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<sst xmlns="http://schemas.openxmlformats.org/spreadsheetml/2006/main" count="13437" uniqueCount="3180">
  <si>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</si>
  <si>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</si>
  <si>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</si>
  <si>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</si>
  <si>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</si>
  <si>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</si>
  <si>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</si>
  <si>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</si>
  <si>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</si>
  <si>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</si>
  <si>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</si>
  <si>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</si>
  <si>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</si>
  <si>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</si>
  <si>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</si>
  <si>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</si>
  <si>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</si>
  <si>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</si>
  <si>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</si>
  <si>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</si>
  <si>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</si>
  <si>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</si>
  <si>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</si>
  <si>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</si>
  <si>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</si>
  <si>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</si>
  <si>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</si>
  <si>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</si>
  <si>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</si>
  <si>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</si>
  <si>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</si>
  <si>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</si>
  <si>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</si>
  <si>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</si>
  <si>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</si>
  <si>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</si>
  <si>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</si>
  <si>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</si>
  <si>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</si>
  <si>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</si>
  <si>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</si>
  <si>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</si>
  <si>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</si>
  <si>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</si>
  <si>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</si>
  <si>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</si>
  <si>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</si>
  <si>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</si>
  <si>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</si>
  <si>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</si>
  <si>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</si>
  <si>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</si>
  <si>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</si>
  <si>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</si>
  <si>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</si>
  <si>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</si>
  <si>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</si>
  <si>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</si>
  <si>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</si>
  <si>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</si>
  <si>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</si>
  <si>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</si>
  <si>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</si>
  <si>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</si>
  <si>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</si>
  <si>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</si>
  <si>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</si>
  <si>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</si>
  <si>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</si>
  <si>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</si>
  <si>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</si>
  <si>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</si>
  <si>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</si>
  <si>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</si>
  <si>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</si>
  <si>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</si>
  <si>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</si>
  <si>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</si>
  <si>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</si>
  <si>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</si>
  <si>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</si>
  <si>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</si>
  <si>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</si>
  <si>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</si>
  <si>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</si>
  <si>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</si>
  <si>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</si>
  <si>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</si>
  <si>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</si>
  <si>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</si>
  <si>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</si>
  <si>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</si>
  <si>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</si>
  <si>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</si>
  <si>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</si>
  <si>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</si>
  <si>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</si>
  <si>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</si>
  <si>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</si>
  <si>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</si>
  <si>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</si>
  <si>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</si>
  <si>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</si>
  <si>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</si>
  <si>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</si>
  <si>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</si>
  <si>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</si>
  <si>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</si>
  <si>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</si>
  <si>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</si>
  <si>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</si>
  <si>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</si>
  <si>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</si>
  <si>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</si>
  <si>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</si>
  <si>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</si>
  <si>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</si>
  <si>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</si>
  <si>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</si>
  <si>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</si>
  <si>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</si>
  <si>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</si>
  <si>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</si>
  <si>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</si>
  <si>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</si>
  <si>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</si>
  <si>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</si>
  <si>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</si>
  <si>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</si>
  <si>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</si>
  <si>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</si>
  <si>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</si>
  <si>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</si>
  <si>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</si>
  <si>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</si>
  <si>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</si>
  <si>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</si>
  <si>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</si>
  <si>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</si>
  <si>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</si>
  <si>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</si>
  <si>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</si>
  <si>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</si>
  <si>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</si>
  <si>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</si>
  <si>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</si>
  <si>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</si>
  <si>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</si>
  <si>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</si>
  <si>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</si>
  <si>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</si>
  <si>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</si>
  <si>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</si>
  <si>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</si>
  <si>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</si>
  <si>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</si>
  <si>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</si>
  <si>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</si>
  <si>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</si>
  <si>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</si>
  <si>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</si>
  <si>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</si>
  <si>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</si>
  <si>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</si>
  <si>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</si>
  <si>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</si>
  <si>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</si>
  <si>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</si>
  <si>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</si>
  <si>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</si>
  <si>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</si>
  <si>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</si>
  <si>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</si>
  <si>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</si>
  <si>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</si>
  <si>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</si>
  <si>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</si>
  <si>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</si>
  <si>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</si>
  <si>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</si>
  <si>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</si>
  <si>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</si>
  <si>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</si>
  <si>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</si>
  <si>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</si>
  <si>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</si>
  <si>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</si>
  <si>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</si>
  <si>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</si>
  <si>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</si>
  <si>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</si>
  <si>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</si>
  <si>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</si>
  <si>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</si>
  <si>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</si>
  <si>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</si>
  <si>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</si>
  <si>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</si>
  <si>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</si>
  <si>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</si>
  <si>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</si>
  <si>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</si>
  <si>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</si>
  <si>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</si>
  <si>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</si>
  <si>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</si>
  <si>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</si>
  <si>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</si>
  <si>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</si>
  <si>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</si>
  <si>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</si>
  <si>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</si>
  <si>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kobmaxqueen</t>
  </si>
  <si>
    <t>feedalpha</t>
  </si>
  <si>
    <t>madalynsklar</t>
  </si>
  <si>
    <t>websarl</t>
  </si>
  <si>
    <t>twitliveevents</t>
  </si>
  <si>
    <t>hillarydepiano</t>
  </si>
  <si>
    <t>hanque99</t>
  </si>
  <si>
    <t>mutiqxxs</t>
  </si>
  <si>
    <t>sakshisdi</t>
  </si>
  <si>
    <t>bloggersatwork</t>
  </si>
  <si>
    <t>debraruh</t>
  </si>
  <si>
    <t>sprintcare</t>
  </si>
  <si>
    <t>talktalktv</t>
  </si>
  <si>
    <t>tim_official</t>
  </si>
  <si>
    <t>talktalk</t>
  </si>
  <si>
    <t>rumanarumi13</t>
  </si>
  <si>
    <t>askamex</t>
  </si>
  <si>
    <t>18autobase</t>
  </si>
  <si>
    <t>hayrezaa</t>
  </si>
  <si>
    <t>bishopgodsey</t>
  </si>
  <si>
    <t>peacheymomm</t>
  </si>
  <si>
    <t>slim_5828</t>
  </si>
  <si>
    <t>leeshapunk</t>
  </si>
  <si>
    <t>elijah_stone_</t>
  </si>
  <si>
    <t>wooleybay</t>
  </si>
  <si>
    <t>redblack73</t>
  </si>
  <si>
    <t>benshannonpt</t>
  </si>
  <si>
    <t>ivolution93</t>
  </si>
  <si>
    <t>elainecurrie85</t>
  </si>
  <si>
    <t>lardlikesdogs</t>
  </si>
  <si>
    <t>ardwsn_</t>
  </si>
  <si>
    <t>pois0n0ustechie</t>
  </si>
  <si>
    <t>ravindranaut</t>
  </si>
  <si>
    <t>ragster316</t>
  </si>
  <si>
    <t>lenin2lennon</t>
  </si>
  <si>
    <t>southportreport</t>
  </si>
  <si>
    <t>martynfearn</t>
  </si>
  <si>
    <t>franeaglen</t>
  </si>
  <si>
    <t>reecefc96</t>
  </si>
  <si>
    <t>shug251196</t>
  </si>
  <si>
    <t>ktsrooney</t>
  </si>
  <si>
    <t>brianlightbulb</t>
  </si>
  <si>
    <t>chiefgarabaldi</t>
  </si>
  <si>
    <t>nathanb100</t>
  </si>
  <si>
    <t>hmsmithauthor</t>
  </si>
  <si>
    <t>joshuaspeed7</t>
  </si>
  <si>
    <t>davepike_neu</t>
  </si>
  <si>
    <t>dmjoshi1</t>
  </si>
  <si>
    <t>jugindersingh</t>
  </si>
  <si>
    <t>livs_mummy1</t>
  </si>
  <si>
    <t>angelasfarrell</t>
  </si>
  <si>
    <t>simon_fisk</t>
  </si>
  <si>
    <t>ldstudentnurse</t>
  </si>
  <si>
    <t>pasarea3</t>
  </si>
  <si>
    <t>seasidesurfer</t>
  </si>
  <si>
    <t>hj_ellis</t>
  </si>
  <si>
    <t>andrewquew</t>
  </si>
  <si>
    <t>angeleyes2602</t>
  </si>
  <si>
    <t>neilyork12</t>
  </si>
  <si>
    <t>ianhewitt</t>
  </si>
  <si>
    <t>oonuch</t>
  </si>
  <si>
    <t>andydonn810</t>
  </si>
  <si>
    <t>gr3ant</t>
  </si>
  <si>
    <t>112jk211</t>
  </si>
  <si>
    <t>trharn</t>
  </si>
  <si>
    <t>juststatistic</t>
  </si>
  <si>
    <t>jordans_parker</t>
  </si>
  <si>
    <t>nevzab</t>
  </si>
  <si>
    <t>davidpbates</t>
  </si>
  <si>
    <t>dmcgwinn</t>
  </si>
  <si>
    <t>bethaan92</t>
  </si>
  <si>
    <t>djemjay2000</t>
  </si>
  <si>
    <t>xtoybsx</t>
  </si>
  <si>
    <t>gutobowi</t>
  </si>
  <si>
    <t>bnoneof</t>
  </si>
  <si>
    <t>gappydave</t>
  </si>
  <si>
    <t>harrystakinover</t>
  </si>
  <si>
    <t>cjonesy1990</t>
  </si>
  <si>
    <t>faithjamesss</t>
  </si>
  <si>
    <t>baiye300</t>
  </si>
  <si>
    <t>thetynter</t>
  </si>
  <si>
    <t>abstractknives</t>
  </si>
  <si>
    <t>oxjustice</t>
  </si>
  <si>
    <t>parr_bethan</t>
  </si>
  <si>
    <t>stueywhite</t>
  </si>
  <si>
    <t>mollymod1</t>
  </si>
  <si>
    <t>tczykalo</t>
  </si>
  <si>
    <t>samanthakittyx</t>
  </si>
  <si>
    <t>dopeshmoker</t>
  </si>
  <si>
    <t>bryanmottram</t>
  </si>
  <si>
    <t>bl00dbike_rider</t>
  </si>
  <si>
    <t>rosiegrocock</t>
  </si>
  <si>
    <t>pukkapete58</t>
  </si>
  <si>
    <t>jordzybruh</t>
  </si>
  <si>
    <t>bassistvisuals</t>
  </si>
  <si>
    <t>tonne69</t>
  </si>
  <si>
    <t>zaazu7</t>
  </si>
  <si>
    <t>ktn1977</t>
  </si>
  <si>
    <t>brvtravel</t>
  </si>
  <si>
    <t>belleamisx</t>
  </si>
  <si>
    <t>damirjovic</t>
  </si>
  <si>
    <t>obanlad1970</t>
  </si>
  <si>
    <t>dan_ahtow</t>
  </si>
  <si>
    <t>wilksy76</t>
  </si>
  <si>
    <t>jamiedyer1977</t>
  </si>
  <si>
    <t>ninhydrin</t>
  </si>
  <si>
    <t>michellesmart16</t>
  </si>
  <si>
    <t>b2bmarketingvp</t>
  </si>
  <si>
    <t>magpietravels</t>
  </si>
  <si>
    <t>_s112ean</t>
  </si>
  <si>
    <t>the_actual_phil</t>
  </si>
  <si>
    <t>seb31144358</t>
  </si>
  <si>
    <t>heartouthoily</t>
  </si>
  <si>
    <t>irfapanchbhaya</t>
  </si>
  <si>
    <t>mixig</t>
  </si>
  <si>
    <t>drivinmecrazy6</t>
  </si>
  <si>
    <t>laurennealon</t>
  </si>
  <si>
    <t>cre8iverepublic</t>
  </si>
  <si>
    <t>lostone1980</t>
  </si>
  <si>
    <t>victorryyyy</t>
  </si>
  <si>
    <t>scotty23kirk</t>
  </si>
  <si>
    <t>shakil2456</t>
  </si>
  <si>
    <t>peter_everill</t>
  </si>
  <si>
    <t>chappers2602</t>
  </si>
  <si>
    <t>davecosmos</t>
  </si>
  <si>
    <t>ryanclutty</t>
  </si>
  <si>
    <t>jessicahpreston</t>
  </si>
  <si>
    <t>bellsprincesss</t>
  </si>
  <si>
    <t>rob3rts1975</t>
  </si>
  <si>
    <t>lewisf1smith</t>
  </si>
  <si>
    <t>reptileman1975</t>
  </si>
  <si>
    <t>ablahad</t>
  </si>
  <si>
    <t>no1zebbie</t>
  </si>
  <si>
    <t>joannefisher</t>
  </si>
  <si>
    <t>davidm881</t>
  </si>
  <si>
    <t>smith08karen</t>
  </si>
  <si>
    <t>buzzwifey</t>
  </si>
  <si>
    <t>jlevi53</t>
  </si>
  <si>
    <t>2002grieve</t>
  </si>
  <si>
    <t>mrsaniat</t>
  </si>
  <si>
    <t>mmikeyjjones</t>
  </si>
  <si>
    <t>david_albinson</t>
  </si>
  <si>
    <t>valleysue</t>
  </si>
  <si>
    <t>axis_gary</t>
  </si>
  <si>
    <t>leereyn32422817</t>
  </si>
  <si>
    <t>wilbod</t>
  </si>
  <si>
    <t>mamavaaj</t>
  </si>
  <si>
    <t>smartnizi</t>
  </si>
  <si>
    <t>goodjobdone</t>
  </si>
  <si>
    <t>sheikhspearesid</t>
  </si>
  <si>
    <t>67karlsmith</t>
  </si>
  <si>
    <t>andrewbertonesi</t>
  </si>
  <si>
    <t>jason84258171</t>
  </si>
  <si>
    <t>jacksutcliffe88</t>
  </si>
  <si>
    <t>paulheseltine</t>
  </si>
  <si>
    <t>thechef82</t>
  </si>
  <si>
    <t>charltonlady1</t>
  </si>
  <si>
    <t>06dave7891</t>
  </si>
  <si>
    <t>_leefrancis</t>
  </si>
  <si>
    <t>galanejluo</t>
  </si>
  <si>
    <t>gwenlee_10</t>
  </si>
  <si>
    <t>larwoodartdept</t>
  </si>
  <si>
    <t>mattsl</t>
  </si>
  <si>
    <t>uluv_frankie</t>
  </si>
  <si>
    <t>rob_king</t>
  </si>
  <si>
    <t>steviej4</t>
  </si>
  <si>
    <t>ian_mckinley</t>
  </si>
  <si>
    <t>coops1213</t>
  </si>
  <si>
    <t>tracydainty</t>
  </si>
  <si>
    <t>ga_dundee</t>
  </si>
  <si>
    <t>derriylin</t>
  </si>
  <si>
    <t>mattsteinberger</t>
  </si>
  <si>
    <t>artpappas</t>
  </si>
  <si>
    <t>hockeyfan9151</t>
  </si>
  <si>
    <t>homercrump</t>
  </si>
  <si>
    <t>emoose123</t>
  </si>
  <si>
    <t>hr76986269</t>
  </si>
  <si>
    <t>eerchov</t>
  </si>
  <si>
    <t>spencerj11</t>
  </si>
  <si>
    <t>jjjfootastic</t>
  </si>
  <si>
    <t>bigbluebeast81</t>
  </si>
  <si>
    <t>claireekessler1</t>
  </si>
  <si>
    <t>swimdonut</t>
  </si>
  <si>
    <t>nickoza1</t>
  </si>
  <si>
    <t>deliverchange</t>
  </si>
  <si>
    <t>manishksuman</t>
  </si>
  <si>
    <t>amackedanz1</t>
  </si>
  <si>
    <t>lslfdr</t>
  </si>
  <si>
    <t>meligoodwin</t>
  </si>
  <si>
    <t>rcb_0711</t>
  </si>
  <si>
    <t>Mentions</t>
  </si>
  <si>
    <t>Replies to</t>
  </si>
  <si>
    <t>"A Twitter chat is being in a conversation at a cocktail party." -Alan K'necht https://t.co/W3Su8bJl3z #TwitterSmarter https://t.co/ucLdxJh8ph #KobmaxQueen</t>
  </si>
  <si>
    <t>RT @MadalynSklar: "A Twitter chat is being in a conversation at a cocktail party." -Alan K'necht https://t.co/OHDCJUXF8o #TwitterSmarter ht…</t>
  </si>
  <si>
    <t>"A Twitter chat is being in a conversation at a cocktail party." -Alan K'necht https://t.co/OHDCJUXF8o #TwitterSmarter https://t.co/sNF7CGiJZ3</t>
  </si>
  <si>
    <t>December 17, 2018 at 10:00PM Twitter Chat - #SocialChat #TwitterChat Visit https://t.co/IrsjE1hjIO for more events.</t>
  </si>
  <si>
    <t>Really cool new free app from Buffer called SocialChat let you give website visitors the option to reply to you via Facebook or Twitter https://t.co/1JBz2hwIqo https://t.co/RswWqUbvC6</t>
  </si>
  <si>
    <t>RT @HillaryDePiano: Really cool new free app from Buffer called SocialChat let you give website visitors the option to reply to you via Fac…</t>
  </si>
  <si>
    <t>@hayrezaa @18autobase Lagi ga pake paket itu, pake paket socialchat ga bisa browsing nih</t>
  </si>
  <si>
    <t>How to build a #SocialChat app like #snapchat ? email team@sdi.la 
https://t.co/LiLg0SUM6K</t>
  </si>
  <si>
    <t>RT @RumanaRumi13: https://t.co/iuMx035q1K 
Boxing Day #WednesdayWisdom #DisneyTaughtMeThis #Kwanzaa #WednesdayMotivation Fred Trump Gattuso…</t>
  </si>
  <si>
    <t>@BishopGodsey We understand your situation and we strive for the satisfaction of our customers. We are not allowed to discuss account information in public. You can access to our chat visiting this link: https://t.co/KNSk7X1Hd7 -FP</t>
  </si>
  <si>
    <t>@BishopGodsey Hello there! This is not the way we want you to feel. We'd like to take care of your concern. We advise you to send us a DM or to visit our Chat: https://t.co/KNSk7X1Hd7 as we are unable to discuss account information in public. -FP https://t.co/rMApsV8PQY</t>
  </si>
  <si>
    <t>@peacheymomm Hey there, I noticed you'd like to order a new device and you requested a call. Are you available to take a call now? If not you can contact our Telesales department at 866-789-8292 or you can chat with one of our sales reps at https://t.co/KNSk7X1Hd7. -AS</t>
  </si>
  <si>
    <t>@Slim_5828 For more information, you can speak with out Sales Department at 800-777-4681 Monday - Friday:6:00 AM - 11:00 PM and Saturday - Sunday:7:00 AM - 11:00 PM or you can use our Live chat via https://t.co/KNSk7X1Hd7 to speak with an Sale agent. -JE</t>
  </si>
  <si>
    <t>@leeshapunk You can reach out to our Business department via chat by clicking https://t.co/KNSk7X1Hd7 -IC</t>
  </si>
  <si>
    <t>@elijah_stone_ If you have a chat with our team here https://t.co/hJWUxhDZFS, they’ll get that looked into for you - Thanks, Andy</t>
  </si>
  <si>
    <t>@wooleybay Hi Christine, it sounds like our Tech Team need to take a look at this for you. Please get in touch with them here with your account details and some further details about what's happening and they'll investigate: https://t.co/hJWUxhDZFS Becky</t>
  </si>
  <si>
    <t>@RedBlack73 ciao Fabrizio, desideri attivare l'offerta TIM Base Chat? Scopri maggiori dettagli qui https://t.co/f6T9skCVGN</t>
  </si>
  <si>
    <t>@BenShannonPT We're sorry to hear this Ben. If you have a chat with our team here https://t.co/G443ehYzFi, they’ll get that looked into for you - Thanks, Andy</t>
  </si>
  <si>
    <t>@ivolution93 We're sorry to hear this. If you have a chat with our team here https://t.co/G443ehYzFi, they’ll get that looked into for you - Thanks, Andy</t>
  </si>
  <si>
    <t>@ElaineCurrie85 If you have a chat with our team here https://t.co/G443ehYzFi, they’ll get that looked into for you - Thanks, Andy</t>
  </si>
  <si>
    <t>@lardlikesdogs We're sorry to hear this. If you have a chat with our team here https://t.co/G443ehYzFi, they’ll get that looked into for you - Thanks, Andy</t>
  </si>
  <si>
    <t>@ardwsn_ We're very sorry to hear this Aaron. If you have a chat with our team here https://t.co/G443ehYzFi, they’ll get that looked into for you - Thanks, Andy</t>
  </si>
  <si>
    <t>@Pois0n0usTechie We're sorry to see this. If you have a chat with our team here https://t.co/G443ehYzFi, they’ll get that looked into for you - Thanks, Andy</t>
  </si>
  <si>
    <t>@ravindranaut If you have a chat with our team here https://t.co/G443ehYzFi, they’ll get that looked into for you - Thanks, Andy</t>
  </si>
  <si>
    <t>@Ragster316 We're not aware of any issues in the area. If you have a chat with our team here https://t.co/G443ehYzFi, they’ll get that looked into for you - Thanks, Andy</t>
  </si>
  <si>
    <t>@Lenin2Lennon We're sorry to hear this Ray. If you have a chat with our team here https://t.co/G443ehYzFi, they’ll get that looked into for you - Thanks, Andy</t>
  </si>
  <si>
    <t>@SouthportReport If you have a chat with our team here https://t.co/G443ehYzFi, they’ll get that looked into for you - Thanks, Andy</t>
  </si>
  <si>
    <t>@martynfearn Oh no, I am sorry about that. If you have a chat with our team here https://t.co/G443ehYzFi, they’ll get that looked into for you - Thanks, Andy</t>
  </si>
  <si>
    <t>@FranEaglen If you have a chat with our team here https://t.co/G443ehYzFi, they’ll get that looked into for you - Thanks, Andy</t>
  </si>
  <si>
    <t>@ReeceFc96 We're very sorry to hear this Reece. If you have a chat with our team here https://t.co/G443ehYzFi, they’ll get that looked into for you - Thanks, Andy</t>
  </si>
  <si>
    <t>@Shug251196 We're sorry to hear this. We're not aware of any issues in the area. If you have a chat with our team here https://t.co/G443ehYzFi, they’ll get that looked into for you - Thanks, Andy</t>
  </si>
  <si>
    <t>@ktsrooney If you have a chat with our Tech Team here https://t.co/G443ehYzFi, they’ll get that looked into for you - Thanks, Andy</t>
  </si>
  <si>
    <t>@Brianlightbulb We're sorry to hear this Brian. If you have a chat with our team here https://t.co/G443ehYzFi, they’ll get that looked into for you - Thanks, Andy</t>
  </si>
  <si>
    <t>@chiefgarabaldi We're very sorry to hear this Peter. If you have a chat with our team here https://t.co/G443ehYzFi, they’ll get that looked into for you - Thanks, Andy</t>
  </si>
  <si>
    <t>@nathanb100 We're not aware of any problems in the area Nathan. If you have a chat with our team here https://t.co/G443ehYzFi, they’ll get that looked into for you - Thanks, Andy</t>
  </si>
  <si>
    <t>@HMSmithAuthor We're very sorry to hear this Hannah. If you have a chat with our team here https://t.co/G443ehYzFi, they’ll get that looked into for you - Thanks, Andy</t>
  </si>
  <si>
    <t>@JoshuaSpeed7 I'm sorry to hear this. If you have a chat with our team here https://t.co/G443ehYzFi, they’ll get that looked into for you - Thanks, Andy</t>
  </si>
  <si>
    <t>@DavePike_NEU If you have a chat with our team here https://t.co/G443ehYzFi, they’ll get that looked into for you - Thanks, Andy</t>
  </si>
  <si>
    <t>@dmjoshi1 We're sorry to hear this. If you have a chat with our team here https://t.co/G443ehYzFi, they’ll get that looked into for you - Thanks, Andy</t>
  </si>
  <si>
    <t>@JuginderSingh We're very sorry to hear this Juginder. If you have a chat with our team here https://t.co/G443ehYzFi, they’ll get that looked into for you - Thanks, Andy</t>
  </si>
  <si>
    <t>@Livs_mummy1 We're very sorry to hear this Rebecca. If you have a chat with our team here https://t.co/G443ehYzFi, they’ll get that looked into for you - Thanks, Andy</t>
  </si>
  <si>
    <t>@angelasfarrell I am sorry to hear that Angela. If you have a chat with our team here https://t.co/G443eigawQ, they’ll get that looked into for you - Thanks, Andy</t>
  </si>
  <si>
    <t>@simon_fisk Your speeds would depend on your line and the contract you have with us. It may not be possible to boost your minimum guaranteed speed based on the length of your line. If you have a chat with our team here https://t.co/G443ehYzFi, they’ll get that loo... https://t.co/6X3CmMMLQD</t>
  </si>
  <si>
    <t>@ldstudentnurse We're very sorry to hear this. If you have a chat with our Tech Team here https://t.co/G443ehYzFi, they’ll get that looked into for you - Thanks, Andy</t>
  </si>
  <si>
    <t>@Pasarea3 We're very sorry to hear this Pasarea and we do understand your frustration at this. If you have a chat with our team here https://t.co/G443ehYzFi, they’ll get that looked into for you - Thanks, Andy</t>
  </si>
  <si>
    <t>@seasidesurfer I am sorry about that. If you have a chat with our team here https://t.co/G443ehYzFi, they’ll get that looked into for you - Thanks, Andy</t>
  </si>
  <si>
    <t>@HJ_Ellis I am sorry about that Helen. If you have a chat with our team here https://t.co/G443ehYzFi, they’ll get that looked into for you - Thanks, Andy</t>
  </si>
  <si>
    <t>@AndrewQuew I am sorry about that Andrew. If you have a chat with our team here https://t.co/G443ehYzFi, they’ll get that looked into for you - Thanks, Andy</t>
  </si>
  <si>
    <t>@Angeleyes2602 I am sorry about that Angie. If you have a chat with our team here https://t.co/G443ehYzFi, they’ll get that looked into for you - Thanks, Andy</t>
  </si>
  <si>
    <t>@NeilYork12 If you have a chat with our team here https://t.co/G443ehYzFi, they’ll get that looked into for you - Thanks, Andy</t>
  </si>
  <si>
    <t>@IanHewitt I am very sorry about this and we do understand your frustration at this. If you have a chat with our team here https://t.co/G443ehYzFi, they’ll get that looked into for you - Thanks, Andy</t>
  </si>
  <si>
    <t>@oonuch I am sorry about that Olga. If you have a chat with our Billing Team here https://t.co/G443ehYzFi, they’ll get that looked into for you - Thanks, Andy</t>
  </si>
  <si>
    <t>@andydonn810 We're sorry to hear this Andy. If you have a chat with our team here https://t.co/G443ehYzFi, they’ll get that looked into for you - Thanks, Andy</t>
  </si>
  <si>
    <t>@Gr3ant Oh no :( I am sorry about that Grant. If you have a chat with our team here https://t.co/G443ehYzFi, they’ll get that looked into for you - Thanks, Andy</t>
  </si>
  <si>
    <t>@112jk211 We're sorry to hear this James. If you have a chat with our team here https://t.co/G443ehYzFi, they’ll get that looked into for you - Thanks, Andy</t>
  </si>
  <si>
    <t>@trharn We're sorry to hear this. We're not aware of any issues in the area. If you have a chat with our team here https://t.co/G443ehYzFi, they’ll get that looked into for you - Thanks, Andy</t>
  </si>
  <si>
    <t>@JustStatistic Hi there, if you speak to our team here: https://t.co/G443ehYzFi, we'll get this looked into for you. Mike</t>
  </si>
  <si>
    <t>@jordans_parker Hi there Jordan, So sorry to hear about that, if you get in touch with our tech team here: https://t.co/G443ehYzFi they will be able to look into this for you. Chris.</t>
  </si>
  <si>
    <t>@NevZab Hi Nev, if you speak to our team here: https://t.co/G443ehYzFi, we'll get this looked into for you. Mike</t>
  </si>
  <si>
    <t>@DavidPBates Hi David. Unfortunately, this would not be possible due to the processes put in place when a new customer goes live on our network. If you speak with our team here: https://t.co/G443ehYzFi they will do their best to help you going forward. Thanks, Chris.</t>
  </si>
  <si>
    <t>@DMcGwinn I'd then advise speaking with our technical support team. You can reach them via web chat here: https://t.co/G443ehYzFi Zach</t>
  </si>
  <si>
    <t>@Bethaan92 I'm really sorry to hear that, Bethan, please get in touch with our Billing Team here and they'll look straight into this for you: https://t.co/G443ehYzFi Becky</t>
  </si>
  <si>
    <t>@DjEmjay2000 Thanks, Deano. It'd be best to reach out to our technical support team. You can reach them via web chat here: https://t.co/G443ehYzFi Zach</t>
  </si>
  <si>
    <t>@xToybsx Hi Toybs, I'm sorry to hear you're having problems with the service. If you have a chat with our Tech Team here: https://t.co/G443ehYzFi they'll take some details and assist you further. Jo</t>
  </si>
  <si>
    <t>@GutoBowi Hi Guto, I'm sorry to hear about the problems you're having with the service. If you have a chat with our Tech Team here: https://t.co/G443ehYzFi they'll look into this for you. Jo</t>
  </si>
  <si>
    <t>@BNoneof Apologies. It'd be best to reach back out to the team so that they can look into this and clarify things for you. You can reach them via web chat here: https://t.co/G443ehYzFi Zach</t>
  </si>
  <si>
    <t>@gappydave That's understandable. If you get in touch with them, I'm sure they will be happy to help you. All of the details can be found here: https://t.co/G443ehYzFi. Chris.</t>
  </si>
  <si>
    <t>@HarrysTakinOver Hi Adam, I'm sorry to hear you're having problems with the service. We're not aware of any issues within the area, if you have a chat with our Tech Team here: https://t.co/G443ehYzFi they'll assist you further. Jo</t>
  </si>
  <si>
    <t>@CJonesy1990 Hi Chris, I'm so sorry to hear you're having problems with the service. If you pop over your details to our Tech Team here: https://t.co/G443ehYzFi they'll look into this for you. Jo</t>
  </si>
  <si>
    <t>@faithjamesss Hi Faith, apologies about that. If you have a chat with our Tech Team, they'll look into this, you can reach them here: https://t.co/G443ehYzFi Jo</t>
  </si>
  <si>
    <t>@baiye300 Apologies about that. If you have a chat with our Tech Team here: https://t.co/G443ehYzFi they'll look into this for you. Jo</t>
  </si>
  <si>
    <t>@thetynter Hi Andrew, I do apologise about that. If you a have a chat with our Tech Team here: https://t.co/G443ehYzFi they'll take some details and assist you further. Jo</t>
  </si>
  <si>
    <t>@AbstractKnives I'm sorry to hear about that. If you have a chat with the team here: https://t.co/G443ehYzFi they'll look into this for you. Jo</t>
  </si>
  <si>
    <t>@oxjustice Hi Andrew, we're not aware of any known issues. If you have a chat with our Tech Team here: https://t.co/G443ehYzFi they'll look into this for you. Jo</t>
  </si>
  <si>
    <t>@parr_bethan I do apologise, Bethan. If you have a chat with our Tech Team here: https://t.co/G443ehYzFi they'll look into this further. Jo</t>
  </si>
  <si>
    <t>@stueywhite Hi Stuart, we're not aware if any known incidents. If you contact our Tech Support Team, they'll look into this, you can reach them here: https://t.co/G443ehYzFi Jo</t>
  </si>
  <si>
    <t>@mollymod1 Hi there, I'm sorry you're having problems with the TV service. If you have a chat with our Tech Team here: https://t.co/G443ehYzFi they'll look into this for you. Jo</t>
  </si>
  <si>
    <t>@tczykalo Hi Tomasz, I'm sorry to hear you're wanting to cancel the service, and apologise for the problems you're having with the service. If you have a chat with us here: https://t.co/G443ehYzFi we'll assist you further. Jo</t>
  </si>
  <si>
    <t>@samanthakittyx I'm so sorry you're having problems, Amanda. If you contact our Tech Team here: https://t.co/G443ehYzFi they'll look into this for you. Jo</t>
  </si>
  <si>
    <t>@dopeshmoker Hi Jamie, if you get in touch with us here: https://t.co/G443ehYzFi  we'll do our best to help. Charlotte</t>
  </si>
  <si>
    <t>@BryanMottram Hi Bryan, that's not how we want you to feel, please can you get in touch with us here: https://t.co/G443ehYzFi  and we'll do our best to help you. Charlotte</t>
  </si>
  <si>
    <t>@BL00DBIKE_RIDER Apologies, Lee. Unfortunately it's not always possible for them to arrange a call back I'm afraid. I appreciate that it's not ideal, but at this stage it'd be best to reach out to the team again. You can speak to them via web chat here: https://t.co/G443ehYzFi Zach</t>
  </si>
  <si>
    <t>@RosieGrocock I am very sorry to hear this Rosie. If you have a chat with our Billing Team here https://t.co/G443ehYzFi, they’ll get that looked into for you - Thanks, Andy</t>
  </si>
  <si>
    <t>@pukkapete58 You'd need to speak to our billing team, Peter. You can get in touch with them here. https://t.co/G443ehYzFi</t>
  </si>
  <si>
    <t>@Jordzybruh Hi Jordzy, I'm sorry to hear you're having problems with the service. If you have a chat with our Tech Team here: https://t.co/G443ehYzFi they'll look into this for you. Jo</t>
  </si>
  <si>
    <t>@bassistvisuals Hi Annalise, I'm sorry you've been having these problems, if you have a chat with our Tech Team here: https://t.co/G443ehYzFi they'll look into this for you. Jo</t>
  </si>
  <si>
    <t>@tonne69 Hi Paul, I'm really sorry to hear about the problems you're having with the service. If you have a chat with our Tech Team here: https://t.co/G443ehYzFi they'll take some details and look into this for you. Jo</t>
  </si>
  <si>
    <t>@Zaazu7 Hi Zahra, I'm sorry to hear about this. If you contact us here: https://t.co/G443ehYzFi we'll take some details and assist you further. Jo</t>
  </si>
  <si>
    <t>@ktn1977 I'm sorry you've been having these problems, if you have a chat with us here: https://t.co/G443ehYzFi they'll look into this for you. Jo</t>
  </si>
  <si>
    <t>@brvtravel Hi Ben, I'm sorry to hear you're having problems with the service. We're not aware of any known incidents, if you have a chat with our Tech Team here: https://t.co/G443ehYzFi they'll look into this for you. Jo</t>
  </si>
  <si>
    <t>@belleamisx Hi there, I'm sorry you've been having these problems, if you have a chat with our Tech Team here: https://t.co/G443ehYzFi they'll look into this for you. Jo</t>
  </si>
  <si>
    <t>@DamirJovic Hi Damir, I'm so sorry to hear this. If you contact the us here: https://t.co/G443ehYzFi we'll take some details and look into this for you. Jo</t>
  </si>
  <si>
    <t>@Obanlad1970 Hi Chris, I'm sorry you've been having these problems, if you have a chat with our Tech Team here: https://t.co/G443ehYzFi they'll look into this for you. Jo</t>
  </si>
  <si>
    <t>@dan_ahtow Hi Dan, I'm really sorry to hear about the problems you're having with the service. If you have a chat with our Tech Team here: https://t.co/G443ehYzFi they'll take some details and look into this for you. Jo</t>
  </si>
  <si>
    <t>@Wilksy76 Hi Robert, I'm really sorry to hear about the problems you're having with the service. If you have a chat with our Tech Team here: https://t.co/G443ehYzFi they'll take some details and look into this for you. Jo</t>
  </si>
  <si>
    <t>@jamiedyer1977 Hi Jamie, that's not the type of experience we want you to have at all, I'm so sorry to read about what's happened. If you have a chat with us here: https://t.co/G443ehYzFi  we'll take some details and look into this for you. Jo</t>
  </si>
  <si>
    <t>@Ninhydrin Hi Gavlaar, I'm really sorry to hear about the problems you're having with the service. If you have a chat with our Tech Team here: https://t.co/G443ehYzFi they'll take some details and look into this for you. Jo</t>
  </si>
  <si>
    <t>@MichelleSmart16 Hi Michelle, I'm really sorry to hear about that. If you have a chat with us here: https://t.co/G443ehYzFi we'll look into this further. Jo</t>
  </si>
  <si>
    <t>@B2BMarketingVP Hi Catrina, I'm sorry you've been having these problems, if you have a chat with our Tech Team here: https://t.co/G443ehYzFi they'll look into this for you. Jo</t>
  </si>
  <si>
    <t>@MagpieTravels Hi Samuel, we're not aware of any known issues. If you have a chat with our Tech Team here: https://t.co/G443ehYzFi they'll take some details and assist you further. Jo</t>
  </si>
  <si>
    <t>@_s112ean Hi Sean, I'm sorry you feel this way, and apologise for the problems you're having with the service. If you have a chat with our Tech Team here: https://t.co/G443ehYzFi they'll take some details and look into this for you. Jo</t>
  </si>
  <si>
    <t>@the_actual_phil Hi Phil, I'm sorry to hear about that. If you contact our Billing Team here: https://t.co/G443ehYzFi they'll assist you further. Jo</t>
  </si>
  <si>
    <t>@Seb31144358 Hi Sebby, I'm sorry you've been having these problems, if you have a chat with our Tech Team here: https://t.co/G443ehYzFi they'll look into this for you. Jo</t>
  </si>
  <si>
    <t>@heartouthoIly Hi Holly, I'm really sorry to hear about the problems you're having with the service. If you have a chat with our Tech Team here: https://t.co/G443ehYzFi they'll take some details and look into this for you. Jo</t>
  </si>
  <si>
    <t>@IrfaPanchbhaya Hi Irfan, I'm so sorry to hear that's happened, we can't cancel your services over Twitter, but please get in touch here: https://t.co/G443ehYzFi  and we'll do our best to help. Charlotte</t>
  </si>
  <si>
    <t>@mixig Okay, Michael. It sounds like our Tech Team need to look into this. If you have a chat with the team here: https://t.co/G443ehYzFi they'll assist you further. Jo</t>
  </si>
  <si>
    <t>@Drivinmecrazy6 Hi there, we wouldn't be able to advise on third party offers but we do offer the same deals to both new and existing customers. If you contact our Loyalty Team, they'll be able to take a look at the best options for you, you can reach them here: https://t.co/G443ehYzFi Becky</t>
  </si>
  <si>
    <t>@LaurenNealon Have you tried speaking to our Billing Team here https://t.co/G443ehYzFi, they’ll get that looked into for you - Thanks, Andy</t>
  </si>
  <si>
    <t>@LaurenNealon I do apologise about that, Lauren. You can contact our Billing Team via Live Chat here: https://t.co/G443ehYzFi Jo</t>
  </si>
  <si>
    <t>@Cre8iveRepublic Hi there, I'm really sorry to hear about the problems you're having with the service. If you have a chat with our Tech Team here: https://t.co/G443ehYzFi they'll take some details and look into this for you. Jo</t>
  </si>
  <si>
    <t>@Lostone1980 Hi Darren, I'm sorry you've been having these problems, if you have a chat with our Tech Team here: https://t.co/G443ehYzFi they'll look into this for you. Jo</t>
  </si>
  <si>
    <t>@victorryyyy I do apologise about that, Victor.  If you have a chat with our Tech Team here: https://t.co/G443ehYzFi they'll take some details and look into this for you. Jo</t>
  </si>
  <si>
    <t>@Scotty23Kirk Hi there, I'm sorry you've been having these problems, if you have a chat with our Tech Team here: https://t.co/G443ehYzFi they'll look into this for you. Jo</t>
  </si>
  <si>
    <t>@Shakil2456 Hi Mo, I'm really sorry to hear about the problems you're having with the service. If you have a chat with our Tech Team here: https://t.co/G443ehYzFi they'll take some details and look into this for you. Jo</t>
  </si>
  <si>
    <t>@peter_everill Hi Peter, I'm really sorry to hear about the experience you've had. If you have a chat with us here: https://t.co/G443ehYzFi we'll take some details and assist you further. Jo</t>
  </si>
  <si>
    <t>@Chappers2602 Hi Dan, apologies about that. If you have a chat with us here: https://t.co/G443ehYzFi we'll take some details and assist you further. Jo</t>
  </si>
  <si>
    <t>@davecosmos Hi David, I'm sorry you've been having these problems, if you have a chat with our Tech Team here: https://t.co/G443ehYzFi they'll look into this for you. Jo</t>
  </si>
  <si>
    <t>@ryanclutty Hi there, I'm sorry you've been having these problems, if you have a chat with our Tech Team here: https://t.co/G443ehYzFi they'll look into this for you. Jo</t>
  </si>
  <si>
    <t>@JessicaHPreston Hi Jess, I'm really sorry to hear about the problems you're having with the service. If you have a chat with our Tech Team here: https://t.co/G443ehYzFi they'll take some details and look into this for you. Jo</t>
  </si>
  <si>
    <t>@bellsprincesss Morning Elle, that does sound frustrating :( Lets get that sorted out, please pop us a message with your details here https://t.co/G443ehYzFi  and we'll do our best to help. Charlotte</t>
  </si>
  <si>
    <t>@bellsprincesss Here's the link you need https://t.co/G443ehYzFi  to speak with our support team</t>
  </si>
  <si>
    <t>@rob3rts1975 We're sorry to hear this Paul. If you have a chat with our Billing Team here https://t.co/G443ehYzFi, they’ll get that looked into for you - Thanks, Andy</t>
  </si>
  <si>
    <t>@lewisf1smith We're sorry to hear this. As you have received your final bill; you would need to dispute this with our Billing Team. You can have a chat with the team here https://t.co/G443eigawQ and they’ll get that looked into for you - Thanks, Andy</t>
  </si>
  <si>
    <t>@Reptileman1975 The link provided earlier tells you what's available in the area. If you wish to discuss other options, you'd need to speak with the loyalty team. You can speak to them via web chat here: https://t.co/G443eigawQ Zach</t>
  </si>
  <si>
    <t>@Ablahad Hi Salam, I'm sorry to hear about this. If you contact us here: https://t.co/G443ehYzFi we'll take some details and assist you further. Jo</t>
  </si>
  <si>
    <t>@no1zebbie No problem, the link to live chat is here: https://t.co/G443ehYzFi as requested :) Have you tried a different handset? Thanks, Chris</t>
  </si>
  <si>
    <t>@joannefisher Hi Jo, we're not aware of any issues within the area. If you have a chat with our Tech Team here: https://t.co/G443ehYzFi they'll look into that for you. Jo</t>
  </si>
  <si>
    <t>@DavidM881 Hi David, I'm sorry to hear you're father is having problems with the service. If you have a chat with our Tech Team here: https://t.co/G443ehYzFi they'll look into this further. Jo</t>
  </si>
  <si>
    <t>@Smith08Karen Hiya Karen, aye, there was an incident in your area, but this has been resolved now - if you speak to our team here: https://t.co/G443eigawQ, we'll look into those speeds for you :) Mike</t>
  </si>
  <si>
    <t>@buzzwifey Hi there, I'm really sorry to hear about the problems you're having with the service. If you have a chat with our Tech Team here: https://t.co/G443ehYzFi they'll take some details and look into this for you. Jo</t>
  </si>
  <si>
    <t>@jlevi53 Hi there, if you have a chat with us here: https://t.co/G443ehYzFi we'll take some details and assist you further. Jo</t>
  </si>
  <si>
    <t>@2002Grieve Apologies. I would then advise reaching out to our technical support team. You can speak with them via web chat here: https://t.co/G443ehYzFi Zach</t>
  </si>
  <si>
    <t>@mrsaniat If you'd like further advice, our Loyalty Team are the best team to advise you on your contract. You can reach them here: https://t.co/G443ehYzFi</t>
  </si>
  <si>
    <t>@MmikeyJjones I would then advise reaching out to our technical support team. You can speak with them via web chat here: https://t.co/G443ehYzFi Zach</t>
  </si>
  <si>
    <t>@David_Albinson If you have a chat with our Billing Team here https://t.co/G443ehYzFi, they’ll get that looked into for you - Thanks, Andy</t>
  </si>
  <si>
    <t>@valleysue I see. It'd be best to speak with the technical support team regarding this. You can get a hold of them via web chat here: https://t.co/G443ehYzFi Zach</t>
  </si>
  <si>
    <t>@valleysue I appreciate that it's not ideal, Sue, but at this stage it'd be best to reach back out to the technical support team so that they can investigate and assist further. You can speak with them via web chat here: https://t.co/G443ehYzFi Zach</t>
  </si>
  <si>
    <t>@axis_gary I would then advise speaking with our technical support team. You can reach them via web chat here: https://t.co/G443ehYzFi Zach</t>
  </si>
  <si>
    <t>@Leereyn32422817 That's odd. Can you try this one?: https://t.co/G443ehYzFi Zach</t>
  </si>
  <si>
    <t>@wilbod Hi Mark, our customer services team can help with a compensation claim. You can get in touch with them here. https://t.co/G443ehYzFi - Em</t>
  </si>
  <si>
    <t>@mamavaaj We can't help as you've failed security checks for the account. Please contact our support teams here if you need any further help. https://t.co/G443ehYzFi</t>
  </si>
  <si>
    <t>@smartnizi Hi there, I'm sorry to hear about this. If you have a chat with us here: https://t.co/G443ehYzFi we'll take some details and look into this for you. Jo</t>
  </si>
  <si>
    <t>@GOODJobDone Hi Joss, I'm sorry you're having these problems. We're not aware of any incidents within the area, if you have a chat with our Tech Team here: https://t.co/G443ehYzFi they'll look into this for you. Jo</t>
  </si>
  <si>
    <t>@SheikhspeareSid Hi there, I'm really sorry to hear about this. If you have a chat with us here: https://t.co/G443ehYzFi we'll take some details to access your parents account and look into this further. Jo</t>
  </si>
  <si>
    <t>@67KarlSmith Hi Karl, could you please drop our Tech Team a line so that they can take a look for you? You can reach them here: https://t.co/G443ehYzFi Becky</t>
  </si>
  <si>
    <t>@andrewbertonesi Hi Andrew, if your dad gets in touch with our Loyalty Team, they'll be able to look straight into this. They can be reached here: https://t.co/G443ehYzFi Becky</t>
  </si>
  <si>
    <t>@Jason84258171 You can get in touch with our tech support team here. They'll be able to check for an update for you. https://t.co/G443ehYzFi - Em</t>
  </si>
  <si>
    <t>@Jacksutcliffe88 Thanks, Jack. I appreciate that it's not ideal, but at this stage it would be best to reach out to the technical support team who can investigate and assist further. You can speak with them via web chat here: https://t.co/G443ehYzFi Zach</t>
  </si>
  <si>
    <t>@PaulHeseltine Hi Paul, could you please drop our Tech Team a line so that they can take a look for you? You can reach them here: https://t.co/G443ehYzFi Becky</t>
  </si>
  <si>
    <t>@thechef82 Hi Craig, you'd need to speak to our customer loyalty team if you want to discuss cancelling your services. You can get in touch with them here. https://t.co/G443ehYzFi - Em</t>
  </si>
  <si>
    <t>@charltonlady1 Our tech support team would need to raise this for a password re-set if your recovery options aren't working, Tracy. You can get in touch with them here. https://t.co/G443ehYzFi</t>
  </si>
  <si>
    <t>@06dave7891 Hi Dave, I'm so sorry you've been having these problems, could you please drop our Tech Team a line so that they can take a look for you? You can reach them here: https://t.co/G443ehYzFi Becky</t>
  </si>
  <si>
    <t>@_LeeFrancis Hi Lee, I'm so sorry for the inconvenience, please get in touch with our Tech Team so that they can look straight into this: https://t.co/G443ehYzFi Becky</t>
  </si>
  <si>
    <t>@GalaneJLuo Our terms and conditions make it clear speeds are guaranteed over a wired connection, Galane. You can get in touch with our tech support team here if you need any more help. https://t.co/G443ehYzFi</t>
  </si>
  <si>
    <t>@gwenlee_10 Hi Gwenlee, unfortunately we no longer offer Value Line Rental but our Loyalty Team will be able to take a look at the best options available for you now this has expired :) you can reach them here: https://t.co/G443ehYzFi Becky</t>
  </si>
  <si>
    <t>@larwoodartdept We don't have any known issues in your area, Emily. Have you let our tech support team know? https://t.co/G443ehYzFi - em</t>
  </si>
  <si>
    <t>@MattSL Can't see anything in that area at the moment, Matt. I would speak to our tech team here: https://t.co/G443ehYzFi and they can get this looked into for you. Thanks, Chris</t>
  </si>
  <si>
    <t>@ULuv_Frankie Sorry to hear this, Frankie. If you speak with our tech team here:  https://t.co/G443ehYzFi they will be able to give you an update. Chris</t>
  </si>
  <si>
    <t>@rob_king Hi rob, we aren't aware of any issues in that area at the moment. If you have a chat with our tech team here: https://t.co/G443ehYzFi they will be able to look into this for you. Chris</t>
  </si>
  <si>
    <t>@steviej4 Hi Steve, Sorry to hear that this is how you feel. If you speak with a member of the sales team here: https://t.co/G443ehYzFi I'm sure they will do their best to try and help you. Thanks, Chris</t>
  </si>
  <si>
    <t>@Ian_McKinley You would need to let our tech support team know if you're having problems with your services. You can get in touch with them here. https://t.co/G443ehYzFi</t>
  </si>
  <si>
    <t>@coops1213 You can speak to our billing team to discuss compensation here, Sam. https://t.co/G443ehYzFi</t>
  </si>
  <si>
    <t>@tracydainty You can speak to our customer loyalty team if you want to see what offers are available to you, Tracy. https://t.co/G443ehYzFi</t>
  </si>
  <si>
    <t>@GA_Dundee You could use the connection you're tweeting from. You can get in touch with the team here. https://t.co/G443ehYzFi</t>
  </si>
  <si>
    <t>@DerriYlin Sorry to hear that. In this case I would speak to our tech team here: https://t.co/G443ehYzFi and they will be able to look further into this for you. Chris</t>
  </si>
  <si>
    <t>https://t.co/iuMx035q1K 
Boxing Day #WednesdayWisdom #DisneyTaughtMeThis #Kwanzaa #WednesdayMotivation Fred Trump Gattuso #SocialMedia
#SocialChat
#BlogChat
#SMManners
#SMChat
#BrandChat
#SocialMediaExperts
#SocialMediaTips
#SocialMediaTalk
#MmChat
#AskAuthor
#AskEditor</t>
  </si>
  <si>
    <t>https://t.co/iuMx035q1K
#BTSLoveYourselfSolos #FridayFeeling Amos Oz Kyle Williams #FridayThoughts #FridayMotivation Chanyeol Friday of 2018 Stefan #SocialMedia
#SocialChat
#BlogChat
#SMManners
#SMChat
#BrandChat
#SocialMediaExperts
#SocialMediaTips</t>
  </si>
  <si>
    <t>@MattSteinberger Great. Please go to https://t.co/ijlV6ZCeLG, log in, select code: BH and we will continue our conversation there. ^B</t>
  </si>
  <si>
    <t>@ArtPappas Great. Please go to https://t.co/ijlV6ZCeLG, log in, select a code and we will continue our conversation there. ^NS</t>
  </si>
  <si>
    <t>@HockeyFan9151 Great. Please go to https://t.co/ijlV6ZCeLG, log in, select code: 12185 and we will continue our conversation there. ^JD</t>
  </si>
  <si>
    <t>@HomerCrump You can use your mobile device as well..Please go to https://t.co/ijlV6ZCeLG, log in, select code: KC and we will continue our conversation there. ^K</t>
  </si>
  <si>
    <t>@EMoose123 Please go to https://t.co/ijlV6ZCeLG, log in, select code: WM and we will continue our conversation there. ^Wil</t>
  </si>
  <si>
    <t>@HR76986269 Great. Please go to https://t.co/ijlV6ZCeLG, log in, select code: 12185 and we will continue our conversation there. ^JD</t>
  </si>
  <si>
    <t>@EErchov Please go to https://t.co/ijlV6ZCeLG, log in, select code: 12185 and we will continue our conversation there. ^JD</t>
  </si>
  <si>
    <t>@Spencerj11 Great. Please go to https://t.co/ijlV6ZCeLG, log in, select code RK and we will continue our conversation there. ^RK</t>
  </si>
  <si>
    <t>@jjjfootastic Great. Please go to https://t.co/ijlV6ZCeLG, log in, select code: BH and we will continue our conversation there. ^B</t>
  </si>
  <si>
    <t>@BigBlueBeast81 I am available until 4pm EST. Please go to https://t.co/ijlV6ZCeLG, log in, select code: RK and we will continue our conversation there. ^RK</t>
  </si>
  <si>
    <t>@ClaireEKessler1 You do not, I can chat securely with you online. Please go to https://t.co/ijlV6ZCeLG, log in, select code: RK and we will continue our conversation there. RK</t>
  </si>
  <si>
    <t>@swimdonut Great. Please go to https://t.co/ijlV6ZCeLG, log in, select code: WM and we will continue our conversation there. ^Wil</t>
  </si>
  <si>
    <t>@nickoza1 Please go to https://t.co/ijlV6ZCeLG, log in, select code RK and we will continue our conversation there. ^RK</t>
  </si>
  <si>
    <t>@DeliverChange Please go to https://t.co/ijlV6ZCeLG, log in, select code: 12245 and we will continue our conversation there. ^JD</t>
  </si>
  <si>
    <t>@manishksuman Great. Please go to https://t.co/ijlV6ZCeLG, log in, select code: In and we will continue our conversation there. ^In</t>
  </si>
  <si>
    <t>@AMackedanz1 Great. Please go to https://t.co/ijlV6ZCeLG, log in, select code RK and we will continue our conversation there. ^RK</t>
  </si>
  <si>
    <t>@lslfdr Great. Please go to https://t.co/ijlV6ZCeLG, log in, select code: RK and we will continue our conversation there. ^RK</t>
  </si>
  <si>
    <t>@meligoodwin Thanks so much. Please go to https://t.co/ijlV6ZCeLG, log in, select code RK and we will continue our conversation there. ^RK</t>
  </si>
  <si>
    <t>@meligoodwin I will see if I can help. Please go to https://t.co/ijlV6ZCeLG, log in, select code RK and we will continue our conversation there. ^RK</t>
  </si>
  <si>
    <t>@Rcb_0711 Great. Please go to https://t.co/ijlV6ZCeLG, log in, select code RK and we will continue our conversation there. ^RK</t>
  </si>
  <si>
    <t>http://www.madalynsklar.com/2016/02/15/twittersmarter-podcast-cocktail-party-conversations-with-alan-knecht-and-michelle-stinson-ross-from-socialchat-episode-30/</t>
  </si>
  <si>
    <t>http://www.twitterliveevents.com/</t>
  </si>
  <si>
    <t>https://buffer.com/reply/socialchat?utm_source=newsletter&amp;utm_campaign=nov20&amp;mc_cid=90dbf1560d&amp;mc_eid=e6ed1208cb</t>
  </si>
  <si>
    <t>https://www.softwaredevelopersindia.com/blog/how-to-develop-a-real-time-picture-chatting-app-like-snapchat/</t>
  </si>
  <si>
    <t>https://www.fiverr.com/mstrumiakther/do-wordpress-theme-customization-and-fix-any-errors-in-3-hrs</t>
  </si>
  <si>
    <t>http://www.sprint.com/socialchat</t>
  </si>
  <si>
    <t>http://www.sprint.com/socialchat https://twitter.com/login?redirect_after_login=/messages/compose?recipient_id=16560043</t>
  </si>
  <si>
    <t>https://community.talktalk.co.uk/t5/Chat/bd-p/socialchat</t>
  </si>
  <si>
    <t>https://www.tim.it/offerte/mobile/internet-su-misura-te/tim-socialchat?gclid=Cj0KCQiAsJfhBRCaARIsAO68ZM5fTgZqrnvNEAjLggriUlEJ-QHOF7yds4FRsr0GVAuBvhKkiVvGKsMaAvAxEALw_wcB</t>
  </si>
  <si>
    <t>https://community.talktalk.co.uk/t5/Chat/bd-p/socialchat https://talktalk.response.lithium.com/portal/conversation/11215498</t>
  </si>
  <si>
    <t>https://www.americanexpress.com/socialchat</t>
  </si>
  <si>
    <t>madalynsklar.com</t>
  </si>
  <si>
    <t>twitterliveevents.com</t>
  </si>
  <si>
    <t>buffer.com</t>
  </si>
  <si>
    <t>softwaredevelopersindia.com</t>
  </si>
  <si>
    <t>fiverr.com</t>
  </si>
  <si>
    <t>sprint.com</t>
  </si>
  <si>
    <t>sprint.com twitter.com</t>
  </si>
  <si>
    <t>co.uk</t>
  </si>
  <si>
    <t>tim.it</t>
  </si>
  <si>
    <t>co.uk lithium.com</t>
  </si>
  <si>
    <t>americanexpress.com</t>
  </si>
  <si>
    <t>twittersmarter kobmaxqueen</t>
  </si>
  <si>
    <t>twittersmarter</t>
  </si>
  <si>
    <t>socialchat twitterchat</t>
  </si>
  <si>
    <t>socialchat snapchat</t>
  </si>
  <si>
    <t>wednesdaywisdom disneytaughtmethis kwanzaa wednesdaymotivation</t>
  </si>
  <si>
    <t>wednesdaywisdom disneytaughtmethis kwanzaa wednesdaymotivation socialmedia socialchat blogchat smmanners smchat brandchat socialmediaexperts socialmediatips socialmediatalk mmchat askauthor askeditor</t>
  </si>
  <si>
    <t>btsloveyourselfsolos fridayfeeling fridaythoughts fridaymotivation socialmedia socialchat blogchat smmanners smchat brandchat socialmediaexperts socialmediatips</t>
  </si>
  <si>
    <t>https://pbs.twimg.com/media/DukiWeTX4AAnyV_.jpg</t>
  </si>
  <si>
    <t>https://pbs.twimg.com/media/DvBwf6SXQAAiP_Y.png</t>
  </si>
  <si>
    <t>http://pbs.twimg.com/profile_images/999047751932395521/_fY4H2r6_normal.jpg</t>
  </si>
  <si>
    <t>http://pbs.twimg.com/profile_images/890003770926665728/91J3BC3i_normal.jpg</t>
  </si>
  <si>
    <t>http://pbs.twimg.com/profile_images/2389883639/lc4rqm6b1pxfkuajsdo1_normal.jpeg</t>
  </si>
  <si>
    <t>http://pbs.twimg.com/profile_images/806222991327633408/eQFvF4Lg_normal.jpg</t>
  </si>
  <si>
    <t>http://pbs.twimg.com/profile_images/1073238781795328001/IxqQee4b_normal.jpg</t>
  </si>
  <si>
    <t>http://pbs.twimg.com/profile_images/659705049438793728/FWPuPXJu_normal.jpg</t>
  </si>
  <si>
    <t>http://pbs.twimg.com/profile_images/984845186839797760/6s5mK6SP_normal.jpg</t>
  </si>
  <si>
    <t>http://pbs.twimg.com/profile_images/860520946431545344/YKEgsJ9H_normal.jpg</t>
  </si>
  <si>
    <t>http://pbs.twimg.com/profile_images/1017770615359434753/ECt2ncRL_normal.jpg</t>
  </si>
  <si>
    <t>http://pbs.twimg.com/profile_images/782529184765796352/kCC5xfF-_normal.jpg</t>
  </si>
  <si>
    <t>http://pbs.twimg.com/profile_images/687250413788106753/Of-4AHDY_normal.png</t>
  </si>
  <si>
    <t>http://pbs.twimg.com/profile_images/1035131842209505280/PEUiVXKE_normal.jpg</t>
  </si>
  <si>
    <t>http://pbs.twimg.com/profile_images/1039030716195958784/yd5RxWhO_normal.jpg</t>
  </si>
  <si>
    <t>http://pbs.twimg.com/profile_images/983810906927792128/QToPQDeT_normal.jpg</t>
  </si>
  <si>
    <t>https://twitter.com/#!/kobmaxqueen/status/1074427799719555073</t>
  </si>
  <si>
    <t>https://twitter.com/#!/feedalpha/status/1074441654533267457</t>
  </si>
  <si>
    <t>https://twitter.com/#!/madalynsklar/status/1074427757533294592</t>
  </si>
  <si>
    <t>https://twitter.com/#!/websarl/status/1074444571482955781</t>
  </si>
  <si>
    <t>https://twitter.com/#!/twitliveevents/status/1074861846144974848</t>
  </si>
  <si>
    <t>https://twitter.com/#!/hillarydepiano/status/1076484006072471554</t>
  </si>
  <si>
    <t>https://twitter.com/#!/hanque99/status/1076491669737037824</t>
  </si>
  <si>
    <t>https://twitter.com/#!/mutiqxxs/status/1077595170600673280</t>
  </si>
  <si>
    <t>https://twitter.com/#!/sakshisdi/status/1077843961241354240</t>
  </si>
  <si>
    <t>https://twitter.com/#!/bloggersatwork/status/1077945927573344257</t>
  </si>
  <si>
    <t>https://twitter.com/#!/debraruh/status/1077957602900959239</t>
  </si>
  <si>
    <t>https://twitter.com/#!/sprintcare/status/1074420480298209280</t>
  </si>
  <si>
    <t>https://twitter.com/#!/sprintcare/status/1074443202839474176</t>
  </si>
  <si>
    <t>https://twitter.com/#!/sprintcare/status/1076438600290463744</t>
  </si>
  <si>
    <t>https://twitter.com/#!/sprintcare/status/1076856407771631616</t>
  </si>
  <si>
    <t>https://twitter.com/#!/sprintcare/status/1078104546193289216</t>
  </si>
  <si>
    <t>https://twitter.com/#!/talktalktv/status/1073937588434677760</t>
  </si>
  <si>
    <t>https://twitter.com/#!/talktalktv/status/1078222186782040069</t>
  </si>
  <si>
    <t>https://twitter.com/#!/tim_official/status/1078561881604923393</t>
  </si>
  <si>
    <t>https://twitter.com/#!/talktalk/status/1073869217051656192</t>
  </si>
  <si>
    <t>https://twitter.com/#!/talktalk/status/1073872215551238144</t>
  </si>
  <si>
    <t>https://twitter.com/#!/talktalk/status/1073872537615065088</t>
  </si>
  <si>
    <t>https://twitter.com/#!/talktalk/status/1073878259522260994</t>
  </si>
  <si>
    <t>https://twitter.com/#!/talktalk/status/1073883541111562240</t>
  </si>
  <si>
    <t>https://twitter.com/#!/talktalk/status/1073890997267021824</t>
  </si>
  <si>
    <t>https://twitter.com/#!/talktalk/status/1073898735229431813</t>
  </si>
  <si>
    <t>https://twitter.com/#!/talktalk/status/1073898935155081221</t>
  </si>
  <si>
    <t>https://twitter.com/#!/talktalk/status/1073907972764520448</t>
  </si>
  <si>
    <t>https://twitter.com/#!/talktalk/status/1073920065274331137</t>
  </si>
  <si>
    <t>https://twitter.com/#!/talktalk/status/1073939852234842112</t>
  </si>
  <si>
    <t>https://twitter.com/#!/talktalk/status/1073953111943847936</t>
  </si>
  <si>
    <t>https://twitter.com/#!/talktalk/status/1073955469092380672</t>
  </si>
  <si>
    <t>https://twitter.com/#!/talktalk/status/1073958156332621825</t>
  </si>
  <si>
    <t>https://twitter.com/#!/talktalk/status/1073960855472144387</t>
  </si>
  <si>
    <t>https://twitter.com/#!/talktalk/status/1073962877139206144</t>
  </si>
  <si>
    <t>https://twitter.com/#!/talktalk/status/1073963802314596352</t>
  </si>
  <si>
    <t>https://twitter.com/#!/talktalk/status/1073967731215618048</t>
  </si>
  <si>
    <t>https://twitter.com/#!/talktalk/status/1073976965445681154</t>
  </si>
  <si>
    <t>https://twitter.com/#!/talktalk/status/1073978449952432135</t>
  </si>
  <si>
    <t>https://twitter.com/#!/talktalk/status/1073990892258816000</t>
  </si>
  <si>
    <t>https://twitter.com/#!/talktalk/status/1074232834393559040</t>
  </si>
  <si>
    <t>https://twitter.com/#!/talktalk/status/1074243592858886144</t>
  </si>
  <si>
    <t>https://twitter.com/#!/talktalk/status/1074246677962334208</t>
  </si>
  <si>
    <t>https://twitter.com/#!/talktalk/status/1074247618073489408</t>
  </si>
  <si>
    <t>https://twitter.com/#!/talktalk/status/1074248121666977793</t>
  </si>
  <si>
    <t>https://twitter.com/#!/talktalk/status/1074250118013034498</t>
  </si>
  <si>
    <t>https://twitter.com/#!/talktalk/status/1074252888111759360</t>
  </si>
  <si>
    <t>https://twitter.com/#!/talktalk/status/1074254668681920513</t>
  </si>
  <si>
    <t>https://twitter.com/#!/talktalk/status/1074256705574367232</t>
  </si>
  <si>
    <t>https://twitter.com/#!/talktalk/status/1074256881659637760</t>
  </si>
  <si>
    <t>https://twitter.com/#!/talktalk/status/1074258097907122176</t>
  </si>
  <si>
    <t>https://twitter.com/#!/talktalk/status/1074268744602542083</t>
  </si>
  <si>
    <t>https://twitter.com/#!/talktalk/status/1074276595651747840</t>
  </si>
  <si>
    <t>https://twitter.com/#!/talktalk/status/1074284661604528129</t>
  </si>
  <si>
    <t>https://twitter.com/#!/talktalk/status/1074304639531696129</t>
  </si>
  <si>
    <t>https://twitter.com/#!/talktalk/status/1074331288604209153</t>
  </si>
  <si>
    <t>https://twitter.com/#!/talktalk/status/1074352609580990465</t>
  </si>
  <si>
    <t>https://twitter.com/#!/talktalk/status/1074354141265321984</t>
  </si>
  <si>
    <t>https://twitter.com/#!/talktalk/status/1074587263059877888</t>
  </si>
  <si>
    <t>https://twitter.com/#!/talktalk/status/1074590287639519232</t>
  </si>
  <si>
    <t>https://twitter.com/#!/talktalk/status/1074590341616074752</t>
  </si>
  <si>
    <t>https://twitter.com/#!/talktalk/status/1074591510086201344</t>
  </si>
  <si>
    <t>https://twitter.com/#!/talktalk/status/1074627219769749504</t>
  </si>
  <si>
    <t>https://twitter.com/#!/talktalk/status/1074656300745793536</t>
  </si>
  <si>
    <t>https://twitter.com/#!/talktalk/status/1074662847882428417</t>
  </si>
  <si>
    <t>https://twitter.com/#!/talktalk/status/1074670163428065285</t>
  </si>
  <si>
    <t>https://twitter.com/#!/talktalk/status/1074681207110156288</t>
  </si>
  <si>
    <t>https://twitter.com/#!/talktalk/status/1074683874159005696</t>
  </si>
  <si>
    <t>https://twitter.com/#!/talktalk/status/1074684808230518784</t>
  </si>
  <si>
    <t>https://twitter.com/#!/talktalk/status/1074736492239613952</t>
  </si>
  <si>
    <t>https://twitter.com/#!/talktalk/status/1074737599674245120</t>
  </si>
  <si>
    <t>https://twitter.com/#!/talktalk/status/1074746810286202880</t>
  </si>
  <si>
    <t>https://twitter.com/#!/talktalk/status/1074755099577192448</t>
  </si>
  <si>
    <t>https://twitter.com/#!/talktalk/status/1074771220862853120</t>
  </si>
  <si>
    <t>https://twitter.com/#!/talktalk/status/1074772316599521280</t>
  </si>
  <si>
    <t>https://twitter.com/#!/talktalk/status/1074774617405960192</t>
  </si>
  <si>
    <t>https://twitter.com/#!/talktalk/status/1074776739732226048</t>
  </si>
  <si>
    <t>https://twitter.com/#!/talktalk/status/1074777821216718848</t>
  </si>
  <si>
    <t>https://twitter.com/#!/talktalk/status/1074781681905754112</t>
  </si>
  <si>
    <t>https://twitter.com/#!/talktalk/status/1074783142576304128</t>
  </si>
  <si>
    <t>https://twitter.com/#!/talktalk/status/1074785877472231427</t>
  </si>
  <si>
    <t>https://twitter.com/#!/talktalk/status/1074992505777782784</t>
  </si>
  <si>
    <t>https://twitter.com/#!/talktalk/status/1074995260974092288</t>
  </si>
  <si>
    <t>https://twitter.com/#!/talktalk/status/1074996369872613376</t>
  </si>
  <si>
    <t>https://twitter.com/#!/talktalk/status/1075012110109892608</t>
  </si>
  <si>
    <t>https://twitter.com/#!/talktalk/status/1075021175351373825</t>
  </si>
  <si>
    <t>https://twitter.com/#!/talktalk/status/1075025416165953538</t>
  </si>
  <si>
    <t>https://twitter.com/#!/talktalk/status/1075038017193164800</t>
  </si>
  <si>
    <t>https://twitter.com/#!/talktalk/status/1075044162326675457</t>
  </si>
  <si>
    <t>https://twitter.com/#!/talktalk/status/1075071082368065537</t>
  </si>
  <si>
    <t>https://twitter.com/#!/talktalk/status/1075077922615123969</t>
  </si>
  <si>
    <t>https://twitter.com/#!/talktalk/status/1075082878889967617</t>
  </si>
  <si>
    <t>https://twitter.com/#!/talktalk/status/1075095361881026566</t>
  </si>
  <si>
    <t>https://twitter.com/#!/talktalk/status/1075096084232441856</t>
  </si>
  <si>
    <t>https://twitter.com/#!/talktalk/status/1075096239992176641</t>
  </si>
  <si>
    <t>https://twitter.com/#!/talktalk/status/1075097550544363520</t>
  </si>
  <si>
    <t>https://twitter.com/#!/talktalk/status/1075101992937230336</t>
  </si>
  <si>
    <t>https://twitter.com/#!/talktalk/status/1075104948629762049</t>
  </si>
  <si>
    <t>https://twitter.com/#!/talktalk/status/1075113686791020544</t>
  </si>
  <si>
    <t>https://twitter.com/#!/talktalk/status/1075131515913285632</t>
  </si>
  <si>
    <t>https://twitter.com/#!/talktalk/status/1075133520194998274</t>
  </si>
  <si>
    <t>https://twitter.com/#!/talktalk/status/1075135649190174720</t>
  </si>
  <si>
    <t>https://twitter.com/#!/talktalk/status/1075135965780500480</t>
  </si>
  <si>
    <t>https://twitter.com/#!/talktalk/status/1075138312204115970</t>
  </si>
  <si>
    <t>https://twitter.com/#!/talktalk/status/1075139851392073728</t>
  </si>
  <si>
    <t>https://twitter.com/#!/talktalk/status/1075145203701440519</t>
  </si>
  <si>
    <t>https://twitter.com/#!/talktalk/status/1075345785116602368</t>
  </si>
  <si>
    <t>https://twitter.com/#!/talktalk/status/1075405339032477696</t>
  </si>
  <si>
    <t>https://twitter.com/#!/talktalk/status/1075414299617705984</t>
  </si>
  <si>
    <t>https://twitter.com/#!/talktalk/status/1074235671030697989</t>
  </si>
  <si>
    <t>https://twitter.com/#!/talktalk/status/1075422883629948928</t>
  </si>
  <si>
    <t>https://twitter.com/#!/talktalk/status/1075425847266500608</t>
  </si>
  <si>
    <t>https://twitter.com/#!/talktalk/status/1075426175827218433</t>
  </si>
  <si>
    <t>https://twitter.com/#!/talktalk/status/1075428727570554885</t>
  </si>
  <si>
    <t>https://twitter.com/#!/talktalk/status/1075442352406347778</t>
  </si>
  <si>
    <t>https://twitter.com/#!/talktalk/status/1075460348805812227</t>
  </si>
  <si>
    <t>https://twitter.com/#!/talktalk/status/1075460834095259648</t>
  </si>
  <si>
    <t>https://twitter.com/#!/talktalk/status/1075466758729936898</t>
  </si>
  <si>
    <t>https://twitter.com/#!/talktalk/status/1075467874150559745</t>
  </si>
  <si>
    <t>https://twitter.com/#!/talktalk/status/1075476711293235202</t>
  </si>
  <si>
    <t>https://twitter.com/#!/talktalk/status/1075501068874932225</t>
  </si>
  <si>
    <t>https://twitter.com/#!/talktalk/status/1075672370675941376</t>
  </si>
  <si>
    <t>https://twitter.com/#!/talktalk/status/1075673853286907905</t>
  </si>
  <si>
    <t>https://twitter.com/#!/talktalk/status/1075688613478891520</t>
  </si>
  <si>
    <t>https://twitter.com/#!/talktalk/status/1075763070696185858</t>
  </si>
  <si>
    <t>https://twitter.com/#!/talktalk/status/1075781549818142722</t>
  </si>
  <si>
    <t>https://twitter.com/#!/talktalk/status/1075854589717569537</t>
  </si>
  <si>
    <t>https://twitter.com/#!/talktalk/status/1076139306715095042</t>
  </si>
  <si>
    <t>https://twitter.com/#!/talktalk/status/1076155758738358273</t>
  </si>
  <si>
    <t>https://twitter.com/#!/talktalk/status/1076156321832058880</t>
  </si>
  <si>
    <t>https://twitter.com/#!/talktalk/status/1076164603980050432</t>
  </si>
  <si>
    <t>https://twitter.com/#!/talktalk/status/1076214762332131329</t>
  </si>
  <si>
    <t>https://twitter.com/#!/talktalk/status/1076216241696788483</t>
  </si>
  <si>
    <t>https://twitter.com/#!/talktalk/status/1076457633970900992</t>
  </si>
  <si>
    <t>https://twitter.com/#!/talktalk/status/1076475074616668160</t>
  </si>
  <si>
    <t>https://twitter.com/#!/talktalk/status/1076795232589660160</t>
  </si>
  <si>
    <t>https://twitter.com/#!/talktalk/status/1076799083946430464</t>
  </si>
  <si>
    <t>https://twitter.com/#!/talktalk/status/1075705266660929538</t>
  </si>
  <si>
    <t>https://twitter.com/#!/talktalk/status/1076812173467439104</t>
  </si>
  <si>
    <t>https://twitter.com/#!/talktalk/status/1076838559745757186</t>
  </si>
  <si>
    <t>https://twitter.com/#!/talktalk/status/1076881599696986113</t>
  </si>
  <si>
    <t>https://twitter.com/#!/talktalk/status/1077134815831433216</t>
  </si>
  <si>
    <t>https://twitter.com/#!/talktalk/status/1077157932679249920</t>
  </si>
  <si>
    <t>https://twitter.com/#!/talktalk/status/1077169625228562432</t>
  </si>
  <si>
    <t>https://twitter.com/#!/talktalk/status/1077177138346893312</t>
  </si>
  <si>
    <t>https://twitter.com/#!/talktalk/status/1077199886133678081</t>
  </si>
  <si>
    <t>https://twitter.com/#!/talktalk/status/1078203729411751936</t>
  </si>
  <si>
    <t>https://twitter.com/#!/talktalk/status/1078211421689794560</t>
  </si>
  <si>
    <t>https://twitter.com/#!/talktalk/status/1078213245889069056</t>
  </si>
  <si>
    <t>https://twitter.com/#!/talktalk/status/1078213561774690305</t>
  </si>
  <si>
    <t>https://twitter.com/#!/talktalk/status/1078215677717217280</t>
  </si>
  <si>
    <t>https://twitter.com/#!/talktalk/status/1078229221586145280</t>
  </si>
  <si>
    <t>https://twitter.com/#!/talktalk/status/1078234874715295744</t>
  </si>
  <si>
    <t>https://twitter.com/#!/talktalk/status/1078236979849031680</t>
  </si>
  <si>
    <t>https://twitter.com/#!/talktalk/status/1078237539008462849</t>
  </si>
  <si>
    <t>https://twitter.com/#!/talktalk/status/1078241785049161729</t>
  </si>
  <si>
    <t>https://twitter.com/#!/talktalk/status/1078258425673457664</t>
  </si>
  <si>
    <t>https://twitter.com/#!/talktalk/status/1078281199603322882</t>
  </si>
  <si>
    <t>https://twitter.com/#!/talktalk/status/1078324435101409280</t>
  </si>
  <si>
    <t>https://twitter.com/#!/talktalk/status/1078350155269718016</t>
  </si>
  <si>
    <t>https://twitter.com/#!/talktalk/status/1078385086687571969</t>
  </si>
  <si>
    <t>https://twitter.com/#!/talktalk/status/1078403436129980416</t>
  </si>
  <si>
    <t>https://twitter.com/#!/talktalk/status/1078580695163985921</t>
  </si>
  <si>
    <t>https://twitter.com/#!/talktalk/status/1078622458658414593</t>
  </si>
  <si>
    <t>https://twitter.com/#!/talktalk/status/1078632146271698950</t>
  </si>
  <si>
    <t>https://twitter.com/#!/talktalk/status/1078640794511249408</t>
  </si>
  <si>
    <t>https://twitter.com/#!/talktalk/status/1078666536649457664</t>
  </si>
  <si>
    <t>https://twitter.com/#!/rumanarumi13/status/1077920192666132483</t>
  </si>
  <si>
    <t>https://twitter.com/#!/rumanarumi13/status/1078690106217644033</t>
  </si>
  <si>
    <t>https://twitter.com/#!/askamex/status/1074098681077477377</t>
  </si>
  <si>
    <t>https://twitter.com/#!/askamex/status/1074679302703251457</t>
  </si>
  <si>
    <t>https://twitter.com/#!/askamex/status/1075143254008651776</t>
  </si>
  <si>
    <t>https://twitter.com/#!/askamex/status/1075177440950083585</t>
  </si>
  <si>
    <t>https://twitter.com/#!/askamex/status/1075457003886182400</t>
  </si>
  <si>
    <t>https://twitter.com/#!/askamex/status/1075791505363755010</t>
  </si>
  <si>
    <t>https://twitter.com/#!/askamex/status/1075884080703660032</t>
  </si>
  <si>
    <t>https://twitter.com/#!/askamex/status/1076126152182427648</t>
  </si>
  <si>
    <t>https://twitter.com/#!/askamex/status/1076282788935094273</t>
  </si>
  <si>
    <t>https://twitter.com/#!/askamex/status/1077260054401871872</t>
  </si>
  <si>
    <t>https://twitter.com/#!/askamex/status/1077274681831493632</t>
  </si>
  <si>
    <t>https://twitter.com/#!/askamex/status/1077968291438706689</t>
  </si>
  <si>
    <t>https://twitter.com/#!/askamex/status/1077998609075970048</t>
  </si>
  <si>
    <t>https://twitter.com/#!/askamex/status/1078043933152866309</t>
  </si>
  <si>
    <t>https://twitter.com/#!/askamex/status/1078322166960140288</t>
  </si>
  <si>
    <t>https://twitter.com/#!/askamex/status/1078673637480251394</t>
  </si>
  <si>
    <t>https://twitter.com/#!/askamex/status/1078681996304486400</t>
  </si>
  <si>
    <t>https://twitter.com/#!/askamex/status/1078674109628907522</t>
  </si>
  <si>
    <t>https://twitter.com/#!/askamex/status/1078682118878834688</t>
  </si>
  <si>
    <t>https://twitter.com/#!/askamex/status/1078694711538401280</t>
  </si>
  <si>
    <t>1074427799719555073</t>
  </si>
  <si>
    <t>1074441654533267457</t>
  </si>
  <si>
    <t>1074427757533294592</t>
  </si>
  <si>
    <t>1074444571482955781</t>
  </si>
  <si>
    <t>1074861846144974848</t>
  </si>
  <si>
    <t>1076484006072471554</t>
  </si>
  <si>
    <t>1076491669737037824</t>
  </si>
  <si>
    <t>1077595170600673280</t>
  </si>
  <si>
    <t>1077843961241354240</t>
  </si>
  <si>
    <t>1077945927573344257</t>
  </si>
  <si>
    <t>1077957602900959239</t>
  </si>
  <si>
    <t>1074420480298209280</t>
  </si>
  <si>
    <t>1074443202839474176</t>
  </si>
  <si>
    <t>1076438600290463744</t>
  </si>
  <si>
    <t>1076856407771631616</t>
  </si>
  <si>
    <t>1078104546193289216</t>
  </si>
  <si>
    <t>1073937588434677760</t>
  </si>
  <si>
    <t>1078222186782040069</t>
  </si>
  <si>
    <t>1078561881604923393</t>
  </si>
  <si>
    <t>1073869217051656192</t>
  </si>
  <si>
    <t>1073872215551238144</t>
  </si>
  <si>
    <t>1073872537615065088</t>
  </si>
  <si>
    <t>1073878259522260994</t>
  </si>
  <si>
    <t>1073883541111562240</t>
  </si>
  <si>
    <t>1073890997267021824</t>
  </si>
  <si>
    <t>1073898735229431813</t>
  </si>
  <si>
    <t>1073898935155081221</t>
  </si>
  <si>
    <t>1073907972764520448</t>
  </si>
  <si>
    <t>1073920065274331137</t>
  </si>
  <si>
    <t>1073939852234842112</t>
  </si>
  <si>
    <t>1073953111943847936</t>
  </si>
  <si>
    <t>1073955469092380672</t>
  </si>
  <si>
    <t>1073958156332621825</t>
  </si>
  <si>
    <t>1073960855472144387</t>
  </si>
  <si>
    <t>1073962877139206144</t>
  </si>
  <si>
    <t>1073963802314596352</t>
  </si>
  <si>
    <t>1073967731215618048</t>
  </si>
  <si>
    <t>1073976965445681154</t>
  </si>
  <si>
    <t>1073978449952432135</t>
  </si>
  <si>
    <t>1073990892258816000</t>
  </si>
  <si>
    <t>1074232834393559040</t>
  </si>
  <si>
    <t>1074243592858886144</t>
  </si>
  <si>
    <t>1074246677962334208</t>
  </si>
  <si>
    <t>1074247618073489408</t>
  </si>
  <si>
    <t>1074248121666977793</t>
  </si>
  <si>
    <t>1074250118013034498</t>
  </si>
  <si>
    <t>1074252888111759360</t>
  </si>
  <si>
    <t>1074254668681920513</t>
  </si>
  <si>
    <t>1074256705574367232</t>
  </si>
  <si>
    <t>1074256881659637760</t>
  </si>
  <si>
    <t>1074258097907122176</t>
  </si>
  <si>
    <t>1074268744602542083</t>
  </si>
  <si>
    <t>1074276595651747840</t>
  </si>
  <si>
    <t>1074284661604528129</t>
  </si>
  <si>
    <t>1074304639531696129</t>
  </si>
  <si>
    <t>1074331288604209153</t>
  </si>
  <si>
    <t>1074352609580990465</t>
  </si>
  <si>
    <t>1074354141265321984</t>
  </si>
  <si>
    <t>1074587263059877888</t>
  </si>
  <si>
    <t>1074590287639519232</t>
  </si>
  <si>
    <t>1074590341616074752</t>
  </si>
  <si>
    <t>1074591510086201344</t>
  </si>
  <si>
    <t>1074627219769749504</t>
  </si>
  <si>
    <t>1074656300745793536</t>
  </si>
  <si>
    <t>1074662847882428417</t>
  </si>
  <si>
    <t>1074670163428065285</t>
  </si>
  <si>
    <t>1074681207110156288</t>
  </si>
  <si>
    <t>1074683874159005696</t>
  </si>
  <si>
    <t>1074684808230518784</t>
  </si>
  <si>
    <t>1074736492239613952</t>
  </si>
  <si>
    <t>1074737599674245120</t>
  </si>
  <si>
    <t>1074746810286202880</t>
  </si>
  <si>
    <t>1074755099577192448</t>
  </si>
  <si>
    <t>1074771220862853120</t>
  </si>
  <si>
    <t>1074772316599521280</t>
  </si>
  <si>
    <t>1074774617405960192</t>
  </si>
  <si>
    <t>1074776739732226048</t>
  </si>
  <si>
    <t>1074777821216718848</t>
  </si>
  <si>
    <t>1074781681905754112</t>
  </si>
  <si>
    <t>1074783142576304128</t>
  </si>
  <si>
    <t>1074785877472231427</t>
  </si>
  <si>
    <t>1074992505777782784</t>
  </si>
  <si>
    <t>1074995260974092288</t>
  </si>
  <si>
    <t>1074996369872613376</t>
  </si>
  <si>
    <t>1075012110109892608</t>
  </si>
  <si>
    <t>1075021175351373825</t>
  </si>
  <si>
    <t>1075025416165953538</t>
  </si>
  <si>
    <t>1075038017193164800</t>
  </si>
  <si>
    <t>1075044162326675457</t>
  </si>
  <si>
    <t>1075071082368065537</t>
  </si>
  <si>
    <t>1075077922615123969</t>
  </si>
  <si>
    <t>1075082878889967617</t>
  </si>
  <si>
    <t>1075095361881026566</t>
  </si>
  <si>
    <t>1075096084232441856</t>
  </si>
  <si>
    <t>1075096239992176641</t>
  </si>
  <si>
    <t>1075097550544363520</t>
  </si>
  <si>
    <t>1075101992937230336</t>
  </si>
  <si>
    <t>1075104948629762049</t>
  </si>
  <si>
    <t>1075113686791020544</t>
  </si>
  <si>
    <t>1075131515913285632</t>
  </si>
  <si>
    <t>1075133520194998274</t>
  </si>
  <si>
    <t>1075135649190174720</t>
  </si>
  <si>
    <t>1075135965780500480</t>
  </si>
  <si>
    <t>1075138312204115970</t>
  </si>
  <si>
    <t>1075139851392073728</t>
  </si>
  <si>
    <t>1075145203701440519</t>
  </si>
  <si>
    <t>1075345785116602368</t>
  </si>
  <si>
    <t>1075405339032477696</t>
  </si>
  <si>
    <t>1075414299617705984</t>
  </si>
  <si>
    <t>1074235671030697989</t>
  </si>
  <si>
    <t>1075422883629948928</t>
  </si>
  <si>
    <t>1075425847266500608</t>
  </si>
  <si>
    <t>1075426175827218433</t>
  </si>
  <si>
    <t>1075428727570554885</t>
  </si>
  <si>
    <t>1075442352406347778</t>
  </si>
  <si>
    <t>1075460348805812227</t>
  </si>
  <si>
    <t>1075460834095259648</t>
  </si>
  <si>
    <t>1075466758729936898</t>
  </si>
  <si>
    <t>1075467874150559745</t>
  </si>
  <si>
    <t>1075476711293235202</t>
  </si>
  <si>
    <t>1075501068874932225</t>
  </si>
  <si>
    <t>1075672370675941376</t>
  </si>
  <si>
    <t>1075673853286907905</t>
  </si>
  <si>
    <t>1075688613478891520</t>
  </si>
  <si>
    <t>1075763070696185858</t>
  </si>
  <si>
    <t>1075781549818142722</t>
  </si>
  <si>
    <t>1075854589717569537</t>
  </si>
  <si>
    <t>1076139306715095042</t>
  </si>
  <si>
    <t>1076155758738358273</t>
  </si>
  <si>
    <t>1076156321832058880</t>
  </si>
  <si>
    <t>1076164603980050432</t>
  </si>
  <si>
    <t>1076214762332131329</t>
  </si>
  <si>
    <t>1076216241696788483</t>
  </si>
  <si>
    <t>1076457633970900992</t>
  </si>
  <si>
    <t>1076475074616668160</t>
  </si>
  <si>
    <t>1076795232589660160</t>
  </si>
  <si>
    <t>1076799083946430464</t>
  </si>
  <si>
    <t>1075705266660929538</t>
  </si>
  <si>
    <t>1076812173467439104</t>
  </si>
  <si>
    <t>1076838559745757186</t>
  </si>
  <si>
    <t>1076881599696986113</t>
  </si>
  <si>
    <t>1077134815831433216</t>
  </si>
  <si>
    <t>1077157932679249920</t>
  </si>
  <si>
    <t>1077169625228562432</t>
  </si>
  <si>
    <t>1077177138346893312</t>
  </si>
  <si>
    <t>1077199886133678081</t>
  </si>
  <si>
    <t>1078203729411751936</t>
  </si>
  <si>
    <t>1078211421689794560</t>
  </si>
  <si>
    <t>1078213245889069056</t>
  </si>
  <si>
    <t>1078213561774690305</t>
  </si>
  <si>
    <t>1078215677717217280</t>
  </si>
  <si>
    <t>1078229221586145280</t>
  </si>
  <si>
    <t>1078234874715295744</t>
  </si>
  <si>
    <t>1078236979849031680</t>
  </si>
  <si>
    <t>1078237539008462849</t>
  </si>
  <si>
    <t>1078241785049161729</t>
  </si>
  <si>
    <t>1078258425673457664</t>
  </si>
  <si>
    <t>1078281199603322882</t>
  </si>
  <si>
    <t>1078324435101409280</t>
  </si>
  <si>
    <t>1078350155269718016</t>
  </si>
  <si>
    <t>1078385086687571969</t>
  </si>
  <si>
    <t>1078403436129980416</t>
  </si>
  <si>
    <t>1078580695163985921</t>
  </si>
  <si>
    <t>1078622458658414593</t>
  </si>
  <si>
    <t>1078632146271698950</t>
  </si>
  <si>
    <t>1078640794511249408</t>
  </si>
  <si>
    <t>1078666536649457664</t>
  </si>
  <si>
    <t>1077920192666132483</t>
  </si>
  <si>
    <t>1078690106217644033</t>
  </si>
  <si>
    <t>1074098681077477377</t>
  </si>
  <si>
    <t>1074679302703251457</t>
  </si>
  <si>
    <t>1075143254008651776</t>
  </si>
  <si>
    <t>1075177440950083585</t>
  </si>
  <si>
    <t>1075457003886182400</t>
  </si>
  <si>
    <t>1075791505363755010</t>
  </si>
  <si>
    <t>1075884080703660032</t>
  </si>
  <si>
    <t>1076126152182427648</t>
  </si>
  <si>
    <t>1076282788935094273</t>
  </si>
  <si>
    <t>1077260054401871872</t>
  </si>
  <si>
    <t>1077274681831493632</t>
  </si>
  <si>
    <t>1077968291438706689</t>
  </si>
  <si>
    <t>1077998609075970048</t>
  </si>
  <si>
    <t>1078043933152866309</t>
  </si>
  <si>
    <t>1078322166960140288</t>
  </si>
  <si>
    <t>1078673637480251394</t>
  </si>
  <si>
    <t>1078681996304486400</t>
  </si>
  <si>
    <t>1078674109628907522</t>
  </si>
  <si>
    <t>1078682118878834688</t>
  </si>
  <si>
    <t>1078694711538401280</t>
  </si>
  <si>
    <t>1077594535591464962</t>
  </si>
  <si>
    <t>1074414473853714433</t>
  </si>
  <si>
    <t>1074441682752544768</t>
  </si>
  <si>
    <t>1076253022383165440</t>
  </si>
  <si>
    <t>1076851313047203840</t>
  </si>
  <si>
    <t>1078100055079505920</t>
  </si>
  <si>
    <t>1073934536730394624</t>
  </si>
  <si>
    <t>1078035852121591808</t>
  </si>
  <si>
    <t>1078405062068707328</t>
  </si>
  <si>
    <t>1073844590912962560</t>
  </si>
  <si>
    <t>1073736008506712065</t>
  </si>
  <si>
    <t>1073872003180957696</t>
  </si>
  <si>
    <t>1073875304035299328</t>
  </si>
  <si>
    <t>1073872743186292737</t>
  </si>
  <si>
    <t>1073885988005523458</t>
  </si>
  <si>
    <t>1073892696446640128</t>
  </si>
  <si>
    <t>1073897636619522053</t>
  </si>
  <si>
    <t>1073904423175372800</t>
  </si>
  <si>
    <t>1073919062370062336</t>
  </si>
  <si>
    <t>1073939673859407872</t>
  </si>
  <si>
    <t>1073945546279260160</t>
  </si>
  <si>
    <t>1073947253843390464</t>
  </si>
  <si>
    <t>1073951769896595456</t>
  </si>
  <si>
    <t>1073959077905162240</t>
  </si>
  <si>
    <t>1073956234854891521</t>
  </si>
  <si>
    <t>1073956710946140160</t>
  </si>
  <si>
    <t>1073962269636214790</t>
  </si>
  <si>
    <t>1073971507074949122</t>
  </si>
  <si>
    <t>1073976231962558464</t>
  </si>
  <si>
    <t>1073990094661521409</t>
  </si>
  <si>
    <t>1074229977086857217</t>
  </si>
  <si>
    <t>1074050959213502464</t>
  </si>
  <si>
    <t>1074042597923045381</t>
  </si>
  <si>
    <t>1074242469687160832</t>
  </si>
  <si>
    <t>1074246555799035904</t>
  </si>
  <si>
    <t>1073992319622438913</t>
  </si>
  <si>
    <t>1074006576275558400</t>
  </si>
  <si>
    <t>1074015672617836544</t>
  </si>
  <si>
    <t>1074031816561049600</t>
  </si>
  <si>
    <t>1074242050953019392</t>
  </si>
  <si>
    <t>1074244165532377088</t>
  </si>
  <si>
    <t>1074253590787702784</t>
  </si>
  <si>
    <t>1074263464359718914</t>
  </si>
  <si>
    <t>1074275780950020096</t>
  </si>
  <si>
    <t>1074289533250883587</t>
  </si>
  <si>
    <t>1074320706622636032</t>
  </si>
  <si>
    <t>1074331299786223618</t>
  </si>
  <si>
    <t>1074324825932484608</t>
  </si>
  <si>
    <t>1074390484397801479</t>
  </si>
  <si>
    <t>1074422219802075136</t>
  </si>
  <si>
    <t>1074437951462014976</t>
  </si>
  <si>
    <t>1074453511600001024</t>
  </si>
  <si>
    <t>1074626558478946305</t>
  </si>
  <si>
    <t>1074653571839377408</t>
  </si>
  <si>
    <t>1074658490466078720</t>
  </si>
  <si>
    <t>1074668238464827392</t>
  </si>
  <si>
    <t>1074680740036644864</t>
  </si>
  <si>
    <t>1074639737598734336</t>
  </si>
  <si>
    <t>1074682228913909769</t>
  </si>
  <si>
    <t>1074735913622736896</t>
  </si>
  <si>
    <t>1074737030175883264</t>
  </si>
  <si>
    <t>1074744455058591757</t>
  </si>
  <si>
    <t>1074754111281750016</t>
  </si>
  <si>
    <t>1074762454675144706</t>
  </si>
  <si>
    <t>1074764315046096896</t>
  </si>
  <si>
    <t>1074767285703897088</t>
  </si>
  <si>
    <t>1074768450604666881</t>
  </si>
  <si>
    <t>1074771336541757440</t>
  </si>
  <si>
    <t>1074778007020204034</t>
  </si>
  <si>
    <t>1074779307426439168</t>
  </si>
  <si>
    <t>1074780128914366465</t>
  </si>
  <si>
    <t>1074990345799241730</t>
  </si>
  <si>
    <t>1074994138720952322</t>
  </si>
  <si>
    <t>1074994511120658434</t>
  </si>
  <si>
    <t>1075011449351745536</t>
  </si>
  <si>
    <t>1075019922026229761</t>
  </si>
  <si>
    <t>1075024459168432128</t>
  </si>
  <si>
    <t>1075037644223074304</t>
  </si>
  <si>
    <t>1075043670867525634</t>
  </si>
  <si>
    <t>1075066632316313601</t>
  </si>
  <si>
    <t>1075075923723063299</t>
  </si>
  <si>
    <t>1075078075728228354</t>
  </si>
  <si>
    <t>1075091144198012929</t>
  </si>
  <si>
    <t>1075093122982559744</t>
  </si>
  <si>
    <t>1075093510670479362</t>
  </si>
  <si>
    <t>1075093878586396674</t>
  </si>
  <si>
    <t>1075098938447986688</t>
  </si>
  <si>
    <t>1075101513343791107</t>
  </si>
  <si>
    <t>1075110856432603136</t>
  </si>
  <si>
    <t>1075118457052692480</t>
  </si>
  <si>
    <t>1075128287838527489</t>
  </si>
  <si>
    <t>1075130100188876803</t>
  </si>
  <si>
    <t>1075130659063111680</t>
  </si>
  <si>
    <t>1075134358841786368</t>
  </si>
  <si>
    <t>1075135481309028353</t>
  </si>
  <si>
    <t>1075142678772355072</t>
  </si>
  <si>
    <t>1075340218012700677</t>
  </si>
  <si>
    <t>1075389595724996616</t>
  </si>
  <si>
    <t>1075412239916691457</t>
  </si>
  <si>
    <t>1074234898980974592</t>
  </si>
  <si>
    <t>1075420448752615427</t>
  </si>
  <si>
    <t>1075422771478478850</t>
  </si>
  <si>
    <t>1075423922873688064</t>
  </si>
  <si>
    <t>1075425017054285824</t>
  </si>
  <si>
    <t>1075437570962677760</t>
  </si>
  <si>
    <t>1075456296479002626</t>
  </si>
  <si>
    <t>1075458805062909952</t>
  </si>
  <si>
    <t>1075463120489975808</t>
  </si>
  <si>
    <t>1075465293009481733</t>
  </si>
  <si>
    <t>1075472148783919105</t>
  </si>
  <si>
    <t>1075489519275782157</t>
  </si>
  <si>
    <t>1075668645940994048</t>
  </si>
  <si>
    <t>1075673266134634496</t>
  </si>
  <si>
    <t>1075680072030478337</t>
  </si>
  <si>
    <t>1075762309841117184</t>
  </si>
  <si>
    <t>1075778536042971138</t>
  </si>
  <si>
    <t>1075849674345644032</t>
  </si>
  <si>
    <t>1076136498725048321</t>
  </si>
  <si>
    <t>1076153083711893504</t>
  </si>
  <si>
    <t>1076153315753447425</t>
  </si>
  <si>
    <t>1076162952825323520</t>
  </si>
  <si>
    <t>1076201273739878401</t>
  </si>
  <si>
    <t>1076203948074250241</t>
  </si>
  <si>
    <t>1076456094661259264</t>
  </si>
  <si>
    <t>1076473234692935680</t>
  </si>
  <si>
    <t>1076794790468112386</t>
  </si>
  <si>
    <t>1076798314337759233</t>
  </si>
  <si>
    <t>1075703415156690944</t>
  </si>
  <si>
    <t>1076777420299079687</t>
  </si>
  <si>
    <t>1076831203800555520</t>
  </si>
  <si>
    <t>1076880890956079104</t>
  </si>
  <si>
    <t>1077133098037493761</t>
  </si>
  <si>
    <t>1077157470722818048</t>
  </si>
  <si>
    <t>1077167921909190656</t>
  </si>
  <si>
    <t>1077173941528158209</t>
  </si>
  <si>
    <t>1077195374790627328</t>
  </si>
  <si>
    <t>1078170045736538113</t>
  </si>
  <si>
    <t>1078064942950039553</t>
  </si>
  <si>
    <t>1077301862368505856</t>
  </si>
  <si>
    <t>1078212847165943809</t>
  </si>
  <si>
    <t>1078030780373323776</t>
  </si>
  <si>
    <t>1077684244934201344</t>
  </si>
  <si>
    <t>1078233846322266112</t>
  </si>
  <si>
    <t>1078003918393786369</t>
  </si>
  <si>
    <t>1078232414839803904</t>
  </si>
  <si>
    <t>1078240936755449857</t>
  </si>
  <si>
    <t>1078248533369720832</t>
  </si>
  <si>
    <t>1078275600375336960</t>
  </si>
  <si>
    <t>1078323337833648129</t>
  </si>
  <si>
    <t>1078340483225714691</t>
  </si>
  <si>
    <t>1078377004066660352</t>
  </si>
  <si>
    <t>1078394053102837760</t>
  </si>
  <si>
    <t>1078580179927265281</t>
  </si>
  <si>
    <t>1078622075617714176</t>
  </si>
  <si>
    <t>1078631546133905408</t>
  </si>
  <si>
    <t>1078640378948055040</t>
  </si>
  <si>
    <t>1078657921620283392</t>
  </si>
  <si>
    <t>1074097513546833920</t>
  </si>
  <si>
    <t>1074675961445187584</t>
  </si>
  <si>
    <t>1075140704194715650</t>
  </si>
  <si>
    <t>1075175432163639298</t>
  </si>
  <si>
    <t>1075455458947796992</t>
  </si>
  <si>
    <t>1075790506498486272</t>
  </si>
  <si>
    <t>1075877979211718656</t>
  </si>
  <si>
    <t>1076118706642665472</t>
  </si>
  <si>
    <t>1076281369670561793</t>
  </si>
  <si>
    <t>1077239755883073537</t>
  </si>
  <si>
    <t>1077273993336496129</t>
  </si>
  <si>
    <t>1077968143056814081</t>
  </si>
  <si>
    <t>1078037609740423170</t>
  </si>
  <si>
    <t>1078320091136167936</t>
  </si>
  <si>
    <t>1078666864383979521</t>
  </si>
  <si>
    <t>1078678435353055243</t>
  </si>
  <si>
    <t>1078672778541387776</t>
  </si>
  <si>
    <t>1078678914573185024</t>
  </si>
  <si>
    <t>1078692308848128001</t>
  </si>
  <si>
    <t/>
  </si>
  <si>
    <t>984034691534778368</t>
  </si>
  <si>
    <t>7335162</t>
  </si>
  <si>
    <t>16632651</t>
  </si>
  <si>
    <t>260979763</t>
  </si>
  <si>
    <t>2450415140</t>
  </si>
  <si>
    <t>1057729406339350539</t>
  </si>
  <si>
    <t>79482488</t>
  </si>
  <si>
    <t>582129235</t>
  </si>
  <si>
    <t>45407152</t>
  </si>
  <si>
    <t>604610461</t>
  </si>
  <si>
    <t>746730210</t>
  </si>
  <si>
    <t>79454240</t>
  </si>
  <si>
    <t>963869016237408257</t>
  </si>
  <si>
    <t>942132016979595267</t>
  </si>
  <si>
    <t>627297600</t>
  </si>
  <si>
    <t>285053702</t>
  </si>
  <si>
    <t>925349071</t>
  </si>
  <si>
    <t>68484522</t>
  </si>
  <si>
    <t>30312180</t>
  </si>
  <si>
    <t>2350162255</t>
  </si>
  <si>
    <t>979653913975709696</t>
  </si>
  <si>
    <t>922189215114387457</t>
  </si>
  <si>
    <t>253785173</t>
  </si>
  <si>
    <t>3405920175</t>
  </si>
  <si>
    <t>72339623</t>
  </si>
  <si>
    <t>183829876</t>
  </si>
  <si>
    <t>4872485523</t>
  </si>
  <si>
    <t>919725454348750848</t>
  </si>
  <si>
    <t>872126151401013248</t>
  </si>
  <si>
    <t>2960274970</t>
  </si>
  <si>
    <t>245961590</t>
  </si>
  <si>
    <t>3852316637</t>
  </si>
  <si>
    <t>813366940114808832</t>
  </si>
  <si>
    <t>946025451708993536</t>
  </si>
  <si>
    <t>1911878652</t>
  </si>
  <si>
    <t>1074001171294117888</t>
  </si>
  <si>
    <t>892392225887440896</t>
  </si>
  <si>
    <t>216496500</t>
  </si>
  <si>
    <t>846797618621681668</t>
  </si>
  <si>
    <t>480789137</t>
  </si>
  <si>
    <t>1062855527317889026</t>
  </si>
  <si>
    <t>1183971949</t>
  </si>
  <si>
    <t>51849115</t>
  </si>
  <si>
    <t>367096989</t>
  </si>
  <si>
    <t>20476313</t>
  </si>
  <si>
    <t>413249754</t>
  </si>
  <si>
    <t>80632024</t>
  </si>
  <si>
    <t>938756864355037184</t>
  </si>
  <si>
    <t>381625874</t>
  </si>
  <si>
    <t>1032937947761467392</t>
  </si>
  <si>
    <t>220085640</t>
  </si>
  <si>
    <t>1389178572</t>
  </si>
  <si>
    <t>276999003</t>
  </si>
  <si>
    <t>3113676851</t>
  </si>
  <si>
    <t>3343939306</t>
  </si>
  <si>
    <t>2545735340</t>
  </si>
  <si>
    <t>1070718741468602368</t>
  </si>
  <si>
    <t>361382523</t>
  </si>
  <si>
    <t>121868335</t>
  </si>
  <si>
    <t>782900556</t>
  </si>
  <si>
    <t>43594059</t>
  </si>
  <si>
    <t>4882938597</t>
  </si>
  <si>
    <t>580232353</t>
  </si>
  <si>
    <t>1018519126283882497</t>
  </si>
  <si>
    <t>472913486</t>
  </si>
  <si>
    <t>1004054999696052224</t>
  </si>
  <si>
    <t>271925354</t>
  </si>
  <si>
    <t>147843736</t>
  </si>
  <si>
    <t>973285410007867392</t>
  </si>
  <si>
    <t>800773211214331904</t>
  </si>
  <si>
    <t>868943051221237762</t>
  </si>
  <si>
    <t>1463186748</t>
  </si>
  <si>
    <t>4258112241</t>
  </si>
  <si>
    <t>1576238648</t>
  </si>
  <si>
    <t>919500020</t>
  </si>
  <si>
    <t>923622795661234176</t>
  </si>
  <si>
    <t>1289502955</t>
  </si>
  <si>
    <t>50981267</t>
  </si>
  <si>
    <t>224030523</t>
  </si>
  <si>
    <t>293433953</t>
  </si>
  <si>
    <t>165517390</t>
  </si>
  <si>
    <t>708459666884435968</t>
  </si>
  <si>
    <t>243649512</t>
  </si>
  <si>
    <t>385544239</t>
  </si>
  <si>
    <t>547977886</t>
  </si>
  <si>
    <t>253229530</t>
  </si>
  <si>
    <t>498282158</t>
  </si>
  <si>
    <t>23308561</t>
  </si>
  <si>
    <t>2537166203</t>
  </si>
  <si>
    <t>610108996</t>
  </si>
  <si>
    <t>52110780</t>
  </si>
  <si>
    <t>1069300786599989249</t>
  </si>
  <si>
    <t>929658177423138816</t>
  </si>
  <si>
    <t>928157388120776704</t>
  </si>
  <si>
    <t>869993183035478016</t>
  </si>
  <si>
    <t>3556752077</t>
  </si>
  <si>
    <t>25332533</t>
  </si>
  <si>
    <t>794640279643062272</t>
  </si>
  <si>
    <t>625567107</t>
  </si>
  <si>
    <t>373097011</t>
  </si>
  <si>
    <t>797198223286956032</t>
  </si>
  <si>
    <t>2238731933</t>
  </si>
  <si>
    <t>939933938</t>
  </si>
  <si>
    <t>2431713596</t>
  </si>
  <si>
    <t>4853461402</t>
  </si>
  <si>
    <t>243187026</t>
  </si>
  <si>
    <t>19859709</t>
  </si>
  <si>
    <t>723624834</t>
  </si>
  <si>
    <t>872465527</t>
  </si>
  <si>
    <t>2715698633</t>
  </si>
  <si>
    <t>1085947086</t>
  </si>
  <si>
    <t>2582443357</t>
  </si>
  <si>
    <t>316340099</t>
  </si>
  <si>
    <t>78839853</t>
  </si>
  <si>
    <t>121534682</t>
  </si>
  <si>
    <t>21251341</t>
  </si>
  <si>
    <t>875399894864973824</t>
  </si>
  <si>
    <t>3226362707</t>
  </si>
  <si>
    <t>876893956256268288</t>
  </si>
  <si>
    <t>468950125</t>
  </si>
  <si>
    <t>2188993853</t>
  </si>
  <si>
    <t>2789778897</t>
  </si>
  <si>
    <t>2971894540</t>
  </si>
  <si>
    <t>579838996</t>
  </si>
  <si>
    <t>27612631</t>
  </si>
  <si>
    <t>2945870313</t>
  </si>
  <si>
    <t>2447978601</t>
  </si>
  <si>
    <t>581053021</t>
  </si>
  <si>
    <t>952139275</t>
  </si>
  <si>
    <t>2228925456</t>
  </si>
  <si>
    <t>546782356</t>
  </si>
  <si>
    <t>514902766</t>
  </si>
  <si>
    <t>4602626117</t>
  </si>
  <si>
    <t>3380495980</t>
  </si>
  <si>
    <t>1024536059303145472</t>
  </si>
  <si>
    <t>417029613</t>
  </si>
  <si>
    <t>796171232</t>
  </si>
  <si>
    <t>374933223</t>
  </si>
  <si>
    <t>898480614680211456</t>
  </si>
  <si>
    <t>4025982149</t>
  </si>
  <si>
    <t>884694115673407489</t>
  </si>
  <si>
    <t>1734770006</t>
  </si>
  <si>
    <t>1668587838</t>
  </si>
  <si>
    <t>818458487126708226</t>
  </si>
  <si>
    <t>19907185</t>
  </si>
  <si>
    <t>76650391</t>
  </si>
  <si>
    <t>21779028</t>
  </si>
  <si>
    <t>295539232</t>
  </si>
  <si>
    <t>24163702</t>
  </si>
  <si>
    <t>3402925383</t>
  </si>
  <si>
    <t>384443797</t>
  </si>
  <si>
    <t>961735528570871808</t>
  </si>
  <si>
    <t>1074601433687834624</t>
  </si>
  <si>
    <t>2770905204</t>
  </si>
  <si>
    <t>151464861</t>
  </si>
  <si>
    <t>2244905576</t>
  </si>
  <si>
    <t>981679045397110784</t>
  </si>
  <si>
    <t>1075138597299339270</t>
  </si>
  <si>
    <t>917407945079504896</t>
  </si>
  <si>
    <t>159119871</t>
  </si>
  <si>
    <t>125750391</t>
  </si>
  <si>
    <t>2377400455</t>
  </si>
  <si>
    <t>3099024924</t>
  </si>
  <si>
    <t>951967389192769537</t>
  </si>
  <si>
    <t>255177872</t>
  </si>
  <si>
    <t>107156225</t>
  </si>
  <si>
    <t>408764019</t>
  </si>
  <si>
    <t>118689547</t>
  </si>
  <si>
    <t>406740183</t>
  </si>
  <si>
    <t>368593911</t>
  </si>
  <si>
    <t>103616502</t>
  </si>
  <si>
    <t>1373345952</t>
  </si>
  <si>
    <t>en</t>
  </si>
  <si>
    <t>in</t>
  </si>
  <si>
    <t>it</t>
  </si>
  <si>
    <t>IFTTT</t>
  </si>
  <si>
    <t>Twitter for iPhone</t>
  </si>
  <si>
    <t>The Social Jukebox</t>
  </si>
  <si>
    <t>Buffer</t>
  </si>
  <si>
    <t>Twitter Web Client</t>
  </si>
  <si>
    <t>Twitter for Android</t>
  </si>
  <si>
    <t>TweetDeck</t>
  </si>
  <si>
    <t>Bloggers at Work</t>
  </si>
  <si>
    <t>Lithium Tech.</t>
  </si>
  <si>
    <t>Lithium Tech EU</t>
  </si>
  <si>
    <t>Liveworld Twitter Integration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</si>
  <si>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</si>
  <si>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</si>
  <si>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</si>
  <si>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</si>
  <si>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</si>
  <si>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</si>
  <si>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</si>
  <si>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</si>
  <si>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</si>
  <si>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</si>
  <si>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</si>
  <si>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</si>
  <si>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</si>
  <si>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</si>
  <si>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</si>
  <si>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</si>
  <si>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</si>
  <si>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</si>
  <si>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</si>
  <si>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</si>
  <si>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</si>
  <si>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KobMaxQueen</t>
  </si>
  <si>
    <t>Madalyn Sklar _xD83D__xDE80_ Social Media Consultant</t>
  </si>
  <si>
    <t>Web.</t>
  </si>
  <si>
    <t>TwitLiveEvents</t>
  </si>
  <si>
    <t>Hillary DePiano</t>
  </si>
  <si>
    <t>Hank Quense</t>
  </si>
  <si>
    <t>mut</t>
  </si>
  <si>
    <t>⚠️ BACA RULES BACA LIKES ⚠️</t>
  </si>
  <si>
    <t>Sakshi Sharma</t>
  </si>
  <si>
    <t>Rolf Lindenbergh - Bloggers at Work</t>
  </si>
  <si>
    <t>RumanaRumi</t>
  </si>
  <si>
    <t>Debra Ruh</t>
  </si>
  <si>
    <t>Sprint Care</t>
  </si>
  <si>
    <t>Bishop Godsey</t>
  </si>
  <si>
    <t>Nancy</t>
  </si>
  <si>
    <t>#Slim_28</t>
  </si>
  <si>
    <t>Leesha</t>
  </si>
  <si>
    <t>TalkTalk TV</t>
  </si>
  <si>
    <t>ELIJAH STONE</t>
  </si>
  <si>
    <t>Christine Bray</t>
  </si>
  <si>
    <t>TIM Official</t>
  </si>
  <si>
    <t>Fabrizio Tomassini</t>
  </si>
  <si>
    <t>TalkTalk</t>
  </si>
  <si>
    <t>Ben Shannon</t>
  </si>
  <si>
    <t>Ivo Anusic</t>
  </si>
  <si>
    <t>Elaine Currie</t>
  </si>
  <si>
    <t>John Calladine</t>
  </si>
  <si>
    <t>Aaron Dawson</t>
  </si>
  <si>
    <t>Poisonous Tech</t>
  </si>
  <si>
    <t>Ravin</t>
  </si>
  <si>
    <t>Mark Radbourne</t>
  </si>
  <si>
    <t>Here's Ray</t>
  </si>
  <si>
    <t>Southport Reporter</t>
  </si>
  <si>
    <t>M</t>
  </si>
  <si>
    <t>Francoise Eaglen</t>
  </si>
  <si>
    <t>Reece</t>
  </si>
  <si>
    <t>Shug</t>
  </si>
  <si>
    <t>Kevin Rooney</t>
  </si>
  <si>
    <t>Brian light</t>
  </si>
  <si>
    <t>peter rosmus</t>
  </si>
  <si>
    <t>nathanb</t>
  </si>
  <si>
    <t>Hannah M. Smith</t>
  </si>
  <si>
    <t>Jingle Josh All The Way _xD83C__xDF85__xD83C__xDF85__xD83C__xDF85_</t>
  </si>
  <si>
    <t>Dave Pike</t>
  </si>
  <si>
    <t>Dayashankar Joshi</t>
  </si>
  <si>
    <t>Juginder Singh</t>
  </si>
  <si>
    <t>Bex</t>
  </si>
  <si>
    <t>Angela Farrell</t>
  </si>
  <si>
    <t>Si-fi XRP _xD83D__xDCA5_</t>
  </si>
  <si>
    <t>LDstudentnurse</t>
  </si>
  <si>
    <t>Pasarea</t>
  </si>
  <si>
    <t>Stircrazy</t>
  </si>
  <si>
    <t>Helen Ellis</t>
  </si>
  <si>
    <t>Andrew Peter Quew</t>
  </si>
  <si>
    <t>Angie James</t>
  </si>
  <si>
    <t>Neil York</t>
  </si>
  <si>
    <t>Ian Hewitt</t>
  </si>
  <si>
    <t>Olga Onuch_xD83D__xDC9A_</t>
  </si>
  <si>
    <t>Andy Donnelly</t>
  </si>
  <si>
    <t>Grant McManus</t>
  </si>
  <si>
    <t>James</t>
  </si>
  <si>
    <t>Tyler Harnish</t>
  </si>
  <si>
    <t>Just Another Statistic</t>
  </si>
  <si>
    <t>Jordss _xD83D__xDE0C_</t>
  </si>
  <si>
    <t>Nev Zabludow</t>
  </si>
  <si>
    <t>David Philip Bates</t>
  </si>
  <si>
    <t>Daniel McGwinn</t>
  </si>
  <si>
    <t>Bethan</t>
  </si>
  <si>
    <t>Deano</t>
  </si>
  <si>
    <t>✨Toybs✨</t>
  </si>
  <si>
    <t>Guto Jones</t>
  </si>
  <si>
    <t>noneof ya b</t>
  </si>
  <si>
    <t>mr im a bloke</t>
  </si>
  <si>
    <t>Adam West</t>
  </si>
  <si>
    <t>Chris Jones</t>
  </si>
  <si>
    <t>Faith James</t>
  </si>
  <si>
    <t>Eto'o</t>
  </si>
  <si>
    <t>Andrew Davisinho</t>
  </si>
  <si>
    <t>AbstractKnives</t>
  </si>
  <si>
    <t>Andrew MP</t>
  </si>
  <si>
    <t>Bethan Parr</t>
  </si>
  <si>
    <t>Stuart White</t>
  </si>
  <si>
    <t>Tomasz Czykalo</t>
  </si>
  <si>
    <t>Samantha</t>
  </si>
  <si>
    <t>_xD83C__xDF3F_ _xD835__xDD8F__xD835__xDD86__xD835__xDD92__xD835__xDD8E__xD835__xDD8A_ _xD83C__xDF3F_</t>
  </si>
  <si>
    <t>Bryan Mottram</t>
  </si>
  <si>
    <t>Lee Molloy</t>
  </si>
  <si>
    <t>Rosie♡</t>
  </si>
  <si>
    <t>peter harris cockney scouser</t>
  </si>
  <si>
    <t>Jordzy</t>
  </si>
  <si>
    <t>annalise.</t>
  </si>
  <si>
    <t>Paul Richards</t>
  </si>
  <si>
    <t>Zahra Rahman</t>
  </si>
  <si>
    <t>Karen Bryson</t>
  </si>
  <si>
    <t>Ben Houseman</t>
  </si>
  <si>
    <t>belleamis</t>
  </si>
  <si>
    <t>Damir Jovic</t>
  </si>
  <si>
    <t>Chris Smith</t>
  </si>
  <si>
    <t>dan ah-tow</t>
  </si>
  <si>
    <t>Robert Wilks _xD83D__xDEB4__xD83C__xDDEC__xD83C__xDDE7__xD83C__xDFF4__xDB40__xDC67__xDB40__xDC62__xDB40__xDC65__xDB40__xDC6E__xDB40__xDC67__xDB40__xDC7F__xD83E__xDDE3_</t>
  </si>
  <si>
    <t>Jamie Dyer</t>
  </si>
  <si>
    <t>Gavlaar</t>
  </si>
  <si>
    <t>Michelle Smart</t>
  </si>
  <si>
    <t>Catrina</t>
  </si>
  <si>
    <t>Samuel Luke Bond</t>
  </si>
  <si>
    <t>Sean</t>
  </si>
  <si>
    <t>Phil</t>
  </si>
  <si>
    <t>Sebby</t>
  </si>
  <si>
    <t>_xD835__xDE91__xD835__xDE98__xD835__xDE95__xD835__xDE95__xD835__xDEA2_ _xD83E__xDD20_</t>
  </si>
  <si>
    <t>Irfan Panchbhaya</t>
  </si>
  <si>
    <t>Michael Dunn</t>
  </si>
  <si>
    <t>Drivinmecrazy</t>
  </si>
  <si>
    <t>lauren nealon</t>
  </si>
  <si>
    <t>Creative Republic</t>
  </si>
  <si>
    <t>Darren, Christsass Wizard</t>
  </si>
  <si>
    <t>victor Osborne</t>
  </si>
  <si>
    <t>OvO1975</t>
  </si>
  <si>
    <t>Mo Amin</t>
  </si>
  <si>
    <t>Peter Everill</t>
  </si>
  <si>
    <t>Dan Chapman</t>
  </si>
  <si>
    <t>David W</t>
  </si>
  <si>
    <t>Ry</t>
  </si>
  <si>
    <t>Jessica Preston</t>
  </si>
  <si>
    <t>elle_xD83D__xDC2C_</t>
  </si>
  <si>
    <t>paul</t>
  </si>
  <si>
    <t>Lewis Smith</t>
  </si>
  <si>
    <t>Rob Smith</t>
  </si>
  <si>
    <t>Salam ablahad</t>
  </si>
  <si>
    <t>john hall</t>
  </si>
  <si>
    <t>Jo Fisher</t>
  </si>
  <si>
    <t>David Morgan</t>
  </si>
  <si>
    <t>karen smith</t>
  </si>
  <si>
    <t>swissarmywife</t>
  </si>
  <si>
    <t>Thommas</t>
  </si>
  <si>
    <t>Matthew Grieve</t>
  </si>
  <si>
    <t>Mahmudur R Saniat</t>
  </si>
  <si>
    <t>Mikey</t>
  </si>
  <si>
    <t>David Albinson</t>
  </si>
  <si>
    <t>Sue Lewis</t>
  </si>
  <si>
    <t>Axis_Gary</t>
  </si>
  <si>
    <t>Lee</t>
  </si>
  <si>
    <t>markw</t>
  </si>
  <si>
    <t>Mai Aj</t>
  </si>
  <si>
    <t>Joss the Handyman</t>
  </si>
  <si>
    <t>sɪᴅ 'deku'</t>
  </si>
  <si>
    <t>Karl Smith</t>
  </si>
  <si>
    <t>bertonesi13</t>
  </si>
  <si>
    <t>Jason</t>
  </si>
  <si>
    <t>Jack Sutcliffe</t>
  </si>
  <si>
    <t>Paul</t>
  </si>
  <si>
    <t>Craig Smith</t>
  </si>
  <si>
    <t>Tracey</t>
  </si>
  <si>
    <t>d nichols</t>
  </si>
  <si>
    <t>Lee Francis</t>
  </si>
  <si>
    <t>Galane J. Luo</t>
  </si>
  <si>
    <t>Gwenlee Ashleigh</t>
  </si>
  <si>
    <t>Emily Larwood</t>
  </si>
  <si>
    <t>Matt Lent</t>
  </si>
  <si>
    <t>Frankie</t>
  </si>
  <si>
    <t>Rob King</t>
  </si>
  <si>
    <t>steviej</t>
  </si>
  <si>
    <t>Ian M #FBPE</t>
  </si>
  <si>
    <t>Sam Cooper</t>
  </si>
  <si>
    <t>tracy dainty</t>
  </si>
  <si>
    <t>Kirsty Scott</t>
  </si>
  <si>
    <t>ylin derri</t>
  </si>
  <si>
    <t>Ask Amex</t>
  </si>
  <si>
    <t>Matt Steinberger</t>
  </si>
  <si>
    <t>Art Pappas</t>
  </si>
  <si>
    <t>James Charalambous</t>
  </si>
  <si>
    <t>Homer Crump</t>
  </si>
  <si>
    <t>EMoose123</t>
  </si>
  <si>
    <t>HR</t>
  </si>
  <si>
    <t>Evgueni</t>
  </si>
  <si>
    <t>Spencer</t>
  </si>
  <si>
    <t>jh</t>
  </si>
  <si>
    <t>_xD83C__xDF1F_Star Forged_xD83C__xDF1F_</t>
  </si>
  <si>
    <t>Claire E Kessler</t>
  </si>
  <si>
    <t>Swimdonut</t>
  </si>
  <si>
    <t>Nick Oza</t>
  </si>
  <si>
    <t>Disability Watch MI</t>
  </si>
  <si>
    <t>Manish Kumar Suman</t>
  </si>
  <si>
    <t>Austin Mackedanz</t>
  </si>
  <si>
    <t>Leslie Feder</t>
  </si>
  <si>
    <t>Melissa Goodwin</t>
  </si>
  <si>
    <t>Riley Brown</t>
  </si>
  <si>
    <t>#KobMaxQueen Offers Content Marketing, Email Marketing &amp; SEO Services. We make you look GOOD online. Founder @1ikenna</t>
  </si>
  <si>
    <t>Unlimited trending content to feed your social media. Connect up to 9 accounts-Facebook, Twitter &amp; LinkedIn Founders @Gary3vans @kavevans #SocialMediaMadeEasy</t>
  </si>
  <si>
    <t>Twitter Marketing Expert. Host #TwitterSmarter chat Thurs 1pm ET and podcast. http://bit.ly/twittersmarter. #SocialROI chat host Tues 5pm ET. #VideoReplyDay</t>
  </si>
  <si>
    <t>#WEBsarl.</t>
  </si>
  <si>
    <t>Live event coordinator for both online and offline events.  Searchable calendar of events with keyword and more to come. Add events here: http://goo.gl/AFRNB</t>
  </si>
  <si>
    <t>Writer of Plays, Fiction &amp; Nonfiction. NaNoWriMo ML. Muppet freak. Fairy tale hipster. Fan of too many things. 
Also e-commerce author known as The Whine Seller</t>
  </si>
  <si>
    <t>I satirize classical stories. I also write non-fiction</t>
  </si>
  <si>
    <t>Males mandi</t>
  </si>
  <si>
    <t>FORMAT: (18tea) — _xD83D__xDEAB_ Auto-base for [18+] menfess only _xD83D__xDEAB_
Mohon bijaksana dalam mengirimkan Menfess. Dilarang keras share link b0kep/vcs/ps/dll. 
— Pengaduan _xD83D__xDC47_</t>
  </si>
  <si>
    <t>hilih</t>
  </si>
  <si>
    <t>Mobility Strategist taking your business from concept to launch. I Love apps &amp; stylish designs iPhone addict, Coffee lover, Adrenalin junkie</t>
  </si>
  <si>
    <t>Founder of http://bloggersatwork.org Dedicated to helping entrepreneurs reach success online.</t>
  </si>
  <si>
    <t>I am a #Frontend #Devoloper and #wordpress #Expert.
#Are you #looking  Or #Need to #website #woocommerce #landingpage #bussiness #plugin
#webdesign #customize</t>
  </si>
  <si>
    <t>#CEO @RuhGlobal #Disability #Inclusion #BabyBoomer #TechForGood | #Host HumanPotential@Work #Podcast &amp; Award Winning @AXSChat |@StateDept #Speaker | @ILO #GBDN</t>
  </si>
  <si>
    <t>The official @Sprint and @SprintLatino Social Customer Service Team.  We’re here 24/7 to offer simple and easy technology solutions to enhance your life.</t>
  </si>
  <si>
    <t>Presiding Bishop, Old Catholic Churches Intl. Pastor, Saint Francis OCC, Augusta, GA. Founding Editor, Convergent Streams. Radically inclusive, loves recklessly</t>
  </si>
  <si>
    <t>Just looking to meet and talk to new people. Find me on kik at Al_coholic28.</t>
  </si>
  <si>
    <t>Create your own world of entertainment with TalkTalk TV. Here to help 8-10pm Mon-Fri &amp; 9-5.30pm weekends.</t>
  </si>
  <si>
    <t>Founder &amp; CEO of a new fashion brand coming soon! “We hire people who want to make the best things in the world." - Steve Jobs</t>
  </si>
  <si>
    <t>Guardiamo al futuro, anche su Twitter: seguiteci per essere aggiornati sulle novità, sugli eventi e per richiedere assistenza su linea mobile e fissa</t>
  </si>
  <si>
    <t>Welcome to our official feed. Follow us for service updates and latest offers. We're here to help from 8am-10pm Mon-Fri and 9am-5.30pm at weekends.</t>
  </si>
  <si>
    <t>Not Wired up Properly! Thats what most people say. Adventure racer living in the midlands.......yes there are one or two hills in leicestershire. Physio Student</t>
  </si>
  <si>
    <t>- wherever you go, go with all your heart - #follow me on #Instagram @officialelainec - mother , wifey, jobdoer, crafter, dog lover... self confessed diet diva</t>
  </si>
  <si>
    <t>Owner of JPC Gardens, Volunteer ranger for @RSPBAirevalley  #StAidans #Swillyings and SIBG member. Also follow #NFFC views are my own.</t>
  </si>
  <si>
    <t>.</t>
  </si>
  <si>
    <t>Likes EuroTruck2MP // Mod of Viva// discord man and friend of @TheTechWiz25 and @rlxde</t>
  </si>
  <si>
    <t>Newspapers and stuff. Views are my own.</t>
  </si>
  <si>
    <t>Keen amateur musician, serial cynic, vinyl junkie and Wrestling/MMA fan.   Posesses an unerring grasp of inessentials.</t>
  </si>
  <si>
    <t>I don't trust you so why trust me? Huh.</t>
  </si>
  <si>
    <t>A local online only newspaper for Merseyside (UK). https://t.co/w5USnEVcti is regarded as the UK's first Online Only Newspaper. IMPRESS https://t.co/wYSIpE7YST</t>
  </si>
  <si>
    <t>PC/PS4 gamer. Get called Peas a lot. OpTic Gaming fan and I despise geese. Snapchat - ReeceFc</t>
  </si>
  <si>
    <t>35 yr old DOJ Administrator from Northern Ireland.</t>
  </si>
  <si>
    <t>Love dominos,lucozade,1D and Ruby</t>
  </si>
  <si>
    <t>Writer. Poet. Postgraduate with an MA in Renaissance Lit from #DurhamUniversity. Published by @SpectralVisi0ns Press in 2015 &amp; 2016✒</t>
  </si>
  <si>
    <t>Do androids dream of electric sheeple?</t>
  </si>
  <si>
    <t>Union Official for the NEU - Punk - Sheffield FC - Labour Party - Queer - Tweets all in a personal capacity</t>
  </si>
  <si>
    <t>Innate morality of Indian school children is allowed to be crippled. Continued political control since 1947 has rendered Indian Education impotent.</t>
  </si>
  <si>
    <t>I'm Juginder! I'll tell you more later...</t>
  </si>
  <si>
    <t>_xD83D__xDE44_</t>
  </si>
  <si>
    <t>Xxxxxxxxxxxxxrrrrrrrrrrrrrrrpppppppppppp _xD83E__xDD18_</t>
  </si>
  <si>
    <t>Student LD nurse &amp; social worker. Passionate about integrated practice, person centered care &amp; the 6 Cs.  Dislikes closed minded people &amp; social injustice.</t>
  </si>
  <si>
    <t>Retired now worked for HM Government</t>
  </si>
  <si>
    <t>#ActuallyAutistic adult working in HR as Equality, Diversity and Inclusion Coordinator. Tweets/RTs my own opinions, not my employers #SarriesFamily #WearTheRose</t>
  </si>
  <si>
    <t>New to twitter. slightly crazy, a fundraiser widower, guitarist ,a dreamer, a father.</t>
  </si>
  <si>
    <t>bla bla bla</t>
  </si>
  <si>
    <t>AssocProf @UoMPolitics; Assoc. @NuffieldCollege @HURI_Harvard; Protest/Elections/Migration/Public Opinion/Identity in _xD83C__xDDFA__xD83C__xDDE6__xD83C__xDDEE__xD83C__xDDE9__xD83C__xDDE6__xD83C__xDDF7__xD83C__xDDE7__xD83C__xDDF7_beyond UK PI of MOBILISE</t>
  </si>
  <si>
    <t>Future Architect (hopefully) LFC supporting Mackem (SAFC on the side!)</t>
  </si>
  <si>
    <t>All choked up and I can’t find the words.</t>
  </si>
  <si>
    <t>Life and times of London Life</t>
  </si>
  <si>
    <t>VP at https://t.co/vjnYDTNyOW, https://t.co/iUprcrs7CU Board of Trustees, avid fan of Oregon Ducks, Portland Trail Blazers and Arsenal.</t>
  </si>
  <si>
    <t>it is what it is _xD83D__xDC95_</t>
  </si>
  <si>
    <t>livin that poachy life one day at a time _xD83D__xDC48__xD83C__xDFFC__xD83D__xDC48__xD83C__xDFFC_</t>
  </si>
  <si>
    <t>Graduate of BCU in Media and Journalism. Massive Kylie fan.</t>
  </si>
  <si>
    <t>Yorkshireman, SAFC fan, proud Dad and saving the nation.</t>
  </si>
  <si>
    <t>#SUFTMOG _xD83C__xDFC9__xD83D__xDC32_, 11/06/2020❤️_xD83D__xDC70__xD83C__xDFFB_</t>
  </si>
  <si>
    <t>BCU_xD83D__xDC69__xD83C__xDFFB_‍_xD83C__xDF93_child nursing_xD83D__xDC89__xD83D__xDC8A_ BCHscholar’16_xD83C__xDFE5_ ✨ “when you feel like quitting, think about why you started”</t>
  </si>
  <si>
    <t>Hill Farmer &amp; father of four Running south Wales mountain sheep (Glamorgan type)and Salers cattle. Love rock &amp; Blues . Play’s a shovel guitar.Big fan of AC/DC</t>
  </si>
  <si>
    <t>Essex biker</t>
  </si>
  <si>
    <t>Harry, I'm just your average working class tea in a flask subsidising your properties ll.ove  #COYI #BMU</t>
  </si>
  <si>
    <t>Account purely dedicated to LFC. Father of one (3 year old). Respect everyones opinion .. even if its s%&amp;t. Gerrard will always be my first love. ❤️Firmino’s _xD83D__xDE01_</t>
  </si>
  <si>
    <t>Chunky but funky...</t>
  </si>
  <si>
    <t>_xD83E__xDD81_ _xD83C__xDDE8__xD83C__xDDF2_</t>
  </si>
  <si>
    <t>Twitch - https://t.co/v0J2cMzhxN
Instagram - AbstractKnives
Snapchat - brandon_lxxth</t>
  </si>
  <si>
    <t>had my career taken from me by oxfordshire local authority and their unlawful acts for speaking the truth on their unlawful/criminal misconducts</t>
  </si>
  <si>
    <t>just your typical boring accountant</t>
  </si>
  <si>
    <t>⚰️doom lovin weed smokin enby wi way too many music projects ⚰️ they/them</t>
  </si>
  <si>
    <t>Ensemble / 1st Cover Rudolpho / 2nd Cover Escapologist / 2nd Cover Sergei in @MatildaMusical , Cambridge Theatre, London - Represented by @BBATeam</t>
  </si>
  <si>
    <t>Scottish Ambulance Technician, Ex Royal Navy, Ex Blood Bike rider, IAM Advanced Rider, married to a Specialist Paramedic, all views are my own!</t>
  </si>
  <si>
    <t>अहिंसा</t>
  </si>
  <si>
    <t>Og L7 &amp; Dare / Fortnite player 550+ wins</t>
  </si>
  <si>
    <t>31/05/16 was one of the best days of my life_xD83D__xDC98_</t>
  </si>
  <si>
    <t>A Believer - I'm not lucky, I'm blessed ☀ I prefer an ugly truth to a pretty lie. Boring ... yeah maybe ....</t>
  </si>
  <si>
    <t>Recruitment Consultant and mum of one gorgeous little girl</t>
  </si>
  <si>
    <t>General Manager in London, world traveller, father, son, brother &amp; husband.</t>
  </si>
  <si>
    <t>Straight Chillin' _xD83D__xDC78__xD83C__xDFFD_ food &amp; travel blogger at http://www.belleamis.com | IG: @belleamisx |</t>
  </si>
  <si>
    <t>Committed family man. Into my 40's and on a mid life crisis of desperately trying to stay fit and healthy. MUFC and very proud Runcorn Linnets fan.</t>
  </si>
  <si>
    <t>Growing old is inevitable, growing up is optional!!! Newcastle UTD and Jagiellonia fan</t>
  </si>
  <si>
    <t>SENCo/Deputy Head at MLD secondary school on NE coast of England. Wife and mother in my spare time!</t>
  </si>
  <si>
    <t>Internationally focussed B2B Chartered Marketer specialising in High Tech and IT. Property investor / developer &amp; School Governor. 
Eclectic interests.</t>
  </si>
  <si>
    <t>Blogger, film maker, studied animal behaviour, conservation and film production. Always traveling.</t>
  </si>
  <si>
    <t>Nostalgia, Anime, RPG's, The butterfly&amp;Mandela effect, Mysteries, Stuff in general _xD83D__xDE0A__xD83D__xDEB6_</t>
  </si>
  <si>
    <t>Average person with average interests that is pretty average at all of them.</t>
  </si>
  <si>
    <t>Essex mizog</t>
  </si>
  <si>
    <t>.｡*ﾟ+.*.｡(❁´◡`❁)｡.｡:+* ʕ •ᴥ•ʔ</t>
  </si>
  <si>
    <t>Usually asking where my train is or re-tweeting history. Views are my own.</t>
  </si>
  <si>
    <t>beats and peace • amen break aficionado • coldfusion/lucee/mysql/javascript developer</t>
  </si>
  <si>
    <t>A Dungeons and Dragon Geek suffering from Depression....he/him/it.
If you like my #DnD writings, leave a tip at http://ko-fi.co/darrenrichardson</t>
  </si>
  <si>
    <t>_xD83D__xDC04_</t>
  </si>
  <si>
    <t>Eat. Sleep. Achieve. Repeat. _xD83D__xDE0E_</t>
  </si>
  <si>
    <t>A digital transformation professional @Atos who likes business, tech, data and working with people. Stoke City FC, property, fitness.</t>
  </si>
  <si>
    <t>Loving living life with my wife @chloechapman26, Baby Casey &amp; Styles the cat!</t>
  </si>
  <si>
    <t>Astronomy and science educator. Does things with the stars and that. Has letters after his name, but tends not to use them.</t>
  </si>
  <si>
    <t>@Arsenal, FETTY WAP, 29/8/16_xD83D__xDC9B_</t>
  </si>
  <si>
    <t>Animal rights, plus size, My fur babies, My other half, living, loving and life</t>
  </si>
  <si>
    <t>ღbellarkeღ</t>
  </si>
  <si>
    <t>everton fan for 30 years and boxing fanatic</t>
  </si>
  <si>
    <t>F1. Ayrton Senna _xD83D__xDC10_. Xbox GT: LewisF1Smith - PSN: LewisJohnSmith92 https://t.co/9iB7ymMm8X Moderator_xD83D__xDC68_‍⚖️</t>
  </si>
  <si>
    <t>I have Fibromyalgia, Chronic Pain, Sciatica and Tendonitis. Keeping reptiles and getting tattoos are both therapy for me.</t>
  </si>
  <si>
    <t>Tech...? Iphone...??? Whattt...Love to play with Electronics,Ardunio</t>
  </si>
  <si>
    <t>Fan of horse racing; Midland F.C teams  #hignfy and stacks more.</t>
  </si>
  <si>
    <t>Writer. Editor. Poet. Reader. Blogger. Storyteller. Telling tales through written &amp; spoken word. Usually found in cafes, libraries and theatres.</t>
  </si>
  <si>
    <t>Spend too much time staring at spreadsheets...</t>
  </si>
  <si>
    <t>proud owner of a blackstrat _xD83C__xDFB8_ Essex bird _xD83E__xDD85_</t>
  </si>
  <si>
    <t>IT Professional, Cricket fan, Event Organizer and a loving husband</t>
  </si>
  <si>
    <t>Hubby/Father/Gamer/Streamer from Scotland, I'm just a small streamer at the moment but I'm hoping to change that with my awesome followers.</t>
  </si>
  <si>
    <t>Arbonne Consultant, Independent Financial Adviser, networker, connector. Reaching out to make a difference. http://suelewis.arbonne.com/</t>
  </si>
  <si>
    <t>Food Drink NUFC</t>
  </si>
  <si>
    <t>Loving humanitarian #earth #love #fair #family #friends</t>
  </si>
  <si>
    <t>Joss the #handyman - covering #Arundel, #Bognor, #Chichester &amp; surrounding villages. Tweet, call or email for quotes and queries. joss@generalhandyman.biz</t>
  </si>
  <si>
    <t>Check out my videos in the pinned tweet. Servant of الله. Follower of the Prophet ﷺ. Occasional Poet</t>
  </si>
  <si>
    <t>Andrew Bertonesi
*Magic*
-=Games=-
•Fish•</t>
  </si>
  <si>
    <t>PPE Graduate. Tory. Boats. Trader. RTs not necessarily endorsement.</t>
  </si>
  <si>
    <t>#readingfc fan living up north. Football, rugby, cricket, music, food. #twitter92</t>
  </si>
  <si>
    <t>Head chef in the north east scotland...training to be a lecturer, Nuneaton lad north of the border enjoying life</t>
  </si>
  <si>
    <t>new account.
 Married 25yrs. Son of 19
 Charlton ST holder.                                               
Instagram... talinks</t>
  </si>
  <si>
    <t>https://t.co/Z2eNzXMcHr
PLAYING WITH DEATH: https://t.co/WoEWVsKtfi Free CATCH A KILLER prequel app iOS: https://t.co/9J6V2hgmVu Android: https://t.co/ppi6kFhc5Z</t>
  </si>
  <si>
    <t>Post-doc fellow at Uni of Birmingham, UK, working to create impact of mathematical plant biology. My own research: https://t.co/mxvVRS0loS. Also takes photos.</t>
  </si>
  <si>
    <t>Bookseller at Waterstones _xD83D__xDCDA_ Listener of good music, reader of books watcher of shows✌_xD83C__xDFFC__xD83D__xDE4A_</t>
  </si>
  <si>
    <t>Art Department in Film and Tv. Lover of architecture, innovative design and whimsical words.</t>
  </si>
  <si>
    <t>CEO of education &amp; youth charity @FutureFirstOrg, Trustee @Young_Barnet. Tweets about education, youth, politics &amp; charity matters. Own views. RT ≠ agree</t>
  </si>
  <si>
    <t>Lincolnshire lad in London. Living in Clapham / Working in Film. All views are my own...they try to put me in a box but I break free!</t>
  </si>
  <si>
    <t>I am a carer for my wife who suffers from MS.. enjoy photography. hopeless golfer.</t>
  </si>
  <si>
    <t>A collection of cycling and political rantings. Love the sounds of Manchester. #stopbrexit</t>
  </si>
  <si>
    <t>Commodities trading &amp; financing projects / Films. The Star foundation</t>
  </si>
  <si>
    <t>New apprenticeship degrees in Civil &amp; Engineering, IT, Software and Business. #GraduateApprenticeships, University of Dundee.</t>
  </si>
  <si>
    <t>Amex Customer Care, at your service! We’re here M-F, 9am-10pm ET. Remember: Please don’t tweet personal information. After hours? Visit https://t.co/mOVXblqhkU</t>
  </si>
  <si>
    <t>Aviation... airlines... you get the picture</t>
  </si>
  <si>
    <t>旅遊</t>
  </si>
  <si>
    <t>Lifelong Scholar, Father &amp; IT Professional with a warm spot in my heart for cyber security and neural networks. | Cyber Investigations @KivuConsulting</t>
  </si>
  <si>
    <t>Masters in Public Health ... #DetroitLions #Tigers #UofM #RedWings #UsfBulls #PublicHealth #CMU - #UNCG - #USF my thoughts only, so relax</t>
  </si>
  <si>
    <t>A Non-NPC Truth-Seeker Living in an Age of Material Delusions &amp; False Promises...</t>
  </si>
  <si>
    <t>Retired Lieutenant NYPD Detective Bureau and former BOCES Law Enforcement Instructor of Police Science and Forensics BS in Criminal Justice MA in Public Policy</t>
  </si>
  <si>
    <t>Photojournalist. I work on social issues long term documentary projects. follow me on instagram @nickoza thank you</t>
  </si>
  <si>
    <t>Advocating for the wellbeing of the #disabled #IDD community of MI. Community living for all. #Medicaid protects the most vulnerable. Let’s retire the “R” word!</t>
  </si>
  <si>
    <t>Proud Indian</t>
  </si>
  <si>
    <t>I made this because sophie forced me to on a bus ride...</t>
  </si>
  <si>
    <t>♡</t>
  </si>
  <si>
    <t>I'm grateful my childhood was filled with dirt and playin' outside.</t>
  </si>
  <si>
    <t>Lagos, Nigeria</t>
  </si>
  <si>
    <t>Global</t>
  </si>
  <si>
    <t>Houston, TX</t>
  </si>
  <si>
    <t>Worldwide</t>
  </si>
  <si>
    <t>The Interweb</t>
  </si>
  <si>
    <t>New Jersey</t>
  </si>
  <si>
    <t>new jersey</t>
  </si>
  <si>
    <t>kentungproduction@gmail.com</t>
  </si>
  <si>
    <t>California</t>
  </si>
  <si>
    <t>Amsterdam, The Netherlands</t>
  </si>
  <si>
    <t>bangladesh</t>
  </si>
  <si>
    <t>Virginia</t>
  </si>
  <si>
    <t>Overland Park, KS</t>
  </si>
  <si>
    <t>33.532807,-81.948483</t>
  </si>
  <si>
    <t>Florence, KY</t>
  </si>
  <si>
    <t>UK</t>
  </si>
  <si>
    <t>SHERBURN IN ELMET</t>
  </si>
  <si>
    <t>Cambridgeshire</t>
  </si>
  <si>
    <t>Italia</t>
  </si>
  <si>
    <t>Cisterna di Latina, Lazio</t>
  </si>
  <si>
    <t>England</t>
  </si>
  <si>
    <t>Scotland, United Kingdom</t>
  </si>
  <si>
    <t xml:space="preserve">Wakey/Leeds </t>
  </si>
  <si>
    <t>Yaxley, England</t>
  </si>
  <si>
    <t>Texas, USA</t>
  </si>
  <si>
    <t>London, England</t>
  </si>
  <si>
    <t>Cromer, England</t>
  </si>
  <si>
    <t>Up North</t>
  </si>
  <si>
    <t>Merseyside   0844 3244195</t>
  </si>
  <si>
    <t>Norwich, England</t>
  </si>
  <si>
    <t>Wales, United Kingdom</t>
  </si>
  <si>
    <t>Belfast, Northern Ireland</t>
  </si>
  <si>
    <t>Newcastle Upon Tyne, England</t>
  </si>
  <si>
    <t>West Midlands, England</t>
  </si>
  <si>
    <t>Sheffield, England</t>
  </si>
  <si>
    <t>London</t>
  </si>
  <si>
    <t>London, UK</t>
  </si>
  <si>
    <t>Lancashire</t>
  </si>
  <si>
    <t>Ryde Isle of Wight</t>
  </si>
  <si>
    <t>Glenavy, Antrim, NI</t>
  </si>
  <si>
    <t>Found in: _xD83C__xDDEA__xD83C__xDDFA__xD83C__xDDFA__xD83C__xDDE6__xD83C__xDDE6__xD83C__xDDF7__xD83C__xDDEE__xD83C__xDDE9__xD83C__xDDE8__xD83C__xDDE6_</t>
  </si>
  <si>
    <t>Sunderland UK</t>
  </si>
  <si>
    <t>Glaschu, Alba</t>
  </si>
  <si>
    <t>U.K</t>
  </si>
  <si>
    <t>United Kingdom</t>
  </si>
  <si>
    <t>Leicester, England</t>
  </si>
  <si>
    <t>Liverpool</t>
  </si>
  <si>
    <t>Cardiff, Birmingham</t>
  </si>
  <si>
    <t>Houghton Le Spring</t>
  </si>
  <si>
    <t>Newport</t>
  </si>
  <si>
    <t>Scunthorpe, England</t>
  </si>
  <si>
    <t>England, United Kingdom</t>
  </si>
  <si>
    <t xml:space="preserve">Essex, </t>
  </si>
  <si>
    <t>Essex</t>
  </si>
  <si>
    <t>Birmingham UK</t>
  </si>
  <si>
    <t>West London // Essex</t>
  </si>
  <si>
    <t>oxfordshire</t>
  </si>
  <si>
    <t>of no fixed abode</t>
  </si>
  <si>
    <t>Oldham, England</t>
  </si>
  <si>
    <t>Scotland</t>
  </si>
  <si>
    <t>Gt - JordzyMoore</t>
  </si>
  <si>
    <t xml:space="preserve">LJA • CTH • J, B </t>
  </si>
  <si>
    <t>Beautiful London (UK)</t>
  </si>
  <si>
    <t>Devon</t>
  </si>
  <si>
    <t>High Wycombe, England</t>
  </si>
  <si>
    <t>Renfrew</t>
  </si>
  <si>
    <t>N 58°2' 0'' / E 1°24' 0''</t>
  </si>
  <si>
    <t>North East, England</t>
  </si>
  <si>
    <t>EMEA</t>
  </si>
  <si>
    <t>Birmingham, England</t>
  </si>
  <si>
    <t>North West, England</t>
  </si>
  <si>
    <t xml:space="preserve">probably listening to undo </t>
  </si>
  <si>
    <t xml:space="preserve">U.K. </t>
  </si>
  <si>
    <t>Plymouth, England</t>
  </si>
  <si>
    <t>Selby, England</t>
  </si>
  <si>
    <t xml:space="preserve">Sheffield </t>
  </si>
  <si>
    <t>Milton Keynes</t>
  </si>
  <si>
    <t>Essex, UK</t>
  </si>
  <si>
    <t>Birmingham, Uk</t>
  </si>
  <si>
    <t>Bellamys hands ♛</t>
  </si>
  <si>
    <t>Sandbach, England</t>
  </si>
  <si>
    <t>Bristol, UK</t>
  </si>
  <si>
    <t>Southampton</t>
  </si>
  <si>
    <t>Glasgow</t>
  </si>
  <si>
    <t>Scotland U.K</t>
  </si>
  <si>
    <t>Manchester</t>
  </si>
  <si>
    <t>Brighton</t>
  </si>
  <si>
    <t>Arundel West Sussex</t>
  </si>
  <si>
    <t>soul society; squad 11 captain</t>
  </si>
  <si>
    <t>Derby, England</t>
  </si>
  <si>
    <t>Abergavenny, Wales</t>
  </si>
  <si>
    <t>City of London</t>
  </si>
  <si>
    <t>Durham, England</t>
  </si>
  <si>
    <t>Fochabers</t>
  </si>
  <si>
    <t>USA</t>
  </si>
  <si>
    <t>Birmingham, UK</t>
  </si>
  <si>
    <t>Plymouth</t>
  </si>
  <si>
    <t>Cardiff, Wales</t>
  </si>
  <si>
    <t>The Lake district uk</t>
  </si>
  <si>
    <t>Dundee, Scotland</t>
  </si>
  <si>
    <t>USA &amp; Canada - Community Guidelines</t>
  </si>
  <si>
    <t>Research Triangle Park, NC</t>
  </si>
  <si>
    <t>Taiwan</t>
  </si>
  <si>
    <t>Washington, DC</t>
  </si>
  <si>
    <t>Maryland, USA</t>
  </si>
  <si>
    <t>Midgard- One of the Nine Realms</t>
  </si>
  <si>
    <t>East Hampton, NY</t>
  </si>
  <si>
    <t>here and there</t>
  </si>
  <si>
    <t>Michigan, USA</t>
  </si>
  <si>
    <t>Hartford, CT, USA</t>
  </si>
  <si>
    <t>Paynesville, MN</t>
  </si>
  <si>
    <t>http://feedalpha.com</t>
  </si>
  <si>
    <t>http://www.madalynsklar.com</t>
  </si>
  <si>
    <t>http://www.twitterliveevents.com</t>
  </si>
  <si>
    <t>http://t.co/1JZt63E8Cj</t>
  </si>
  <si>
    <t>http://t.co/ULt1WnAd9C</t>
  </si>
  <si>
    <t>https://t.co/nS4EPXUgEG</t>
  </si>
  <si>
    <t>https://softwaredevelopersindia.com</t>
  </si>
  <si>
    <t>https://www.bloggersatwork.org</t>
  </si>
  <si>
    <t>https://www.fiverr.com/mstrumiakther</t>
  </si>
  <si>
    <t>http://www.RuhGlobal.com</t>
  </si>
  <si>
    <t>https://t.co/KFdvZUDYFk</t>
  </si>
  <si>
    <t>http://about.me/bishopgodsey</t>
  </si>
  <si>
    <t>https://t.co/7bsYkW7OGS</t>
  </si>
  <si>
    <t>http://t.co/ChFlW9ixXr</t>
  </si>
  <si>
    <t>http://t.co/0KHoQf4gyq</t>
  </si>
  <si>
    <t>https://t.co/A1v43D9QYF</t>
  </si>
  <si>
    <t>http://playingtoanaudienceof.blogspot.co.uk/</t>
  </si>
  <si>
    <t>https://www.rt.com/on-air/</t>
  </si>
  <si>
    <t>http://www.southportreporter.com</t>
  </si>
  <si>
    <t>https://t.co/17Az1JcA7Z</t>
  </si>
  <si>
    <t>https://t.co/FiRl4AfNpP</t>
  </si>
  <si>
    <t>https://www.facebook.com/dayashankar.joshi/posts/1290808917709204</t>
  </si>
  <si>
    <t>https://t.co/AGraFa9AYd</t>
  </si>
  <si>
    <t>http://www.olgaonuch.com</t>
  </si>
  <si>
    <t>https://t.co/xdBW5D74Cs</t>
  </si>
  <si>
    <t>https://www.urbandictionary.com/define.php?term=Poachy</t>
  </si>
  <si>
    <t>https://t.co/UVdZ2eTnzX</t>
  </si>
  <si>
    <t>https://youtu.be/tLnBASdV7Q8</t>
  </si>
  <si>
    <t>http://instagram.com/laingsta93</t>
  </si>
  <si>
    <t>https://en-gb.facebook.com/fair.justice.12/</t>
  </si>
  <si>
    <t>https://t.co/pX0ix4a73i</t>
  </si>
  <si>
    <t>https://curiouscat.me/bassistvisuals</t>
  </si>
  <si>
    <t>https://itunes.apple.com/gb/album/for-the-culture/1397430424?ls=1&amp;app=itunes</t>
  </si>
  <si>
    <t>http://www.belleamis.com</t>
  </si>
  <si>
    <t>http://b2bmarketingvp.com</t>
  </si>
  <si>
    <t>http://magpietravels.com</t>
  </si>
  <si>
    <t>https://curiouscat.me/heartoutholly</t>
  </si>
  <si>
    <t>https://www.mixcloud.com/CreativeRepublic/</t>
  </si>
  <si>
    <t>https://t.co/sAypakcj9X</t>
  </si>
  <si>
    <t>http://t.co/Stm1gZVBS5</t>
  </si>
  <si>
    <t>http://t.co/zzNXSltq5Q</t>
  </si>
  <si>
    <t>http://wefollow.com/no1zebbie</t>
  </si>
  <si>
    <t>https://jofisherwrites.com/</t>
  </si>
  <si>
    <t>https://t.co/f0slXJJ1sA</t>
  </si>
  <si>
    <t>https://t.co/5WdpsF1MGJ</t>
  </si>
  <si>
    <t>http://suelewis.arbonne.com/</t>
  </si>
  <si>
    <t>http://generalhandyman.biz/</t>
  </si>
  <si>
    <t>http://www.youtube.com/channel/UC_nTaBCA1UIyqPSgGUl77LA</t>
  </si>
  <si>
    <t>https://t.co/LqDQ4qacfL</t>
  </si>
  <si>
    <t>https://t.co/DfkedDEmVd</t>
  </si>
  <si>
    <t>https://t.co/pvRdNECwTQ</t>
  </si>
  <si>
    <t>http://www.futurefirst.org.uk</t>
  </si>
  <si>
    <t>http://t.co/MwAQoldDOa</t>
  </si>
  <si>
    <t>http://fromupnorthlad.blogspot.co.uk/</t>
  </si>
  <si>
    <t>https://t.co/BqDwkcFyQN</t>
  </si>
  <si>
    <t>https://t.co/MLO0oaKCXp</t>
  </si>
  <si>
    <t>https://t.co/ktfUtHigWT</t>
  </si>
  <si>
    <t>https://t.co/V4kjDrB3uy</t>
  </si>
  <si>
    <t>http://t.co/F7fIhKV2rI</t>
  </si>
  <si>
    <t>Pacific Time (US &amp; Canada)</t>
  </si>
  <si>
    <t>Amsterdam</t>
  </si>
  <si>
    <t>Edinburgh</t>
  </si>
  <si>
    <t>https://pbs.twimg.com/profile_banners/2933378152/1539299665</t>
  </si>
  <si>
    <t>https://pbs.twimg.com/profile_banners/730894768511688705/1543421856</t>
  </si>
  <si>
    <t>https://pbs.twimg.com/profile_banners/14164297/1485550174</t>
  </si>
  <si>
    <t>https://pbs.twimg.com/profile_banners/1325709318/1398086455</t>
  </si>
  <si>
    <t>https://pbs.twimg.com/profile_banners/14277455/1451189628</t>
  </si>
  <si>
    <t>https://pbs.twimg.com/profile_banners/70022440/1539718890</t>
  </si>
  <si>
    <t>https://pbs.twimg.com/profile_banners/1438506265/1530976491</t>
  </si>
  <si>
    <t>https://pbs.twimg.com/profile_banners/984034691534778368/1532454608</t>
  </si>
  <si>
    <t>https://pbs.twimg.com/profile_banners/1863723300/1524113947</t>
  </si>
  <si>
    <t>https://pbs.twimg.com/profile_banners/984842507593879553/1523788652</t>
  </si>
  <si>
    <t>https://pbs.twimg.com/profile_banners/970916268533403648/1525525472</t>
  </si>
  <si>
    <t>https://pbs.twimg.com/profile_banners/17905508/1541191888</t>
  </si>
  <si>
    <t>https://pbs.twimg.com/profile_banners/16560043/1531490438</t>
  </si>
  <si>
    <t>https://pbs.twimg.com/profile_banners/7335162/1544860784</t>
  </si>
  <si>
    <t>https://pbs.twimg.com/profile_banners/16632651/1527700874</t>
  </si>
  <si>
    <t>https://pbs.twimg.com/profile_banners/260979763/1475715534</t>
  </si>
  <si>
    <t>https://pbs.twimg.com/profile_banners/17043413/1545236364</t>
  </si>
  <si>
    <t>https://pbs.twimg.com/profile_banners/1057729406339350539/1541018782</t>
  </si>
  <si>
    <t>https://pbs.twimg.com/profile_banners/132506126/1544455765</t>
  </si>
  <si>
    <t>https://pbs.twimg.com/profile_banners/582129235/1439467267</t>
  </si>
  <si>
    <t>https://pbs.twimg.com/profile_banners/258719649/1543596265</t>
  </si>
  <si>
    <t>https://pbs.twimg.com/profile_banners/45407152/1516111422</t>
  </si>
  <si>
    <t>https://pbs.twimg.com/profile_banners/746730210/1520761930</t>
  </si>
  <si>
    <t>https://pbs.twimg.com/profile_banners/79454240/1509990805</t>
  </si>
  <si>
    <t>https://pbs.twimg.com/profile_banners/627297600/1533803148</t>
  </si>
  <si>
    <t>https://pbs.twimg.com/profile_banners/285053702/1451251042</t>
  </si>
  <si>
    <t>https://pbs.twimg.com/profile_banners/925349071/1541249936</t>
  </si>
  <si>
    <t>https://pbs.twimg.com/profile_banners/68484522/1400802534</t>
  </si>
  <si>
    <t>https://pbs.twimg.com/profile_banners/2350162255/1392734997</t>
  </si>
  <si>
    <t>https://pbs.twimg.com/profile_banners/253785173/1467021838</t>
  </si>
  <si>
    <t>https://pbs.twimg.com/profile_banners/72339623/1375995976</t>
  </si>
  <si>
    <t>https://pbs.twimg.com/profile_banners/4872485523/1476814211</t>
  </si>
  <si>
    <t>https://pbs.twimg.com/profile_banners/919725454348750848/1524783430</t>
  </si>
  <si>
    <t>https://pbs.twimg.com/profile_banners/872126151401013248/1512559323</t>
  </si>
  <si>
    <t>https://pbs.twimg.com/profile_banners/2960274970/1435987273</t>
  </si>
  <si>
    <t>https://pbs.twimg.com/profile_banners/946025451708993536/1541497559</t>
  </si>
  <si>
    <t>https://pbs.twimg.com/profile_banners/1911878652/1389822080</t>
  </si>
  <si>
    <t>https://pbs.twimg.com/profile_banners/892392225887440896/1543317271</t>
  </si>
  <si>
    <t>https://pbs.twimg.com/profile_banners/216496500/1458600836</t>
  </si>
  <si>
    <t>https://pbs.twimg.com/profile_banners/480789137/1361965066</t>
  </si>
  <si>
    <t>https://pbs.twimg.com/profile_banners/1183971949/1544964916</t>
  </si>
  <si>
    <t>https://pbs.twimg.com/profile_banners/51849115/1448372030</t>
  </si>
  <si>
    <t>https://pbs.twimg.com/profile_banners/367096989/1431945929</t>
  </si>
  <si>
    <t>https://pbs.twimg.com/profile_banners/20476313/1544374379</t>
  </si>
  <si>
    <t>https://pbs.twimg.com/profile_banners/413249754/1450781855</t>
  </si>
  <si>
    <t>https://pbs.twimg.com/profile_banners/80632024/1476704391</t>
  </si>
  <si>
    <t>https://pbs.twimg.com/profile_banners/938756864355037184/1513454032</t>
  </si>
  <si>
    <t>https://pbs.twimg.com/profile_banners/381625874/1532422154</t>
  </si>
  <si>
    <t>https://pbs.twimg.com/profile_banners/1032937947761467392/1544998292</t>
  </si>
  <si>
    <t>https://pbs.twimg.com/profile_banners/1389178572/1370857318</t>
  </si>
  <si>
    <t>https://pbs.twimg.com/profile_banners/276999003/1539434840</t>
  </si>
  <si>
    <t>https://pbs.twimg.com/profile_banners/3113676851/1447827119</t>
  </si>
  <si>
    <t>https://pbs.twimg.com/profile_banners/3343939306/1543163624</t>
  </si>
  <si>
    <t>https://pbs.twimg.com/profile_banners/2545735340/1452888406</t>
  </si>
  <si>
    <t>https://pbs.twimg.com/profile_banners/361382523/1543790215</t>
  </si>
  <si>
    <t>https://pbs.twimg.com/profile_banners/121868335/1353688580</t>
  </si>
  <si>
    <t>https://pbs.twimg.com/profile_banners/782900556/1525971945</t>
  </si>
  <si>
    <t>https://pbs.twimg.com/profile_banners/43594059/1512426318</t>
  </si>
  <si>
    <t>https://pbs.twimg.com/profile_banners/4882938597/1544382370</t>
  </si>
  <si>
    <t>https://pbs.twimg.com/profile_banners/580232353/1367438126</t>
  </si>
  <si>
    <t>https://pbs.twimg.com/profile_banners/472913486/1516604418</t>
  </si>
  <si>
    <t>https://pbs.twimg.com/profile_banners/147843736/1443652530</t>
  </si>
  <si>
    <t>https://pbs.twimg.com/profile_banners/800773211214331904/1504164182</t>
  </si>
  <si>
    <t>https://pbs.twimg.com/profile_banners/868943051221237762/1545129459</t>
  </si>
  <si>
    <t>https://pbs.twimg.com/profile_banners/1463186748/1502137822</t>
  </si>
  <si>
    <t>https://pbs.twimg.com/profile_banners/4258112241/1525037007</t>
  </si>
  <si>
    <t>https://pbs.twimg.com/profile_banners/1576238648/1466755717</t>
  </si>
  <si>
    <t>https://pbs.twimg.com/profile_banners/919500020/1387816339</t>
  </si>
  <si>
    <t>https://pbs.twimg.com/profile_banners/1289502955/1521159229</t>
  </si>
  <si>
    <t>https://pbs.twimg.com/profile_banners/224030523/1478555141</t>
  </si>
  <si>
    <t>https://pbs.twimg.com/profile_banners/293433953/1427143641</t>
  </si>
  <si>
    <t>https://pbs.twimg.com/profile_banners/165517390/1512108304</t>
  </si>
  <si>
    <t>https://pbs.twimg.com/profile_banners/708459666884435968/1457748256</t>
  </si>
  <si>
    <t>https://pbs.twimg.com/profile_banners/385544239/1526466334</t>
  </si>
  <si>
    <t>https://pbs.twimg.com/profile_banners/547977886/1469484041</t>
  </si>
  <si>
    <t>https://pbs.twimg.com/profile_banners/253229530/1532805208</t>
  </si>
  <si>
    <t>https://pbs.twimg.com/profile_banners/23308561/1387824550</t>
  </si>
  <si>
    <t>https://pbs.twimg.com/profile_banners/2537166203/1542751620</t>
  </si>
  <si>
    <t>https://pbs.twimg.com/profile_banners/610108996/1497563573</t>
  </si>
  <si>
    <t>https://pbs.twimg.com/profile_banners/52110780/1389656350</t>
  </si>
  <si>
    <t>https://pbs.twimg.com/profile_banners/1069300786599989249/1544049809</t>
  </si>
  <si>
    <t>https://pbs.twimg.com/profile_banners/929658177423138816/1510484212</t>
  </si>
  <si>
    <t>https://pbs.twimg.com/profile_banners/928157388120776704/1510125191</t>
  </si>
  <si>
    <t>https://pbs.twimg.com/profile_banners/869993183035478016/1496257966</t>
  </si>
  <si>
    <t>https://pbs.twimg.com/profile_banners/25332533/1448738589</t>
  </si>
  <si>
    <t>https://pbs.twimg.com/profile_banners/373097011/1471020527</t>
  </si>
  <si>
    <t>https://pbs.twimg.com/profile_banners/797198223286956032/1536482177</t>
  </si>
  <si>
    <t>https://pbs.twimg.com/profile_banners/2238731933/1537350009</t>
  </si>
  <si>
    <t>https://pbs.twimg.com/profile_banners/2431713596/1542399342</t>
  </si>
  <si>
    <t>https://pbs.twimg.com/profile_banners/243187026/1492534581</t>
  </si>
  <si>
    <t>https://pbs.twimg.com/profile_banners/19859709/1362182544</t>
  </si>
  <si>
    <t>https://pbs.twimg.com/profile_banners/723624834/1472505900</t>
  </si>
  <si>
    <t>https://pbs.twimg.com/profile_banners/872465527/1436363669</t>
  </si>
  <si>
    <t>https://pbs.twimg.com/profile_banners/2715698633/1535388808</t>
  </si>
  <si>
    <t>https://pbs.twimg.com/profile_banners/2582443357/1539093764</t>
  </si>
  <si>
    <t>https://pbs.twimg.com/profile_banners/21251341/1538322597</t>
  </si>
  <si>
    <t>https://pbs.twimg.com/profile_banners/875399894864973824/1528494836</t>
  </si>
  <si>
    <t>https://pbs.twimg.com/profile_banners/3226362707/1523182232</t>
  </si>
  <si>
    <t>https://pbs.twimg.com/profile_banners/876893956256268288/1527171189</t>
  </si>
  <si>
    <t>https://pbs.twimg.com/profile_banners/468950125/1440518219</t>
  </si>
  <si>
    <t>https://pbs.twimg.com/profile_banners/2789778897/1411937441</t>
  </si>
  <si>
    <t>https://pbs.twimg.com/profile_banners/2971894540/1500726975</t>
  </si>
  <si>
    <t>https://pbs.twimg.com/profile_banners/579838996/1396243746</t>
  </si>
  <si>
    <t>https://pbs.twimg.com/profile_banners/27612631/1490282912</t>
  </si>
  <si>
    <t>https://pbs.twimg.com/profile_banners/514902766/1496334496</t>
  </si>
  <si>
    <t>https://pbs.twimg.com/profile_banners/4602626117/1525117306</t>
  </si>
  <si>
    <t>https://pbs.twimg.com/profile_banners/417029613/1524400559</t>
  </si>
  <si>
    <t>https://pbs.twimg.com/profile_banners/796171232/1529194332</t>
  </si>
  <si>
    <t>https://pbs.twimg.com/profile_banners/374933223/1514321908</t>
  </si>
  <si>
    <t>https://pbs.twimg.com/profile_banners/898480614680211456/1503050002</t>
  </si>
  <si>
    <t>https://pbs.twimg.com/profile_banners/884694115673407489/1542881565</t>
  </si>
  <si>
    <t>https://pbs.twimg.com/profile_banners/1734770006/1542556061</t>
  </si>
  <si>
    <t>https://pbs.twimg.com/profile_banners/1668587838/1422993170</t>
  </si>
  <si>
    <t>https://pbs.twimg.com/profile_banners/19907185/1532019624</t>
  </si>
  <si>
    <t>https://pbs.twimg.com/profile_banners/76650391/1440423796</t>
  </si>
  <si>
    <t>https://pbs.twimg.com/profile_banners/21779028/1403075444</t>
  </si>
  <si>
    <t>https://pbs.twimg.com/profile_banners/24163702/1521665605</t>
  </si>
  <si>
    <t>https://pbs.twimg.com/profile_banners/3402925383/1464644415</t>
  </si>
  <si>
    <t>https://pbs.twimg.com/profile_banners/384443797/1412460600</t>
  </si>
  <si>
    <t>https://pbs.twimg.com/profile_banners/961735528570871808/1522784720</t>
  </si>
  <si>
    <t>https://pbs.twimg.com/profile_banners/62911603/1398959376</t>
  </si>
  <si>
    <t>https://pbs.twimg.com/profile_banners/2770905204/1459921726</t>
  </si>
  <si>
    <t>https://pbs.twimg.com/profile_banners/2244905576/1536342158</t>
  </si>
  <si>
    <t>https://pbs.twimg.com/profile_banners/159119871/1358713853</t>
  </si>
  <si>
    <t>https://pbs.twimg.com/profile_banners/125750391/1429578094</t>
  </si>
  <si>
    <t>https://pbs.twimg.com/profile_banners/3099024924/1506343573</t>
  </si>
  <si>
    <t>https://pbs.twimg.com/profile_banners/107156225/1413334509</t>
  </si>
  <si>
    <t>https://pbs.twimg.com/profile_banners/408764019/1517676071</t>
  </si>
  <si>
    <t>https://pbs.twimg.com/profile_banners/118689547/1451585788</t>
  </si>
  <si>
    <t>https://pbs.twimg.com/profile_banners/406740183/1356377576</t>
  </si>
  <si>
    <t>https://pbs.twimg.com/profile_banners/103616502/1533561173</t>
  </si>
  <si>
    <t>https://pbs.twimg.com/profile_banners/1373345952/1488348211</t>
  </si>
  <si>
    <t>id</t>
  </si>
  <si>
    <t>nl</t>
  </si>
  <si>
    <t>en-gb</t>
  </si>
  <si>
    <t>en-GB</t>
  </si>
  <si>
    <t>http://abs.twimg.com/images/themes/theme1/bg.png</t>
  </si>
  <si>
    <t>http://abs.twimg.com/images/themes/theme14/bg.gif</t>
  </si>
  <si>
    <t>http://abs.twimg.com/images/themes/theme10/bg.gif</t>
  </si>
  <si>
    <t>http://abs.twimg.com/images/themes/theme9/bg.gif</t>
  </si>
  <si>
    <t>http://abs.twimg.com/images/themes/theme6/bg.gif</t>
  </si>
  <si>
    <t>http://abs.twimg.com/images/themes/theme3/bg.gif</t>
  </si>
  <si>
    <t>http://pbs.twimg.com/profile_background_images/504794196/very-orange.jpg</t>
  </si>
  <si>
    <t>http://abs.twimg.com/images/themes/theme11/bg.gif</t>
  </si>
  <si>
    <t>http://abs.twimg.com/images/themes/theme8/bg.gif</t>
  </si>
  <si>
    <t>http://abs.twimg.com/images/themes/theme19/bg.gif</t>
  </si>
  <si>
    <t>http://abs.twimg.com/images/themes/theme17/bg.gif</t>
  </si>
  <si>
    <t>http://abs.twimg.com/images/themes/theme18/bg.gif</t>
  </si>
  <si>
    <t>http://pbs.twimg.com/profile_background_images/249430002/tumblr_ljv5mtNFfq1qj7gc1o1_500.jpg</t>
  </si>
  <si>
    <t>http://abs.twimg.com/images/themes/theme5/bg.gif</t>
  </si>
  <si>
    <t>http://abs.twimg.com/images/themes/theme4/bg.gif</t>
  </si>
  <si>
    <t>http://pbs.twimg.com/profile_background_images/378800000089738987/6471658ad57f330ca395de983e0405b9.jpeg</t>
  </si>
  <si>
    <t>http://abs.twimg.com/images/themes/theme15/bg.png</t>
  </si>
  <si>
    <t>http://pbs.twimg.com/profile_background_images/427146137/louvre01b.jpg</t>
  </si>
  <si>
    <t>http://pbs.twimg.com/profile_background_images/378800000167800690/8eUsoXEn.jpeg</t>
  </si>
  <si>
    <t>http://pbs.twimg.com/profile_background_images/602113095/vbamu28w66cb6zouft5d.jpeg</t>
  </si>
  <si>
    <t>http://pbs.twimg.com/profile_background_images/682165237/3cfa480d04a587e754c8da309b1e5e91.jpeg</t>
  </si>
  <si>
    <t>http://pbs.twimg.com/profile_background_images/593232118/cx8lpzzvfs3bafrbvo5v.jpeg</t>
  </si>
  <si>
    <t>http://pbs.twimg.com/profile_images/1050525013269508097/dKUQLwlY_normal.jpg</t>
  </si>
  <si>
    <t>http://pbs.twimg.com/profile_images/971518376076984320/eQdX_nIQ_normal.jpg</t>
  </si>
  <si>
    <t>http://pbs.twimg.com/profile_images/918291198145638400/xdwylaz4_normal.jpg</t>
  </si>
  <si>
    <t>http://pbs.twimg.com/profile_images/1015622186269175808/yCNUU6iP_normal.jpg</t>
  </si>
  <si>
    <t>http://pbs.twimg.com/profile_images/1054951877757071373/WCnACDH5_normal.jpg</t>
  </si>
  <si>
    <t>http://pbs.twimg.com/profile_images/451546701380083713/gGZixB08_normal.png</t>
  </si>
  <si>
    <t>http://pbs.twimg.com/profile_images/1071473941041029121/YxjUv_-T_normal.jpg</t>
  </si>
  <si>
    <t>http://pbs.twimg.com/profile_images/797941989186695168/uZkVIKfk_normal.jpg</t>
  </si>
  <si>
    <t>http://pbs.twimg.com/profile_images/622047605367803904/0WditA-y_normal.jpg</t>
  </si>
  <si>
    <t>http://pbs.twimg.com/profile_images/1062433414966579200/sAEsYaKE_normal.jpg</t>
  </si>
  <si>
    <t>http://pbs.twimg.com/profile_images/3328679591/91847296c591ea7b14e0c73fa133339c_normal.jpeg</t>
  </si>
  <si>
    <t>http://pbs.twimg.com/profile_images/550373046474002434/ltiJ4faF_normal.jpeg</t>
  </si>
  <si>
    <t>http://pbs.twimg.com/profile_images/1410908839/24831_10150130247170503_190613530502_11582903_961975_n_normal.jpg</t>
  </si>
  <si>
    <t>http://pbs.twimg.com/profile_images/873977505241288706/BeyzU3hv_normal.jpg</t>
  </si>
  <si>
    <t>http://pbs.twimg.com/profile_images/1072986349651808256/3JxsPoYV_normal.jpg</t>
  </si>
  <si>
    <t>http://pbs.twimg.com/profile_images/947459362263568384/FogcdHlw_normal.jpg</t>
  </si>
  <si>
    <t>http://pbs.twimg.com/profile_images/1029254243105103873/x7v2IyG-_normal.jpg</t>
  </si>
  <si>
    <t>http://pbs.twimg.com/profile_images/1071839760216256512/DMHlvz0m_normal.jpg</t>
  </si>
  <si>
    <t>http://pbs.twimg.com/profile_images/889377095016747008/6r3jJRlq_normal.jpg</t>
  </si>
  <si>
    <t>http://pbs.twimg.com/profile_images/510310023822446592/tVRZSEp3_normal.jpeg</t>
  </si>
  <si>
    <t>http://pbs.twimg.com/profile_images/980034578529292294/g5uaZf3r_normal.jpg</t>
  </si>
  <si>
    <t>http://pbs.twimg.com/profile_images/469630305750360064/1BEGrVQl_normal.png</t>
  </si>
  <si>
    <t>http://pbs.twimg.com/profile_images/900285351994019845/pNsWmowa_normal.jpg</t>
  </si>
  <si>
    <t>http://pbs.twimg.com/profile_images/435787891491368960/5QNZ6-sD_normal.jpeg</t>
  </si>
  <si>
    <t>http://pbs.twimg.com/profile_images/1008122793316241414/-jCQzyB9_normal.jpg</t>
  </si>
  <si>
    <t>http://abs.twimg.com/sticky/default_profile_images/default_profile_normal.png</t>
  </si>
  <si>
    <t>http://pbs.twimg.com/profile_images/1068659225256255488/nwfm33QG_normal.jpg</t>
  </si>
  <si>
    <t>http://pbs.twimg.com/profile_images/974564739815825408/Deua105n_normal.jpg</t>
  </si>
  <si>
    <t>http://pbs.twimg.com/profile_images/1580427214/image_normal.jpg</t>
  </si>
  <si>
    <t>http://pbs.twimg.com/profile_images/660914962337030144/Yc4JzSqE_normal.jpg</t>
  </si>
  <si>
    <t>http://pbs.twimg.com/profile_images/1041637966744043520/tpP6guhX_normal.jpg</t>
  </si>
  <si>
    <t>http://pbs.twimg.com/profile_images/919727605963730945/3Df5hTna_normal.jpg</t>
  </si>
  <si>
    <t>http://pbs.twimg.com/profile_images/1037334910669922304/byPY-Djl_normal.jpg</t>
  </si>
  <si>
    <t>http://pbs.twimg.com/profile_images/578954696695635968/JiYElwIx_normal.jpeg</t>
  </si>
  <si>
    <t>http://pbs.twimg.com/profile_images/1482976542/Personal_Photo_normal.jpg</t>
  </si>
  <si>
    <t>http://pbs.twimg.com/profile_images/938345241836433409/tbCB058X_normal.jpg</t>
  </si>
  <si>
    <t>http://pbs.twimg.com/profile_images/1059743827265773568/7RFrmLT4_normal.jpg</t>
  </si>
  <si>
    <t>http://pbs.twimg.com/profile_images/423571793660506112/jMSNrLus_normal.jpeg</t>
  </si>
  <si>
    <t>http://pbs.twimg.com/profile_images/1067376110705483778/gec77pOv_normal.jpg</t>
  </si>
  <si>
    <t>http://pbs.twimg.com/profile_images/1039878582078717952/tn7855Jh_normal.jpg</t>
  </si>
  <si>
    <t>http://pbs.twimg.com/profile_images/846800839092129792/Jb9i_9Cm_normal.jpg</t>
  </si>
  <si>
    <t>http://pbs.twimg.com/profile_images/1805739657/FacebookHomescreenImage_normal.jpg</t>
  </si>
  <si>
    <t>http://pbs.twimg.com/profile_images/1074286833545170944/Q68hCZzW_normal.jpg</t>
  </si>
  <si>
    <t>http://pbs.twimg.com/profile_images/677457735865077760/-tiJ7uib_normal.jpg</t>
  </si>
  <si>
    <t>http://pbs.twimg.com/profile_images/600250842143444992/ySEqINBQ_normal.jpg</t>
  </si>
  <si>
    <t>http://pbs.twimg.com/profile_images/1071564758976000001/LO8ekpCC_normal.jpg</t>
  </si>
  <si>
    <t>http://pbs.twimg.com/profile_images/771071820674002944/ydpQzhYL_normal.jpg</t>
  </si>
  <si>
    <t>http://pbs.twimg.com/profile_images/787980108720119808/t2bDfk0W_normal.jpg</t>
  </si>
  <si>
    <t>http://pbs.twimg.com/profile_images/942119572349562880/URlbLNSu_normal.jpg</t>
  </si>
  <si>
    <t>http://pbs.twimg.com/profile_images/1021678674129702912/4SOKgYZJ_normal.jpg</t>
  </si>
  <si>
    <t>http://pbs.twimg.com/profile_images/1074428511283240960/b7a9A7h3_normal.jpg</t>
  </si>
  <si>
    <t>http://pbs.twimg.com/profile_images/667123792804765696/Jt1ZcmQR_normal.jpg</t>
  </si>
  <si>
    <t>http://pbs.twimg.com/profile_images/776956333648031747/kPT7chPQ_normal.jpg</t>
  </si>
  <si>
    <t>http://pbs.twimg.com/profile_images/1064239755137826819/reW4ancM_normal.jpg</t>
  </si>
  <si>
    <t>http://pbs.twimg.com/profile_images/634685970785419264/ND9kZs6f_normal.jpg</t>
  </si>
  <si>
    <t>http://pbs.twimg.com/profile_images/1066732746809192448/4EwNTJQZ_normal.jpg</t>
  </si>
  <si>
    <t>http://pbs.twimg.com/profile_images/986924143382859776/KkFWKGVZ_normal.jpg</t>
  </si>
  <si>
    <t>http://pbs.twimg.com/profile_images/1070132062009655297/2EZQrLHh_normal.jpg</t>
  </si>
  <si>
    <t>http://pbs.twimg.com/profile_images/3126503536/85f073b228cf0ca0dbac2eda9db0e352_normal.jpeg</t>
  </si>
  <si>
    <t>http://pbs.twimg.com/profile_images/998690482258493440/StT7qH4D_normal.jpg</t>
  </si>
  <si>
    <t>http://pbs.twimg.com/profile_images/964607119751344128/UX3C6LF4_normal.jpg</t>
  </si>
  <si>
    <t>http://pbs.twimg.com/profile_images/1040710097956208641/2yeRHlto_normal.jpg</t>
  </si>
  <si>
    <t>http://pbs.twimg.com/profile_images/2709133719/dd0813302863e9c392ba40b2e21456a0_normal.jpeg</t>
  </si>
  <si>
    <t>http://pbs.twimg.com/profile_images/1018521385189232641/JZYJG_w6_normal.jpg</t>
  </si>
  <si>
    <t>http://pbs.twimg.com/profile_images/968297891327561728/n6jqa6FY_normal.jpg</t>
  </si>
  <si>
    <t>http://pbs.twimg.com/profile_images/1004561513586323456/-9z5TOzs_normal.jpg</t>
  </si>
  <si>
    <t>http://pbs.twimg.com/profile_images/891926915237507076/t7M3mtQV_normal.jpg</t>
  </si>
  <si>
    <t>http://pbs.twimg.com/profile_images/1184371675/Memory_Stick_2_003_normal.jpg</t>
  </si>
  <si>
    <t>http://pbs.twimg.com/profile_images/934503431125028864/8HH2YTnj_normal.jpg</t>
  </si>
  <si>
    <t>http://pbs.twimg.com/profile_images/1067395292536995846/4Ec165P1_normal.jpg</t>
  </si>
  <si>
    <t>http://pbs.twimg.com/profile_images/780707379482660865/FsK9O5SL_normal.jpg</t>
  </si>
  <si>
    <t>http://pbs.twimg.com/profile_images/1062059808940089344/MZ7Re9B__normal.jpg</t>
  </si>
  <si>
    <t>http://pbs.twimg.com/profile_images/852174324274524168/FswCCaic_normal.jpg</t>
  </si>
  <si>
    <t>http://pbs.twimg.com/profile_images/378800000501014955/06cffcae517e8e822062c36b56e13c2a_normal.jpeg</t>
  </si>
  <si>
    <t>http://pbs.twimg.com/profile_images/1073281853753384960/qZxgWIn7_normal.jpg</t>
  </si>
  <si>
    <t>http://pbs.twimg.com/profile_images/974438544461697024/OjbV8jxH_normal.jpg</t>
  </si>
  <si>
    <t>http://pbs.twimg.com/profile_images/3538794650/124d4a3b4f89fd1cc6cbca67a22aa181_normal.jpeg</t>
  </si>
  <si>
    <t>http://pbs.twimg.com/profile_images/795231300298960896/4j10bDEG_normal.jpg</t>
  </si>
  <si>
    <t>http://pbs.twimg.com/profile_images/580108588808572928/0ENDOCLI_normal.jpg</t>
  </si>
  <si>
    <t>http://pbs.twimg.com/profile_images/790992038145687552/Dgg1-_yN_normal.jpg</t>
  </si>
  <si>
    <t>http://pbs.twimg.com/profile_images/885058484903063553/hrOraUno_normal.jpg</t>
  </si>
  <si>
    <t>http://pbs.twimg.com/profile_images/2754551339/cd14193340ab403a72191d6649ec5ec6_normal.jpeg</t>
  </si>
  <si>
    <t>http://pbs.twimg.com/profile_images/989219006170230786/dFTPNVeZ_normal.jpg</t>
  </si>
  <si>
    <t>http://pbs.twimg.com/profile_images/626036242552111106/lKiEa3fI_normal.jpg</t>
  </si>
  <si>
    <t>http://pbs.twimg.com/profile_images/995068914978770944/EUOlkULE_normal.jpg</t>
  </si>
  <si>
    <t>http://pbs.twimg.com/profile_images/3361737789/8b8539375f23d718553ba63dde2d5406_normal.jpeg</t>
  </si>
  <si>
    <t>http://pbs.twimg.com/profile_images/698073337436762112/SR7vw7xl_normal.jpg</t>
  </si>
  <si>
    <t>http://pbs.twimg.com/profile_images/1065004684442853376/3CjSn4II_normal.jpg</t>
  </si>
  <si>
    <t>http://pbs.twimg.com/profile_images/875466693522448385/LfiQYGIU_normal.jpg</t>
  </si>
  <si>
    <t>http://pbs.twimg.com/profile_images/422875566291681280/iq9tsXwo_normal.jpeg</t>
  </si>
  <si>
    <t>http://pbs.twimg.com/profile_images/1069344365036883969/SA6MC6H1_normal.jpg</t>
  </si>
  <si>
    <t>http://pbs.twimg.com/profile_images/929663955873812480/tjGIY7WJ_normal.jpg</t>
  </si>
  <si>
    <t>http://pbs.twimg.com/profile_images/930752141865750528/xJETHCG__normal.jpg</t>
  </si>
  <si>
    <t>http://pbs.twimg.com/profile_images/1021116483454332928/JNlu1YwZ_normal.jpg</t>
  </si>
  <si>
    <t>http://pbs.twimg.com/profile_images/640186037717876738/lME9GuDI_normal.jpg</t>
  </si>
  <si>
    <t>http://pbs.twimg.com/profile_images/810610965922349056/wtY7JgPn_normal.jpg</t>
  </si>
  <si>
    <t>http://pbs.twimg.com/profile_images/864791139836153856/-UHFAJ3Y_normal.jpg</t>
  </si>
  <si>
    <t>http://pbs.twimg.com/profile_images/764141390309785601/zttTNIGF_normal.jpg</t>
  </si>
  <si>
    <t>http://pbs.twimg.com/profile_images/1038708541207588865/yEY-twFy_normal.jpg</t>
  </si>
  <si>
    <t>http://pbs.twimg.com/profile_images/1069881825101778945/Yng4IqN1_normal.jpg</t>
  </si>
  <si>
    <t>http://pbs.twimg.com/profile_images/3151919166/b130cd40a0f1fb11c9d879884296f45d_normal.jpeg</t>
  </si>
  <si>
    <t>http://pbs.twimg.com/profile_images/1063525959364739072/BYAgKCgv_normal.jpg</t>
  </si>
  <si>
    <t>http://pbs.twimg.com/profile_images/692325178102124544/j0FXOrK1_normal.jpg</t>
  </si>
  <si>
    <t>http://pbs.twimg.com/profile_images/946865096814456832/cqx8YDDm_normal.jpg</t>
  </si>
  <si>
    <t>http://pbs.twimg.com/profile_images/2857484002/994e5817432a231fedeb9b7fe4da17c1_normal.jpeg</t>
  </si>
  <si>
    <t>http://pbs.twimg.com/profile_images/747693238677544961/H6GcNAfZ_normal.jpg</t>
  </si>
  <si>
    <t>http://pbs.twimg.com/profile_images/618780189846302720/JM-AM2P0_normal.jpg</t>
  </si>
  <si>
    <t>http://pbs.twimg.com/profile_images/1034121324434743296/qmNh3yY5_normal.jpg</t>
  </si>
  <si>
    <t>http://pbs.twimg.com/profile_images/1062033228012441600/Bm_ylbkr_normal.jpg</t>
  </si>
  <si>
    <t>http://pbs.twimg.com/profile_images/1049659876287414272/sZDOC1bw_normal.jpg</t>
  </si>
  <si>
    <t>http://pbs.twimg.com/profile_images/378800000773696289/edee2174154ece8ec571893c9413587a_normal.jpeg</t>
  </si>
  <si>
    <t>http://pbs.twimg.com/profile_images/742865978/IMG_0333_normal.JPG</t>
  </si>
  <si>
    <t>http://pbs.twimg.com/profile_images/1020405003784278016/gA0tQlSI_normal.jpg</t>
  </si>
  <si>
    <t>http://pbs.twimg.com/profile_images/986693427713728513/37DttyVV_normal.jpg</t>
  </si>
  <si>
    <t>http://pbs.twimg.com/profile_images/1055894307595608064/obpvbZzm_normal.jpg</t>
  </si>
  <si>
    <t>http://pbs.twimg.com/profile_images/1003389173259218944/EnO9tKr3_normal.jpg</t>
  </si>
  <si>
    <t>http://pbs.twimg.com/profile_images/790227094227779585/m-soZqUo_normal.jpg</t>
  </si>
  <si>
    <t>http://pbs.twimg.com/profile_images/497407175481131009/lss1Y6ob_normal.jpeg</t>
  </si>
  <si>
    <t>http://pbs.twimg.com/profile_images/816041550274760704/_CK17zD6_normal.jpg</t>
  </si>
  <si>
    <t>http://pbs.twimg.com/profile_images/1051222881080881153/EKN5rBOW_normal.jpg</t>
  </si>
  <si>
    <t>http://pbs.twimg.com/profile_images/486925523374080000/zEBMOrP__normal.jpeg</t>
  </si>
  <si>
    <t>http://pbs.twimg.com/profile_images/1677361798/IMG_3042_-_Version_2_normal.jpeg</t>
  </si>
  <si>
    <t>http://pbs.twimg.com/profile_images/549530741940707328/SgHNPNlv_normal.jpeg</t>
  </si>
  <si>
    <t>http://pbs.twimg.com/profile_images/730827339366535168/SZsTvHj0_normal.jpg</t>
  </si>
  <si>
    <t>http://pbs.twimg.com/profile_images/794907573984051200/ASu4VPrF_normal.jpg</t>
  </si>
  <si>
    <t>http://pbs.twimg.com/profile_images/2358225156/32lldqf9sr4d452onrpk_normal.jpeg</t>
  </si>
  <si>
    <t>http://pbs.twimg.com/profile_images/1037375438228779009/53H00M_x_normal.jpg</t>
  </si>
  <si>
    <t>http://pbs.twimg.com/profile_images/991039928934043650/_7_1vgqq_normal.jpg</t>
  </si>
  <si>
    <t>http://pbs.twimg.com/profile_images/622060067370700800/epI0-qa__normal.png</t>
  </si>
  <si>
    <t>http://pbs.twimg.com/profile_images/988034604287356928/Ub14qM3Q_normal.jpg</t>
  </si>
  <si>
    <t>http://pbs.twimg.com/profile_images/1009582268799770624/RFl2YSBp_normal.jpg</t>
  </si>
  <si>
    <t>http://pbs.twimg.com/profile_images/881827334831169536/oGlTRyrn_normal.jpg</t>
  </si>
  <si>
    <t>http://pbs.twimg.com/profile_images/898482971967148032/JiM_JBWV_normal.jpg</t>
  </si>
  <si>
    <t>http://pbs.twimg.com/profile_images/1060858034270994432/bjYtJvLk_normal.jpg</t>
  </si>
  <si>
    <t>http://pbs.twimg.com/profile_images/1024107570133381120/7KiQP9I3_normal.jpg</t>
  </si>
  <si>
    <t>http://pbs.twimg.com/profile_images/874715366861287425/aHHUtpyi_normal.jpg</t>
  </si>
  <si>
    <t>http://pbs.twimg.com/profile_images/818476693627215875/tbKCr5AI_normal.jpg</t>
  </si>
  <si>
    <t>http://pbs.twimg.com/profile_images/1050828895031721984/XZd4RVKt_normal.jpg</t>
  </si>
  <si>
    <t>http://pbs.twimg.com/profile_images/1023989085784997893/GeZKZXEf_normal.jpg</t>
  </si>
  <si>
    <t>http://pbs.twimg.com/profile_images/1151108874/image_normal.jpg</t>
  </si>
  <si>
    <t>http://pbs.twimg.com/profile_images/1075502560499384320/ifDo3S69_normal.jpg</t>
  </si>
  <si>
    <t>http://pbs.twimg.com/profile_images/737398248021839873/9DWWnzcD_normal.jpg</t>
  </si>
  <si>
    <t>http://pbs.twimg.com/profile_images/673753660275499008/uWQrSVuV_normal.jpg</t>
  </si>
  <si>
    <t>http://pbs.twimg.com/profile_images/977267950859313154/OkvkLIWr_normal.jpg</t>
  </si>
  <si>
    <t>http://pbs.twimg.com/profile_images/717589782000349184/zg6yavKF_normal.jpg</t>
  </si>
  <si>
    <t>http://pbs.twimg.com/profile_images/2370342261/6vaiyng3p4agur94g1ey_normal.jpeg</t>
  </si>
  <si>
    <t>http://pbs.twimg.com/profile_images/1038120368035258368/wWkgkndc_normal.jpg</t>
  </si>
  <si>
    <t>http://pbs.twimg.com/profile_images/969659067487735813/PWyvZ4Dn_normal.jpg</t>
  </si>
  <si>
    <t>http://pbs.twimg.com/profile_images/1002184597898190849/7s7FEY1k_normal.jpg</t>
  </si>
  <si>
    <t>http://pbs.twimg.com/profile_images/667852761632006144/u_Ev7YXV_normal.jpg</t>
  </si>
  <si>
    <t>http://pbs.twimg.com/profile_images/992185494703431688/hqjJ9Shd_normal.jpg</t>
  </si>
  <si>
    <t>http://pbs.twimg.com/profile_images/1006587919296008192/bfhIh_HE_normal.jpg</t>
  </si>
  <si>
    <t>http://pbs.twimg.com/profile_images/456494551922774016/JENLz0AB_normal.jpeg</t>
  </si>
  <si>
    <t>http://pbs.twimg.com/profile_images/1856153645/StaffPortraits476_normal.jpg</t>
  </si>
  <si>
    <t>http://pbs.twimg.com/profile_images/845325274703122432/ba_fk_Wt_normal.jpg</t>
  </si>
  <si>
    <t>http://pbs.twimg.com/profile_images/1019413992584957952/S7aUlKmp_normal.jpg</t>
  </si>
  <si>
    <t>http://pbs.twimg.com/profile_images/549669967612764160/nC_kXKQy_normal.jpeg</t>
  </si>
  <si>
    <t>http://pbs.twimg.com/profile_images/1023135868574486528/hGbW3UQh_normal.jpg</t>
  </si>
  <si>
    <t>http://pbs.twimg.com/profile_images/816157280991330305/kkf2ixnP_normal.jpg</t>
  </si>
  <si>
    <t>Open Twitter Page for This Person</t>
  </si>
  <si>
    <t>https://twitter.com/kobmaxqueen</t>
  </si>
  <si>
    <t>https://twitter.com/feedalpha</t>
  </si>
  <si>
    <t>https://twitter.com/madalynsklar</t>
  </si>
  <si>
    <t>https://twitter.com/websarl</t>
  </si>
  <si>
    <t>https://twitter.com/twitliveevents</t>
  </si>
  <si>
    <t>https://twitter.com/hillarydepiano</t>
  </si>
  <si>
    <t>https://twitter.com/hanque99</t>
  </si>
  <si>
    <t>https://twitter.com/mutiqxxs</t>
  </si>
  <si>
    <t>https://twitter.com/18autobase</t>
  </si>
  <si>
    <t>https://twitter.com/hayrezaa</t>
  </si>
  <si>
    <t>https://twitter.com/sakshisdi</t>
  </si>
  <si>
    <t>https://twitter.com/bloggersatwork</t>
  </si>
  <si>
    <t>https://twitter.com/rumanarumi13</t>
  </si>
  <si>
    <t>https://twitter.com/debraruh</t>
  </si>
  <si>
    <t>https://twitter.com/sprintcare</t>
  </si>
  <si>
    <t>https://twitter.com/bishopgodsey</t>
  </si>
  <si>
    <t>https://twitter.com/peacheymomm</t>
  </si>
  <si>
    <t>https://twitter.com/slim_5828</t>
  </si>
  <si>
    <t>https://twitter.com/leeshapunk</t>
  </si>
  <si>
    <t>https://twitter.com/talktalktv</t>
  </si>
  <si>
    <t>https://twitter.com/elijah_stone_</t>
  </si>
  <si>
    <t>https://twitter.com/wooleybay</t>
  </si>
  <si>
    <t>https://twitter.com/tim_official</t>
  </si>
  <si>
    <t>https://twitter.com/redblack73</t>
  </si>
  <si>
    <t>https://twitter.com/talktalk</t>
  </si>
  <si>
    <t>https://twitter.com/benshannonpt</t>
  </si>
  <si>
    <t>https://twitter.com/ivolution93</t>
  </si>
  <si>
    <t>https://twitter.com/elainecurrie85</t>
  </si>
  <si>
    <t>https://twitter.com/lardlikesdogs</t>
  </si>
  <si>
    <t>https://twitter.com/ardwsn_</t>
  </si>
  <si>
    <t>https://twitter.com/pois0n0ustechie</t>
  </si>
  <si>
    <t>https://twitter.com/ravindranaut</t>
  </si>
  <si>
    <t>https://twitter.com/ragster316</t>
  </si>
  <si>
    <t>https://twitter.com/lenin2lennon</t>
  </si>
  <si>
    <t>https://twitter.com/southportreport</t>
  </si>
  <si>
    <t>https://twitter.com/martynfearn</t>
  </si>
  <si>
    <t>https://twitter.com/franeaglen</t>
  </si>
  <si>
    <t>https://twitter.com/reecefc96</t>
  </si>
  <si>
    <t>https://twitter.com/shug251196</t>
  </si>
  <si>
    <t>https://twitter.com/ktsrooney</t>
  </si>
  <si>
    <t>https://twitter.com/brianlightbulb</t>
  </si>
  <si>
    <t>https://twitter.com/chiefgarabaldi</t>
  </si>
  <si>
    <t>https://twitter.com/nathanb100</t>
  </si>
  <si>
    <t>https://twitter.com/hmsmithauthor</t>
  </si>
  <si>
    <t>https://twitter.com/joshuaspeed7</t>
  </si>
  <si>
    <t>https://twitter.com/davepike_neu</t>
  </si>
  <si>
    <t>https://twitter.com/dmjoshi1</t>
  </si>
  <si>
    <t>https://twitter.com/jugindersingh</t>
  </si>
  <si>
    <t>https://twitter.com/livs_mummy1</t>
  </si>
  <si>
    <t>https://twitter.com/angelasfarrell</t>
  </si>
  <si>
    <t>https://twitter.com/simon_fisk</t>
  </si>
  <si>
    <t>https://twitter.com/ldstudentnurse</t>
  </si>
  <si>
    <t>https://twitter.com/pasarea3</t>
  </si>
  <si>
    <t>https://twitter.com/seasidesurfer</t>
  </si>
  <si>
    <t>https://twitter.com/hj_ellis</t>
  </si>
  <si>
    <t>https://twitter.com/andrewquew</t>
  </si>
  <si>
    <t>https://twitter.com/angeleyes2602</t>
  </si>
  <si>
    <t>https://twitter.com/neilyork12</t>
  </si>
  <si>
    <t>https://twitter.com/ianhewitt</t>
  </si>
  <si>
    <t>https://twitter.com/oonuch</t>
  </si>
  <si>
    <t>https://twitter.com/andydonn810</t>
  </si>
  <si>
    <t>https://twitter.com/gr3ant</t>
  </si>
  <si>
    <t>https://twitter.com/112jk211</t>
  </si>
  <si>
    <t>https://twitter.com/trharn</t>
  </si>
  <si>
    <t>https://twitter.com/juststatistic</t>
  </si>
  <si>
    <t>https://twitter.com/jordans_parker</t>
  </si>
  <si>
    <t>https://twitter.com/nevzab</t>
  </si>
  <si>
    <t>https://twitter.com/davidpbates</t>
  </si>
  <si>
    <t>https://twitter.com/dmcgwinn</t>
  </si>
  <si>
    <t>https://twitter.com/bethaan92</t>
  </si>
  <si>
    <t>https://twitter.com/djemjay2000</t>
  </si>
  <si>
    <t>https://twitter.com/xtoybsx</t>
  </si>
  <si>
    <t>https://twitter.com/gutobowi</t>
  </si>
  <si>
    <t>https://twitter.com/bnoneof</t>
  </si>
  <si>
    <t>https://twitter.com/gappydave</t>
  </si>
  <si>
    <t>https://twitter.com/harrystakinover</t>
  </si>
  <si>
    <t>https://twitter.com/cjonesy1990</t>
  </si>
  <si>
    <t>https://twitter.com/faithjamesss</t>
  </si>
  <si>
    <t>https://twitter.com/baiye300</t>
  </si>
  <si>
    <t>https://twitter.com/thetynter</t>
  </si>
  <si>
    <t>https://twitter.com/abstractknives</t>
  </si>
  <si>
    <t>https://twitter.com/oxjustice</t>
  </si>
  <si>
    <t>https://twitter.com/parr_bethan</t>
  </si>
  <si>
    <t>https://twitter.com/stueywhite</t>
  </si>
  <si>
    <t>https://twitter.com/mollymod1</t>
  </si>
  <si>
    <t>https://twitter.com/tczykalo</t>
  </si>
  <si>
    <t>https://twitter.com/samanthakittyx</t>
  </si>
  <si>
    <t>https://twitter.com/dopeshmoker</t>
  </si>
  <si>
    <t>https://twitter.com/bryanmottram</t>
  </si>
  <si>
    <t>https://twitter.com/bl00dbike_rider</t>
  </si>
  <si>
    <t>https://twitter.com/rosiegrocock</t>
  </si>
  <si>
    <t>https://twitter.com/pukkapete58</t>
  </si>
  <si>
    <t>https://twitter.com/jordzybruh</t>
  </si>
  <si>
    <t>https://twitter.com/bassistvisuals</t>
  </si>
  <si>
    <t>https://twitter.com/tonne69</t>
  </si>
  <si>
    <t>https://twitter.com/zaazu7</t>
  </si>
  <si>
    <t>https://twitter.com/ktn1977</t>
  </si>
  <si>
    <t>https://twitter.com/brvtravel</t>
  </si>
  <si>
    <t>https://twitter.com/belleamisx</t>
  </si>
  <si>
    <t>https://twitter.com/damirjovic</t>
  </si>
  <si>
    <t>https://twitter.com/obanlad1970</t>
  </si>
  <si>
    <t>https://twitter.com/dan_ahtow</t>
  </si>
  <si>
    <t>https://twitter.com/wilksy76</t>
  </si>
  <si>
    <t>https://twitter.com/jamiedyer1977</t>
  </si>
  <si>
    <t>https://twitter.com/ninhydrin</t>
  </si>
  <si>
    <t>https://twitter.com/michellesmart16</t>
  </si>
  <si>
    <t>https://twitter.com/b2bmarketingvp</t>
  </si>
  <si>
    <t>https://twitter.com/magpietravels</t>
  </si>
  <si>
    <t>https://twitter.com/_s112ean</t>
  </si>
  <si>
    <t>https://twitter.com/the_actual_phil</t>
  </si>
  <si>
    <t>https://twitter.com/seb31144358</t>
  </si>
  <si>
    <t>https://twitter.com/heartouthoily</t>
  </si>
  <si>
    <t>https://twitter.com/irfapanchbhaya</t>
  </si>
  <si>
    <t>https://twitter.com/mixig</t>
  </si>
  <si>
    <t>https://twitter.com/drivinmecrazy6</t>
  </si>
  <si>
    <t>https://twitter.com/laurennealon</t>
  </si>
  <si>
    <t>https://twitter.com/cre8iverepublic</t>
  </si>
  <si>
    <t>https://twitter.com/lostone1980</t>
  </si>
  <si>
    <t>https://twitter.com/victorryyyy</t>
  </si>
  <si>
    <t>https://twitter.com/scotty23kirk</t>
  </si>
  <si>
    <t>https://twitter.com/shakil2456</t>
  </si>
  <si>
    <t>https://twitter.com/peter_everill</t>
  </si>
  <si>
    <t>https://twitter.com/chappers2602</t>
  </si>
  <si>
    <t>https://twitter.com/davecosmos</t>
  </si>
  <si>
    <t>https://twitter.com/ryanclutty</t>
  </si>
  <si>
    <t>https://twitter.com/jessicahpreston</t>
  </si>
  <si>
    <t>https://twitter.com/bellsprincesss</t>
  </si>
  <si>
    <t>https://twitter.com/rob3rts1975</t>
  </si>
  <si>
    <t>https://twitter.com/lewisf1smith</t>
  </si>
  <si>
    <t>https://twitter.com/reptileman1975</t>
  </si>
  <si>
    <t>https://twitter.com/ablahad</t>
  </si>
  <si>
    <t>https://twitter.com/no1zebbie</t>
  </si>
  <si>
    <t>https://twitter.com/joannefisher</t>
  </si>
  <si>
    <t>https://twitter.com/davidm881</t>
  </si>
  <si>
    <t>https://twitter.com/smith08karen</t>
  </si>
  <si>
    <t>https://twitter.com/buzzwifey</t>
  </si>
  <si>
    <t>https://twitter.com/jlevi53</t>
  </si>
  <si>
    <t>https://twitter.com/2002grieve</t>
  </si>
  <si>
    <t>https://twitter.com/mrsaniat</t>
  </si>
  <si>
    <t>https://twitter.com/mmikeyjjones</t>
  </si>
  <si>
    <t>https://twitter.com/david_albinson</t>
  </si>
  <si>
    <t>https://twitter.com/valleysue</t>
  </si>
  <si>
    <t>https://twitter.com/axis_gary</t>
  </si>
  <si>
    <t>https://twitter.com/leereyn32422817</t>
  </si>
  <si>
    <t>https://twitter.com/wilbod</t>
  </si>
  <si>
    <t>https://twitter.com/mamavaaj</t>
  </si>
  <si>
    <t>https://twitter.com/smartnizi</t>
  </si>
  <si>
    <t>https://twitter.com/goodjobdone</t>
  </si>
  <si>
    <t>https://twitter.com/sheikhspearesid</t>
  </si>
  <si>
    <t>https://twitter.com/67karlsmith</t>
  </si>
  <si>
    <t>https://twitter.com/andrewbertonesi</t>
  </si>
  <si>
    <t>https://twitter.com/jason84258171</t>
  </si>
  <si>
    <t>https://twitter.com/jacksutcliffe88</t>
  </si>
  <si>
    <t>https://twitter.com/paulheseltine</t>
  </si>
  <si>
    <t>https://twitter.com/thechef82</t>
  </si>
  <si>
    <t>https://twitter.com/charltonlady1</t>
  </si>
  <si>
    <t>https://twitter.com/06dave7891</t>
  </si>
  <si>
    <t>https://twitter.com/_leefrancis</t>
  </si>
  <si>
    <t>https://twitter.com/galanejluo</t>
  </si>
  <si>
    <t>https://twitter.com/gwenlee_10</t>
  </si>
  <si>
    <t>https://twitter.com/larwoodartdept</t>
  </si>
  <si>
    <t>https://twitter.com/mattsl</t>
  </si>
  <si>
    <t>https://twitter.com/uluv_frankie</t>
  </si>
  <si>
    <t>https://twitter.com/rob_king</t>
  </si>
  <si>
    <t>https://twitter.com/steviej4</t>
  </si>
  <si>
    <t>https://twitter.com/ian_mckinley</t>
  </si>
  <si>
    <t>https://twitter.com/coops1213</t>
  </si>
  <si>
    <t>https://twitter.com/tracydainty</t>
  </si>
  <si>
    <t>https://twitter.com/ga_dundee</t>
  </si>
  <si>
    <t>https://twitter.com/derriylin</t>
  </si>
  <si>
    <t>https://twitter.com/askamex</t>
  </si>
  <si>
    <t>https://twitter.com/mattsteinberger</t>
  </si>
  <si>
    <t>https://twitter.com/artpappas</t>
  </si>
  <si>
    <t>https://twitter.com/hockeyfan9151</t>
  </si>
  <si>
    <t>https://twitter.com/homercrump</t>
  </si>
  <si>
    <t>https://twitter.com/emoose123</t>
  </si>
  <si>
    <t>https://twitter.com/hr76986269</t>
  </si>
  <si>
    <t>https://twitter.com/eerchov</t>
  </si>
  <si>
    <t>https://twitter.com/spencerj11</t>
  </si>
  <si>
    <t>https://twitter.com/jjjfootastic</t>
  </si>
  <si>
    <t>https://twitter.com/bigbluebeast81</t>
  </si>
  <si>
    <t>https://twitter.com/claireekessler1</t>
  </si>
  <si>
    <t>https://twitter.com/swimdonut</t>
  </si>
  <si>
    <t>https://twitter.com/nickoza1</t>
  </si>
  <si>
    <t>https://twitter.com/deliverchange</t>
  </si>
  <si>
    <t>https://twitter.com/manishksuman</t>
  </si>
  <si>
    <t>https://twitter.com/amackedanz1</t>
  </si>
  <si>
    <t>https://twitter.com/lslfdr</t>
  </si>
  <si>
    <t>https://twitter.com/meligoodwin</t>
  </si>
  <si>
    <t>https://twitter.com/rcb_0711</t>
  </si>
  <si>
    <t>kobmaxqueen
"A Twitter chat is being in a conversation
at a cocktail party." -Alan K'necht
https://t.co/W3Su8bJl3z #TwitterSmarter
https://t.co/ucLdxJh8ph #KobmaxQueen</t>
  </si>
  <si>
    <t>feedalpha
RT @MadalynSklar: "A Twitter chat
is being in a conversation at a
cocktail party." -Alan K'necht
https://t.co/OHDCJUXF8o #TwitterSmarter
ht…</t>
  </si>
  <si>
    <t>madalynsklar
"A Twitter chat is being in a conversation
at a cocktail party." -Alan K'necht
https://t.co/OHDCJUXF8o #TwitterSmarter
https://t.co/sNF7CGiJZ3</t>
  </si>
  <si>
    <t>websarl
RT @MadalynSklar: "A Twitter chat
is being in a conversation at a
cocktail party." -Alan K'necht
https://t.co/OHDCJUXF8o #TwitterSmarter
ht…</t>
  </si>
  <si>
    <t>twitliveevents
December 17, 2018 at 10:00PM Twitter
Chat - #SocialChat #TwitterChat
Visit https://t.co/IrsjE1hjIO for
more events.</t>
  </si>
  <si>
    <t>hillarydepiano
Really cool new free app from Buffer
called SocialChat let you give
website visitors the option to
reply to you via Facebook or Twitter
https://t.co/1JBz2hwIqo https://t.co/RswWqUbvC6</t>
  </si>
  <si>
    <t>hanque99
RT @HillaryDePiano: Really cool
new free app from Buffer called
SocialChat let you give website
visitors the option to reply to
you via Fac…</t>
  </si>
  <si>
    <t>mutiqxxs
@hayrezaa @18autobase Lagi ga pake
paket itu, pake paket socialchat
ga bisa browsing nih</t>
  </si>
  <si>
    <t xml:space="preserve">18autobase
</t>
  </si>
  <si>
    <t xml:space="preserve">hayrezaa
</t>
  </si>
  <si>
    <t>sakshisdi
How to build a #SocialChat app
like #snapchat ? email team@sdi.la
https://t.co/LiLg0SUM6K</t>
  </si>
  <si>
    <t>bloggersatwork
RT @RumanaRumi13: https://t.co/iuMx035q1K
Boxing Day #WednesdayWisdom #DisneyTaughtMeThis
#Kwanzaa #WednesdayMotivation Fred
Trump Gattuso…</t>
  </si>
  <si>
    <t>rumanarumi13
https://t.co/iuMx035q1K #BTSLoveYourselfSolos
#FridayFeeling Amos Oz Kyle Williams
#FridayThoughts #FridayMotivation
Chanyeol Friday of 2018 Stefan
#SocialMedia #SocialChat #BlogChat
#SMManners #SMChat #BrandChat #SocialMediaExperts
#SocialMediaTips</t>
  </si>
  <si>
    <t>debraruh
RT @RumanaRumi13: https://t.co/iuMx035q1K
Boxing Day #WednesdayWisdom #DisneyTaughtMeThis
#Kwanzaa #WednesdayMotivation Fred
Trump Gattuso…</t>
  </si>
  <si>
    <t>sprintcare
@leeshapunk You can reach out to
our Business department via chat
by clicking https://t.co/KNSk7X1Hd7
-IC</t>
  </si>
  <si>
    <t xml:space="preserve">bishopgodsey
</t>
  </si>
  <si>
    <t xml:space="preserve">peacheymomm
</t>
  </si>
  <si>
    <t xml:space="preserve">slim_5828
</t>
  </si>
  <si>
    <t xml:space="preserve">leeshapunk
</t>
  </si>
  <si>
    <t>talktalktv
@wooleybay Hi Christine, it sounds
like our Tech Team need to take
a look at this for you. Please
get in touch with them here with
your account details and some further
details about what's happening
and they'll investigate: https://t.co/hJWUxhDZFS
Becky</t>
  </si>
  <si>
    <t xml:space="preserve">elijah_stone_
</t>
  </si>
  <si>
    <t xml:space="preserve">wooleybay
</t>
  </si>
  <si>
    <t>tim_official
@RedBlack73 ciao Fabrizio, desideri
attivare l'offerta TIM Base Chat?
Scopri maggiori dettagli qui https://t.co/f6T9skCVGN</t>
  </si>
  <si>
    <t xml:space="preserve">redblack73
</t>
  </si>
  <si>
    <t>talktalk
@DerriYlin Sorry to hear that.
In this case I would speak to our
tech team here: https://t.co/G443ehYzFi
and they will be able to look further
into this for you. Chris</t>
  </si>
  <si>
    <t xml:space="preserve">benshannonpt
</t>
  </si>
  <si>
    <t xml:space="preserve">ivolution93
</t>
  </si>
  <si>
    <t xml:space="preserve">elainecurrie85
</t>
  </si>
  <si>
    <t xml:space="preserve">lardlikesdogs
</t>
  </si>
  <si>
    <t xml:space="preserve">ardwsn_
</t>
  </si>
  <si>
    <t xml:space="preserve">pois0n0ustechie
</t>
  </si>
  <si>
    <t xml:space="preserve">ravindranaut
</t>
  </si>
  <si>
    <t xml:space="preserve">ragster316
</t>
  </si>
  <si>
    <t xml:space="preserve">lenin2lennon
</t>
  </si>
  <si>
    <t xml:space="preserve">southportreport
</t>
  </si>
  <si>
    <t xml:space="preserve">martynfearn
</t>
  </si>
  <si>
    <t xml:space="preserve">franeaglen
</t>
  </si>
  <si>
    <t xml:space="preserve">reecefc96
</t>
  </si>
  <si>
    <t xml:space="preserve">shug251196
</t>
  </si>
  <si>
    <t xml:space="preserve">ktsrooney
</t>
  </si>
  <si>
    <t xml:space="preserve">brianlightbulb
</t>
  </si>
  <si>
    <t xml:space="preserve">chiefgarabaldi
</t>
  </si>
  <si>
    <t xml:space="preserve">nathanb100
</t>
  </si>
  <si>
    <t xml:space="preserve">hmsmithauthor
</t>
  </si>
  <si>
    <t xml:space="preserve">joshuaspeed7
</t>
  </si>
  <si>
    <t xml:space="preserve">davepike_neu
</t>
  </si>
  <si>
    <t xml:space="preserve">dmjoshi1
</t>
  </si>
  <si>
    <t xml:space="preserve">jugindersingh
</t>
  </si>
  <si>
    <t xml:space="preserve">livs_mummy1
</t>
  </si>
  <si>
    <t xml:space="preserve">angelasfarrell
</t>
  </si>
  <si>
    <t xml:space="preserve">simon_fisk
</t>
  </si>
  <si>
    <t xml:space="preserve">ldstudentnurse
</t>
  </si>
  <si>
    <t xml:space="preserve">pasarea3
</t>
  </si>
  <si>
    <t xml:space="preserve">seasidesurfer
</t>
  </si>
  <si>
    <t xml:space="preserve">hj_ellis
</t>
  </si>
  <si>
    <t xml:space="preserve">andrewquew
</t>
  </si>
  <si>
    <t xml:space="preserve">angeleyes2602
</t>
  </si>
  <si>
    <t xml:space="preserve">neilyork12
</t>
  </si>
  <si>
    <t xml:space="preserve">ianhewitt
</t>
  </si>
  <si>
    <t xml:space="preserve">oonuch
</t>
  </si>
  <si>
    <t xml:space="preserve">andydonn810
</t>
  </si>
  <si>
    <t xml:space="preserve">gr3ant
</t>
  </si>
  <si>
    <t xml:space="preserve">112jk211
</t>
  </si>
  <si>
    <t xml:space="preserve">trharn
</t>
  </si>
  <si>
    <t xml:space="preserve">juststatistic
</t>
  </si>
  <si>
    <t xml:space="preserve">jordans_parker
</t>
  </si>
  <si>
    <t xml:space="preserve">nevzab
</t>
  </si>
  <si>
    <t xml:space="preserve">davidpbates
</t>
  </si>
  <si>
    <t xml:space="preserve">dmcgwinn
</t>
  </si>
  <si>
    <t xml:space="preserve">bethaan92
</t>
  </si>
  <si>
    <t xml:space="preserve">djemjay2000
</t>
  </si>
  <si>
    <t xml:space="preserve">xtoybsx
</t>
  </si>
  <si>
    <t xml:space="preserve">gutobowi
</t>
  </si>
  <si>
    <t xml:space="preserve">bnoneof
</t>
  </si>
  <si>
    <t xml:space="preserve">gappydave
</t>
  </si>
  <si>
    <t xml:space="preserve">harrystakinover
</t>
  </si>
  <si>
    <t xml:space="preserve">cjonesy1990
</t>
  </si>
  <si>
    <t xml:space="preserve">faithjamesss
</t>
  </si>
  <si>
    <t xml:space="preserve">baiye300
</t>
  </si>
  <si>
    <t xml:space="preserve">thetynter
</t>
  </si>
  <si>
    <t xml:space="preserve">abstractknives
</t>
  </si>
  <si>
    <t xml:space="preserve">oxjustice
</t>
  </si>
  <si>
    <t xml:space="preserve">parr_bethan
</t>
  </si>
  <si>
    <t xml:space="preserve">stueywhite
</t>
  </si>
  <si>
    <t xml:space="preserve">mollymod1
</t>
  </si>
  <si>
    <t xml:space="preserve">tczykalo
</t>
  </si>
  <si>
    <t xml:space="preserve">samanthakittyx
</t>
  </si>
  <si>
    <t xml:space="preserve">dopeshmoker
</t>
  </si>
  <si>
    <t xml:space="preserve">bryanmottram
</t>
  </si>
  <si>
    <t xml:space="preserve">bl00dbike_rider
</t>
  </si>
  <si>
    <t xml:space="preserve">rosiegrocock
</t>
  </si>
  <si>
    <t xml:space="preserve">pukkapete58
</t>
  </si>
  <si>
    <t xml:space="preserve">jordzybruh
</t>
  </si>
  <si>
    <t xml:space="preserve">bassistvisuals
</t>
  </si>
  <si>
    <t xml:space="preserve">tonne69
</t>
  </si>
  <si>
    <t xml:space="preserve">zaazu7
</t>
  </si>
  <si>
    <t xml:space="preserve">ktn1977
</t>
  </si>
  <si>
    <t xml:space="preserve">brvtravel
</t>
  </si>
  <si>
    <t xml:space="preserve">belleamisx
</t>
  </si>
  <si>
    <t xml:space="preserve">damirjovic
</t>
  </si>
  <si>
    <t xml:space="preserve">obanlad1970
</t>
  </si>
  <si>
    <t xml:space="preserve">dan_ahtow
</t>
  </si>
  <si>
    <t xml:space="preserve">wilksy76
</t>
  </si>
  <si>
    <t xml:space="preserve">jamiedyer1977
</t>
  </si>
  <si>
    <t xml:space="preserve">ninhydrin
</t>
  </si>
  <si>
    <t xml:space="preserve">michellesmart16
</t>
  </si>
  <si>
    <t xml:space="preserve">b2bmarketingvp
</t>
  </si>
  <si>
    <t xml:space="preserve">magpietravels
</t>
  </si>
  <si>
    <t xml:space="preserve">_s112ean
</t>
  </si>
  <si>
    <t xml:space="preserve">the_actual_phil
</t>
  </si>
  <si>
    <t xml:space="preserve">seb31144358
</t>
  </si>
  <si>
    <t xml:space="preserve">heartouthoily
</t>
  </si>
  <si>
    <t xml:space="preserve">irfapanchbhaya
</t>
  </si>
  <si>
    <t xml:space="preserve">mixig
</t>
  </si>
  <si>
    <t xml:space="preserve">drivinmecrazy6
</t>
  </si>
  <si>
    <t xml:space="preserve">laurennealon
</t>
  </si>
  <si>
    <t xml:space="preserve">cre8iverepublic
</t>
  </si>
  <si>
    <t xml:space="preserve">lostone1980
</t>
  </si>
  <si>
    <t xml:space="preserve">victorryyyy
</t>
  </si>
  <si>
    <t xml:space="preserve">scotty23kirk
</t>
  </si>
  <si>
    <t xml:space="preserve">shakil2456
</t>
  </si>
  <si>
    <t xml:space="preserve">peter_everill
</t>
  </si>
  <si>
    <t xml:space="preserve">chappers2602
</t>
  </si>
  <si>
    <t xml:space="preserve">davecosmos
</t>
  </si>
  <si>
    <t xml:space="preserve">ryanclutty
</t>
  </si>
  <si>
    <t xml:space="preserve">jessicahpreston
</t>
  </si>
  <si>
    <t xml:space="preserve">bellsprincesss
</t>
  </si>
  <si>
    <t xml:space="preserve">rob3rts1975
</t>
  </si>
  <si>
    <t xml:space="preserve">lewisf1smith
</t>
  </si>
  <si>
    <t xml:space="preserve">reptileman1975
</t>
  </si>
  <si>
    <t xml:space="preserve">ablahad
</t>
  </si>
  <si>
    <t xml:space="preserve">no1zebbie
</t>
  </si>
  <si>
    <t xml:space="preserve">joannefisher
</t>
  </si>
  <si>
    <t xml:space="preserve">davidm881
</t>
  </si>
  <si>
    <t xml:space="preserve">smith08karen
</t>
  </si>
  <si>
    <t xml:space="preserve">buzzwifey
</t>
  </si>
  <si>
    <t xml:space="preserve">jlevi53
</t>
  </si>
  <si>
    <t xml:space="preserve">2002grieve
</t>
  </si>
  <si>
    <t xml:space="preserve">mrsaniat
</t>
  </si>
  <si>
    <t xml:space="preserve">mmikeyjjones
</t>
  </si>
  <si>
    <t xml:space="preserve">david_albinson
</t>
  </si>
  <si>
    <t xml:space="preserve">valleysue
</t>
  </si>
  <si>
    <t xml:space="preserve">axis_gary
</t>
  </si>
  <si>
    <t xml:space="preserve">leereyn32422817
</t>
  </si>
  <si>
    <t xml:space="preserve">wilbod
</t>
  </si>
  <si>
    <t xml:space="preserve">mamavaaj
</t>
  </si>
  <si>
    <t xml:space="preserve">smartnizi
</t>
  </si>
  <si>
    <t xml:space="preserve">goodjobdone
</t>
  </si>
  <si>
    <t xml:space="preserve">sheikhspearesid
</t>
  </si>
  <si>
    <t xml:space="preserve">67karlsmith
</t>
  </si>
  <si>
    <t xml:space="preserve">andrewbertonesi
</t>
  </si>
  <si>
    <t xml:space="preserve">jason84258171
</t>
  </si>
  <si>
    <t xml:space="preserve">jacksutcliffe88
</t>
  </si>
  <si>
    <t xml:space="preserve">paulheseltine
</t>
  </si>
  <si>
    <t xml:space="preserve">thechef82
</t>
  </si>
  <si>
    <t xml:space="preserve">charltonlady1
</t>
  </si>
  <si>
    <t xml:space="preserve">06dave7891
</t>
  </si>
  <si>
    <t xml:space="preserve">_leefrancis
</t>
  </si>
  <si>
    <t xml:space="preserve">galanejluo
</t>
  </si>
  <si>
    <t xml:space="preserve">gwenlee_10
</t>
  </si>
  <si>
    <t xml:space="preserve">larwoodartdept
</t>
  </si>
  <si>
    <t xml:space="preserve">mattsl
</t>
  </si>
  <si>
    <t xml:space="preserve">uluv_frankie
</t>
  </si>
  <si>
    <t xml:space="preserve">rob_king
</t>
  </si>
  <si>
    <t xml:space="preserve">steviej4
</t>
  </si>
  <si>
    <t xml:space="preserve">ian_mckinley
</t>
  </si>
  <si>
    <t xml:space="preserve">coops1213
</t>
  </si>
  <si>
    <t xml:space="preserve">tracydainty
</t>
  </si>
  <si>
    <t xml:space="preserve">ga_dundee
</t>
  </si>
  <si>
    <t xml:space="preserve">derriylin
</t>
  </si>
  <si>
    <t>askamex
@Rcb_0711 Great. Please go to https://t.co/ijlV6ZCeLG,
log in, select code RK and we will
continue our conversation there.
^RK</t>
  </si>
  <si>
    <t xml:space="preserve">mattsteinberger
</t>
  </si>
  <si>
    <t xml:space="preserve">artpappas
</t>
  </si>
  <si>
    <t xml:space="preserve">hockeyfan9151
</t>
  </si>
  <si>
    <t xml:space="preserve">homercrump
</t>
  </si>
  <si>
    <t xml:space="preserve">emoose123
</t>
  </si>
  <si>
    <t xml:space="preserve">hr76986269
</t>
  </si>
  <si>
    <t xml:space="preserve">eerchov
</t>
  </si>
  <si>
    <t xml:space="preserve">spencerj11
</t>
  </si>
  <si>
    <t xml:space="preserve">jjjfootastic
</t>
  </si>
  <si>
    <t xml:space="preserve">bigbluebeast81
</t>
  </si>
  <si>
    <t xml:space="preserve">claireekessler1
</t>
  </si>
  <si>
    <t xml:space="preserve">swimdonut
</t>
  </si>
  <si>
    <t xml:space="preserve">nickoza1
</t>
  </si>
  <si>
    <t xml:space="preserve">deliverchange
</t>
  </si>
  <si>
    <t xml:space="preserve">manishksuman
</t>
  </si>
  <si>
    <t xml:space="preserve">amackedanz1
</t>
  </si>
  <si>
    <t xml:space="preserve">lslfdr
</t>
  </si>
  <si>
    <t xml:space="preserve">meligoodwin
</t>
  </si>
  <si>
    <t xml:space="preserve">rcb_0711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</si>
  <si>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</si>
  <si>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</si>
  <si>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</si>
  <si>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</si>
  <si>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</si>
  <si>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</si>
  <si>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</si>
  <si>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</si>
  <si>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</si>
  <si>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</si>
  <si>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</si>
  <si>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</si>
  <si>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</si>
  <si>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</si>
  <si>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</si>
  <si>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</si>
  <si>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</si>
  <si>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</si>
  <si>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</si>
  <si>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</si>
  <si>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</si>
  <si>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</si>
  <si>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</si>
  <si>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</si>
  <si>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</si>
  <si>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</si>
  <si>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</si>
  <si>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</si>
  <si>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</si>
  <si>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</si>
  <si>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</si>
  <si>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</si>
  <si>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</si>
  <si>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</si>
  <si>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</si>
  <si>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</si>
  <si>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</si>
  <si>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</si>
  <si>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</si>
  <si>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</si>
  <si>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</si>
  <si>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</si>
  <si>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</si>
  <si>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</si>
  <si>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</si>
  <si>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</si>
  <si>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</si>
  <si>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</si>
  <si>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</si>
  <si>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</si>
  <si>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</si>
  <si>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</si>
  <si>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</si>
  <si>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</si>
  <si>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</si>
  <si>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</si>
  <si>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</si>
  <si>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</si>
  <si>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</si>
  <si>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</si>
  <si>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</si>
  <si>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</si>
  <si>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</si>
  <si>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</si>
  <si>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</si>
  <si>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</si>
  <si>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Number of Edge Types</t>
  </si>
  <si>
    <t>Modularity</t>
  </si>
  <si>
    <t>NodeXL Version</t>
  </si>
  <si>
    <t>1.0.1.407</t>
  </si>
  <si>
    <t>Top URLs in Tweet in Entire Graph</t>
  </si>
  <si>
    <t>https://talktalk.response.lithium.com/portal/conversation/11215498</t>
  </si>
  <si>
    <t>https://twitter.com/login?redirect_after_login=/messages/compose?recipient_id=16560043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</si>
  <si>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</si>
  <si>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</si>
  <si>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</si>
  <si>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</si>
  <si>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</si>
  <si>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</si>
  <si>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</si>
  <si>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</si>
  <si>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</si>
  <si>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</si>
  <si>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</si>
  <si>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</si>
  <si>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</si>
  <si>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</si>
  <si>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</si>
  <si>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</si>
  <si>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</si>
  <si>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</si>
  <si>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</si>
  <si>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</si>
  <si>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</si>
  <si>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</si>
  <si>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http://www.madalynsklar.com/2016/02/15/twittersmarter-podcast-cocktail-party-conversations-with-alan-knecht-and-michelle-stinson-ross-from-socialchat-episode-30/ http://www.twitterliveevents.com/ https://www.softwaredevelopersindia.com/blog/how-to-develop-a-real-time-picture-chatting-app-like-snapchat/</t>
  </si>
  <si>
    <t>Top Domains in Tweet in Entire Graph</t>
  </si>
  <si>
    <t>lithium.com</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</si>
  <si>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</si>
  <si>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</si>
  <si>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</si>
  <si>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</si>
  <si>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</si>
  <si>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</si>
  <si>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</si>
  <si>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</si>
  <si>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</si>
  <si>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</si>
  <si>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</si>
  <si>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</si>
  <si>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madalynsklar.com twitterliveevents.com softwaredevelopersindia.com</t>
  </si>
  <si>
    <t>Top Hashtags in Tweet in Entire Graph</t>
  </si>
  <si>
    <t>socialchat</t>
  </si>
  <si>
    <t>wednesdaywisdom</t>
  </si>
  <si>
    <t>disneytaughtmethis</t>
  </si>
  <si>
    <t>kwanzaa</t>
  </si>
  <si>
    <t>wednesdaymotivation</t>
  </si>
  <si>
    <t>socialmedia</t>
  </si>
  <si>
    <t>blogchat</t>
  </si>
  <si>
    <t>smmanners</t>
  </si>
  <si>
    <t>smchat</t>
  </si>
  <si>
    <t>Top Hashtags in Tweet in G1</t>
  </si>
  <si>
    <t>Top Hashtags in Tweet in G2</t>
  </si>
  <si>
    <t>Top Hashtags in Tweet in G3</t>
  </si>
  <si>
    <t>Top Hashtags in Tweet in G4</t>
  </si>
  <si>
    <t>Top Hashtags in Tweet in G5</t>
  </si>
  <si>
    <t>brandchat</t>
  </si>
  <si>
    <t>Top Hashtags in Tweet in G6</t>
  </si>
  <si>
    <t>Top Hashtags in Tweet in G7</t>
  </si>
  <si>
    <t>Top Hashtags in Tweet in G8</t>
  </si>
  <si>
    <t>twitterchat</t>
  </si>
  <si>
    <t>snapchat</t>
  </si>
  <si>
    <t>Top Hashtags in Tweet in G9</t>
  </si>
  <si>
    <t>Top Hashtags in Tweet in G10</t>
  </si>
  <si>
    <t>Top Hashtags in Tweet</t>
  </si>
  <si>
    <t>wednesdaywisdom disneytaughtmethis kwanzaa wednesdaymotivation socialmedia socialchat blogchat smmanners smchat brandchat</t>
  </si>
  <si>
    <t>socialchat twittersmarter kobmaxqueen twitterchat snapchat</t>
  </si>
  <si>
    <t>Top Words in Tweet in Entire Graph</t>
  </si>
  <si>
    <t>Words in Sentiment List#1: Positive</t>
  </si>
  <si>
    <t>Words in Sentiment List#2: Negative</t>
  </si>
  <si>
    <t>Words in Sentiment List#3: Angry/Violent</t>
  </si>
  <si>
    <t>Non-categorized Words</t>
  </si>
  <si>
    <t>Total Words</t>
  </si>
  <si>
    <t>here</t>
  </si>
  <si>
    <t>team</t>
  </si>
  <si>
    <t>chat</t>
  </si>
  <si>
    <t>sorry</t>
  </si>
  <si>
    <t>hi</t>
  </si>
  <si>
    <t>Top Words in Tweet in G1</t>
  </si>
  <si>
    <t>hear</t>
  </si>
  <si>
    <t>tech</t>
  </si>
  <si>
    <t>look</t>
  </si>
  <si>
    <t>jo</t>
  </si>
  <si>
    <t>thanks</t>
  </si>
  <si>
    <t>Top Words in Tweet in G2</t>
  </si>
  <si>
    <t>please</t>
  </si>
  <si>
    <t>go</t>
  </si>
  <si>
    <t>log</t>
  </si>
  <si>
    <t>select</t>
  </si>
  <si>
    <t>code</t>
  </si>
  <si>
    <t>continue</t>
  </si>
  <si>
    <t>conversation</t>
  </si>
  <si>
    <t>rk</t>
  </si>
  <si>
    <t>great</t>
  </si>
  <si>
    <t>jd</t>
  </si>
  <si>
    <t>Top Words in Tweet in G3</t>
  </si>
  <si>
    <t>00</t>
  </si>
  <si>
    <t>department</t>
  </si>
  <si>
    <t>information</t>
  </si>
  <si>
    <t>out</t>
  </si>
  <si>
    <t>discuss</t>
  </si>
  <si>
    <t>account</t>
  </si>
  <si>
    <t>public</t>
  </si>
  <si>
    <t>fp</t>
  </si>
  <si>
    <t>Top Words in Tweet in G4</t>
  </si>
  <si>
    <t>details</t>
  </si>
  <si>
    <t>Top Words in Tweet in G5</t>
  </si>
  <si>
    <t>boxing</t>
  </si>
  <si>
    <t>day</t>
  </si>
  <si>
    <t>fred</t>
  </si>
  <si>
    <t>trump</t>
  </si>
  <si>
    <t>gattuso</t>
  </si>
  <si>
    <t>Top Words in Tweet in G6</t>
  </si>
  <si>
    <t>ga</t>
  </si>
  <si>
    <t>pake</t>
  </si>
  <si>
    <t>paket</t>
  </si>
  <si>
    <t>Top Words in Tweet in G7</t>
  </si>
  <si>
    <t>twitter</t>
  </si>
  <si>
    <t>being</t>
  </si>
  <si>
    <t>cocktail</t>
  </si>
  <si>
    <t>party</t>
  </si>
  <si>
    <t>alan</t>
  </si>
  <si>
    <t>k'necht</t>
  </si>
  <si>
    <t>Top Words in Tweet in G8</t>
  </si>
  <si>
    <t>Top Words in Tweet in G9</t>
  </si>
  <si>
    <t>Top Words in Tweet in G10</t>
  </si>
  <si>
    <t>really</t>
  </si>
  <si>
    <t>cool</t>
  </si>
  <si>
    <t>new</t>
  </si>
  <si>
    <t>free</t>
  </si>
  <si>
    <t>app</t>
  </si>
  <si>
    <t>buffer</t>
  </si>
  <si>
    <t>called</t>
  </si>
  <si>
    <t>give</t>
  </si>
  <si>
    <t>website</t>
  </si>
  <si>
    <t>Top Words in Tweet</t>
  </si>
  <si>
    <t>here team chat sorry hi hear tech look jo thanks</t>
  </si>
  <si>
    <t>please go log select code continue conversation rk great jd</t>
  </si>
  <si>
    <t>chat 00 department information out bishopgodsey discuss account public fp</t>
  </si>
  <si>
    <t>team here details</t>
  </si>
  <si>
    <t>boxing day wednesdaywisdom disneytaughtmethis kwanzaa wednesdaymotivation fred trump gattuso rumanarumi13</t>
  </si>
  <si>
    <t>ga pake paket</t>
  </si>
  <si>
    <t>twitter chat being conversation cocktail party alan k'necht twittersmarter madalynsklar</t>
  </si>
  <si>
    <t>twitter chat socialchat</t>
  </si>
  <si>
    <t>really cool new free app buffer called socialchat give website</t>
  </si>
  <si>
    <t>Top Word Pairs in Tweet in Entire Graph</t>
  </si>
  <si>
    <t>team,here</t>
  </si>
  <si>
    <t>sorry,hear</t>
  </si>
  <si>
    <t>tech,team</t>
  </si>
  <si>
    <t>looked,thanks</t>
  </si>
  <si>
    <t>here,ll</t>
  </si>
  <si>
    <t>ll,looked</t>
  </si>
  <si>
    <t>thanks,andy</t>
  </si>
  <si>
    <t>chat,team</t>
  </si>
  <si>
    <t>chat,tech</t>
  </si>
  <si>
    <t>look,jo</t>
  </si>
  <si>
    <t>Top Word Pairs in Tweet in G1</t>
  </si>
  <si>
    <t>Top Word Pairs in Tweet in G2</t>
  </si>
  <si>
    <t>please,go</t>
  </si>
  <si>
    <t>go,log</t>
  </si>
  <si>
    <t>log,select</t>
  </si>
  <si>
    <t>select,code</t>
  </si>
  <si>
    <t>continue,conversation</t>
  </si>
  <si>
    <t>great,please</t>
  </si>
  <si>
    <t>code,rk</t>
  </si>
  <si>
    <t>rk,continue</t>
  </si>
  <si>
    <t>conversation,rk</t>
  </si>
  <si>
    <t>conversation,jd</t>
  </si>
  <si>
    <t>Top Word Pairs in Tweet in G3</t>
  </si>
  <si>
    <t>discuss,account</t>
  </si>
  <si>
    <t>account,information</t>
  </si>
  <si>
    <t>information,public</t>
  </si>
  <si>
    <t>00,11</t>
  </si>
  <si>
    <t>11,00</t>
  </si>
  <si>
    <t>00,pm</t>
  </si>
  <si>
    <t>Top Word Pairs in Tweet in G4</t>
  </si>
  <si>
    <t>Top Word Pairs in Tweet in G5</t>
  </si>
  <si>
    <t>boxing,day</t>
  </si>
  <si>
    <t>day,wednesdaywisdom</t>
  </si>
  <si>
    <t>wednesdaywisdom,disneytaughtmethis</t>
  </si>
  <si>
    <t>disneytaughtmethis,kwanzaa</t>
  </si>
  <si>
    <t>kwanzaa,wednesdaymotivation</t>
  </si>
  <si>
    <t>wednesdaymotivation,fred</t>
  </si>
  <si>
    <t>fred,trump</t>
  </si>
  <si>
    <t>trump,gattuso</t>
  </si>
  <si>
    <t>rumanarumi13,boxing</t>
  </si>
  <si>
    <t>socialmedia,socialchat</t>
  </si>
  <si>
    <t>Top Word Pairs in Tweet in G6</t>
  </si>
  <si>
    <t>pake,paket</t>
  </si>
  <si>
    <t>Top Word Pairs in Tweet in G7</t>
  </si>
  <si>
    <t>twitter,chat</t>
  </si>
  <si>
    <t>chat,being</t>
  </si>
  <si>
    <t>being,conversation</t>
  </si>
  <si>
    <t>conversation,cocktail</t>
  </si>
  <si>
    <t>cocktail,party</t>
  </si>
  <si>
    <t>party,alan</t>
  </si>
  <si>
    <t>alan,k'necht</t>
  </si>
  <si>
    <t>k'necht,twittersmarter</t>
  </si>
  <si>
    <t>madalynsklar,twitter</t>
  </si>
  <si>
    <t>twittersmarter,ht</t>
  </si>
  <si>
    <t>Top Word Pairs in Tweet in G8</t>
  </si>
  <si>
    <t>Top Word Pairs in Tweet in G9</t>
  </si>
  <si>
    <t>Top Word Pairs in Tweet in G10</t>
  </si>
  <si>
    <t>really,cool</t>
  </si>
  <si>
    <t>cool,new</t>
  </si>
  <si>
    <t>new,free</t>
  </si>
  <si>
    <t>free,app</t>
  </si>
  <si>
    <t>app,buffer</t>
  </si>
  <si>
    <t>buffer,called</t>
  </si>
  <si>
    <t>called,socialchat</t>
  </si>
  <si>
    <t>socialchat,give</t>
  </si>
  <si>
    <t>give,website</t>
  </si>
  <si>
    <t>website,visitors</t>
  </si>
  <si>
    <t>Top Word Pairs in Tweet</t>
  </si>
  <si>
    <t>team,here  sorry,hear  tech,team  here,ll  looked,thanks  ll,looked  thanks,andy  chat,team  chat,tech  look,jo</t>
  </si>
  <si>
    <t>please,go  go,log  log,select  select,code  continue,conversation  great,please  code,rk  rk,continue  conversation,rk  conversation,jd</t>
  </si>
  <si>
    <t>discuss,account  account,information  information,public  00,11  11,00  00,pm</t>
  </si>
  <si>
    <t>boxing,day  day,wednesdaywisdom  wednesdaywisdom,disneytaughtmethis  disneytaughtmethis,kwanzaa  kwanzaa,wednesdaymotivation  wednesdaymotivation,fred  fred,trump  trump,gattuso  rumanarumi13,boxing  socialmedia,socialchat</t>
  </si>
  <si>
    <t>twitter,chat  chat,being  being,conversation  conversation,cocktail  cocktail,party  party,alan  alan,k'necht  k'necht,twittersmarter  madalynsklar,twitter  twittersmarter,ht</t>
  </si>
  <si>
    <t>really,cool  cool,new  new,free  free,app  app,buffer  buffer,called  called,socialchat  socialchat,give  give,website  website,visitors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</si>
  <si>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</si>
  <si>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</si>
  <si>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</si>
  <si>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</si>
  <si>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</si>
  <si>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</si>
  <si>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</si>
  <si>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</si>
  <si>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</si>
  <si>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</si>
  <si>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</si>
  <si>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</si>
  <si>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</si>
  <si>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</si>
  <si>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</si>
  <si>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</si>
  <si>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</si>
  <si>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</si>
  <si>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</si>
  <si>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</si>
  <si>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</si>
  <si>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</si>
  <si>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</si>
  <si>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laurennealon bellsprincesss valleysue derriylin benshannonpt ivolution93 elainecurrie85 lardlikesdogs ardwsn_ pois0n0ustechie</t>
  </si>
  <si>
    <t>meligoodwin rcb_0711 mattsteinberger artpappas hockeyfan9151 homercrump emoose123 hr76986269 eerchov spencerj11</t>
  </si>
  <si>
    <t>bishopgodsey leeshapunk peacheymomm slim_5828</t>
  </si>
  <si>
    <t>wooleybay elijah_stone_</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</si>
  <si>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</si>
  <si>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</si>
  <si>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</si>
  <si>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</si>
  <si>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</si>
  <si>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</si>
  <si>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</si>
  <si>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</si>
  <si>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</si>
  <si>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</si>
  <si>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</si>
  <si>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</si>
  <si>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</si>
  <si>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talktalk oxjustice jordans_parker obanlad1970 gr3ant uluv_frankie ragster316 hj_ellis harrystakinover bethaan92</t>
  </si>
  <si>
    <t>askamex meligoodwin nickoza1 manishksuman spencerj11 bigbluebeast81 eerchov hockeyfan9151 deliverchange rcb_0711</t>
  </si>
  <si>
    <t>sprintcare bishopgodsey slim_5828 peacheymomm leeshapunk</t>
  </si>
  <si>
    <t>talktalktv wooleybay elijah_stone_</t>
  </si>
  <si>
    <t>debraruh bloggersatwork rumanarumi13</t>
  </si>
  <si>
    <t>mutiqxxs 18autobase hayrezaa</t>
  </si>
  <si>
    <t>websarl madalynsklar feedalpha</t>
  </si>
  <si>
    <t>kobmaxqueen twitliveevents sakshisdi</t>
  </si>
  <si>
    <t>tim_official redblack73</t>
  </si>
  <si>
    <t>hillarydepiano hanque99</t>
  </si>
  <si>
    <t>Top URLs in Tweet by Count</t>
  </si>
  <si>
    <t>Top URLs in Tweet by Salience</t>
  </si>
  <si>
    <t>https://twitter.com/login?redirect_after_login=/messages/compose?recipient_id=16560043 http://www.sprint.com/socialchat</t>
  </si>
  <si>
    <t>https://talktalk.response.lithium.com/portal/conversation/11215498 https://community.talktalk.co.uk/t5/Chat/bd-p/socialchat</t>
  </si>
  <si>
    <t>Top Domains in Tweet by Count</t>
  </si>
  <si>
    <t>Top Domains in Tweet by Salience</t>
  </si>
  <si>
    <t>twitter.com sprint.com</t>
  </si>
  <si>
    <t>lithium.com co.uk</t>
  </si>
  <si>
    <t>Top Hashtags in Tweet by Count</t>
  </si>
  <si>
    <t>socialmedia socialchat blogchat smmanners smchat brandchat socialmediaexperts socialmediatips btsloveyourselfsolos fridayfeeling</t>
  </si>
  <si>
    <t>Top Hashtags in Tweet by Salience</t>
  </si>
  <si>
    <t>btsloveyourselfsolos fridayfeeling fridaythoughts fridaymotivation wednesdaywisdom disneytaughtmethis kwanzaa wednesdaymotivation socialmediatalk mmchat</t>
  </si>
  <si>
    <t>Top Words in Tweet by Count</t>
  </si>
  <si>
    <t>twitter chat being conversation cocktail party alan k'necht twittersmarter kobmaxqueen</t>
  </si>
  <si>
    <t>madalynsklar twitter chat being conversation cocktail party alan k'necht twittersmarter</t>
  </si>
  <si>
    <t>twitter chat being conversation cocktail party alan k'necht twittersmarter</t>
  </si>
  <si>
    <t>december 17 2018 10 00pm twitter chat twitterchat visit more</t>
  </si>
  <si>
    <t>really cool new free app buffer called give website visitors</t>
  </si>
  <si>
    <t>hillarydepiano really cool new free app buffer called give website</t>
  </si>
  <si>
    <t>ga pake paket hayrezaa 18autobase lagi itu bisa browsing nih</t>
  </si>
  <si>
    <t>build app snapchat email team sdi la</t>
  </si>
  <si>
    <t>rumanarumi13 boxing day wednesdaywisdom disneytaughtmethis kwanzaa wednesdaymotivation fred trump gattuso</t>
  </si>
  <si>
    <t>socialmedia blogchat smmanners smchat brandchat socialmediaexperts socialmediatips btsloveyourselfsolos fridayfeeling amos</t>
  </si>
  <si>
    <t>chat 00 department information out via speak sales 11 pm</t>
  </si>
  <si>
    <t>team here details wooleybay hi christine sounds tech need take</t>
  </si>
  <si>
    <t>redblack73 ciao fabrizio desideri attivare l'offerta tim base chat scopri</t>
  </si>
  <si>
    <t>Top Words in Tweet by Salience</t>
  </si>
  <si>
    <t>btsloveyourselfsolos fridayfeeling amos oz kyle williams fridaythoughts fridaymotivation chanyeol friday</t>
  </si>
  <si>
    <t>00 speak 11 pm call out via sales take bishopgodsey</t>
  </si>
  <si>
    <t>details wooleybay hi christine sounds tech need take look please</t>
  </si>
  <si>
    <t>jo hear tech look andy thanks looked hi ll problems</t>
  </si>
  <si>
    <t>rk great jd 12185 meligoodwin wm wil bh b rcb_0711</t>
  </si>
  <si>
    <t>Top Word Pairs in Tweet by Count</t>
  </si>
  <si>
    <t>twitter,chat  chat,being  being,conversation  conversation,cocktail  cocktail,party  party,alan  alan,k'necht  k'necht,twittersmarter  twittersmarter,kobmaxqueen</t>
  </si>
  <si>
    <t>madalynsklar,twitter  twitter,chat  chat,being  being,conversation  conversation,cocktail  cocktail,party  party,alan  alan,k'necht  k'necht,twittersmarter  twittersmarter,ht</t>
  </si>
  <si>
    <t>twitter,chat  chat,being  being,conversation  conversation,cocktail  cocktail,party  party,alan  alan,k'necht  k'necht,twittersmarter</t>
  </si>
  <si>
    <t>december,17  17,2018  2018,10  10,00pm  00pm,twitter  twitter,chat  chat,socialchat  socialchat,twitterchat  twitterchat,visit  visit,more</t>
  </si>
  <si>
    <t>hillarydepiano,really  really,cool  cool,new  new,free  free,app  app,buffer  buffer,called  called,socialchat  socialchat,give  give,website</t>
  </si>
  <si>
    <t>pake,paket  hayrezaa,18autobase  18autobase,lagi  lagi,ga  ga,pake  paket,itu  itu,pake  paket,socialchat  socialchat,ga  ga,bisa</t>
  </si>
  <si>
    <t>build,socialchat  socialchat,app  app,snapchat  snapchat,email  email,team  team,sdi  sdi,la</t>
  </si>
  <si>
    <t>rumanarumi13,boxing  boxing,day  day,wednesdaywisdom  wednesdaywisdom,disneytaughtmethis  disneytaughtmethis,kwanzaa  kwanzaa,wednesdaymotivation  wednesdaymotivation,fred  fred,trump  trump,gattuso</t>
  </si>
  <si>
    <t>socialmedia,socialchat  socialchat,blogchat  blogchat,smmanners  smmanners,smchat  smchat,brandchat  brandchat,socialmediaexperts  socialmediaexperts,socialmediatips  btsloveyourselfsolos,fridayfeeling  fridayfeeling,amos  amos,oz</t>
  </si>
  <si>
    <t>00,11  11,00  00,pm  discuss,account  account,information  information,public  leeshapunk,reach  reach,out  out,business  business,department</t>
  </si>
  <si>
    <t>wooleybay,hi  hi,christine  christine,sounds  sounds,tech  tech,team  team,need  need,take  take,look  look,please  please,touch</t>
  </si>
  <si>
    <t>redblack73,ciao  ciao,fabrizio  fabrizio,desideri  desideri,attivare  attivare,l'offerta  l'offerta,tim  tim,base  base,chat  chat,scopri  scopri,maggiori</t>
  </si>
  <si>
    <t>team,here  sorry,hear  tech,team  looked,thanks  here,ll  ll,looked  thanks,andy  chat,team  chat,tech  look,jo</t>
  </si>
  <si>
    <t>Top Word Pairs in Tweet by Salience</t>
  </si>
  <si>
    <t>btsloveyourselfsolos,fridayfeeling  fridayfeeling,amos  amos,oz  oz,kyle  kyle,williams  williams,fridaythoughts  fridaythoughts,fridaymotivation  fridaymotivation,chanyeol  chanyeol,friday  friday,2018</t>
  </si>
  <si>
    <t>sorry,hear  tech,team  looked,thanks  here,ll  ll,looked  thanks,andy  chat,team  chat,tech  look,jo  here,look</t>
  </si>
  <si>
    <t>code,rk  rk,continue  conversation,rk  great,please  conversation,jd  code,12185  12185,continue  code,continue  code,wm  wm,continue</t>
  </si>
  <si>
    <t>Word</t>
  </si>
  <si>
    <t>looked</t>
  </si>
  <si>
    <t>ll</t>
  </si>
  <si>
    <t>andy</t>
  </si>
  <si>
    <t>problems</t>
  </si>
  <si>
    <t>having</t>
  </si>
  <si>
    <t>take</t>
  </si>
  <si>
    <t>speak</t>
  </si>
  <si>
    <t>further</t>
  </si>
  <si>
    <t>service</t>
  </si>
  <si>
    <t>reach</t>
  </si>
  <si>
    <t>touch</t>
  </si>
  <si>
    <t>support</t>
  </si>
  <si>
    <t>best</t>
  </si>
  <si>
    <t>assist</t>
  </si>
  <si>
    <t>help</t>
  </si>
  <si>
    <t>aware</t>
  </si>
  <si>
    <t>area</t>
  </si>
  <si>
    <t>zach</t>
  </si>
  <si>
    <t>chris</t>
  </si>
  <si>
    <t>billing</t>
  </si>
  <si>
    <t>need</t>
  </si>
  <si>
    <t>web</t>
  </si>
  <si>
    <t>contact</t>
  </si>
  <si>
    <t>very</t>
  </si>
  <si>
    <t>issues</t>
  </si>
  <si>
    <t>becky</t>
  </si>
  <si>
    <t>technical</t>
  </si>
  <si>
    <t>loyalty</t>
  </si>
  <si>
    <t>advise</t>
  </si>
  <si>
    <t>line</t>
  </si>
  <si>
    <t>apologies</t>
  </si>
  <si>
    <t>apologise</t>
  </si>
  <si>
    <t>see</t>
  </si>
  <si>
    <t>available</t>
  </si>
  <si>
    <t>want</t>
  </si>
  <si>
    <t>known</t>
  </si>
  <si>
    <t>it'd</t>
  </si>
  <si>
    <t>customer</t>
  </si>
  <si>
    <t>services</t>
  </si>
  <si>
    <t>feel</t>
  </si>
  <si>
    <t>em</t>
  </si>
  <si>
    <t>options</t>
  </si>
  <si>
    <t>andrew</t>
  </si>
  <si>
    <t>link</t>
  </si>
  <si>
    <t>live</t>
  </si>
  <si>
    <t>charlotte</t>
  </si>
  <si>
    <t>12185</t>
  </si>
  <si>
    <t>use</t>
  </si>
  <si>
    <t>sales</t>
  </si>
  <si>
    <t>unfortunately</t>
  </si>
  <si>
    <t>now</t>
  </si>
  <si>
    <t>speeds</t>
  </si>
  <si>
    <t>over</t>
  </si>
  <si>
    <t>more</t>
  </si>
  <si>
    <t>straight</t>
  </si>
  <si>
    <t>drop</t>
  </si>
  <si>
    <t>appreciate</t>
  </si>
  <si>
    <t>ideal</t>
  </si>
  <si>
    <t>stage</t>
  </si>
  <si>
    <t>investigate</t>
  </si>
  <si>
    <t>incidents</t>
  </si>
  <si>
    <t>within</t>
  </si>
  <si>
    <t>speaking</t>
  </si>
  <si>
    <t>back</t>
  </si>
  <si>
    <t>mike</t>
  </si>
  <si>
    <t>david</t>
  </si>
  <si>
    <t>peter</t>
  </si>
  <si>
    <t>possible</t>
  </si>
  <si>
    <t>call</t>
  </si>
  <si>
    <t>understand</t>
  </si>
  <si>
    <t>wm</t>
  </si>
  <si>
    <t>wil</t>
  </si>
  <si>
    <t>bh</t>
  </si>
  <si>
    <t>b</t>
  </si>
  <si>
    <t>device</t>
  </si>
  <si>
    <t>connection</t>
  </si>
  <si>
    <t>offers</t>
  </si>
  <si>
    <t>tracy</t>
  </si>
  <si>
    <t>compensation</t>
  </si>
  <si>
    <t>know</t>
  </si>
  <si>
    <t>sure</t>
  </si>
  <si>
    <t>try</t>
  </si>
  <si>
    <t>moment</t>
  </si>
  <si>
    <t>update</t>
  </si>
  <si>
    <t>offer</t>
  </si>
  <si>
    <t>guaranteed</t>
  </si>
  <si>
    <t>lee</t>
  </si>
  <si>
    <t>access</t>
  </si>
  <si>
    <t>one</t>
  </si>
  <si>
    <t>reaching</t>
  </si>
  <si>
    <t>contract</t>
  </si>
  <si>
    <t>requested</t>
  </si>
  <si>
    <t>tried</t>
  </si>
  <si>
    <t>pop</t>
  </si>
  <si>
    <t>dan</t>
  </si>
  <si>
    <t>experience</t>
  </si>
  <si>
    <t>customers</t>
  </si>
  <si>
    <t>sounds</t>
  </si>
  <si>
    <t>happened</t>
  </si>
  <si>
    <t>cancel</t>
  </si>
  <si>
    <t>way</t>
  </si>
  <si>
    <t>jamie</t>
  </si>
  <si>
    <t>ben</t>
  </si>
  <si>
    <t>bethan</t>
  </si>
  <si>
    <t>oh</t>
  </si>
  <si>
    <t>frustration</t>
  </si>
  <si>
    <t>friday</t>
  </si>
  <si>
    <t>11</t>
  </si>
  <si>
    <t>pm</t>
  </si>
  <si>
    <t>visit</t>
  </si>
  <si>
    <t>2018</t>
  </si>
  <si>
    <t>socialmediaexperts</t>
  </si>
  <si>
    <t>socialmediatips</t>
  </si>
  <si>
    <t>visitors</t>
  </si>
  <si>
    <t>option</t>
  </si>
  <si>
    <t>reply</t>
  </si>
  <si>
    <t>ht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</si>
  <si>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</si>
  <si>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</si>
  <si>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</si>
  <si>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</si>
  <si>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</si>
  <si>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</si>
  <si>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</si>
  <si>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</si>
  <si>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</si>
  <si>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</si>
  <si>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</si>
  <si>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</si>
  <si>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</si>
  <si>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</si>
  <si>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</si>
  <si>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</si>
  <si>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</si>
  <si>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</si>
  <si>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</si>
  <si>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</si>
  <si>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</si>
  <si>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</si>
  <si>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</si>
  <si>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</si>
  <si>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</si>
  <si>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</si>
  <si>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</si>
  <si>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</si>
  <si>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</si>
  <si>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</si>
  <si>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</si>
  <si>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Dec</t>
  </si>
  <si>
    <t>15-Dec</t>
  </si>
  <si>
    <t>9 AM</t>
  </si>
  <si>
    <t>10 AM</t>
  </si>
  <si>
    <t>11 AM</t>
  </si>
  <si>
    <t>12 PM</t>
  </si>
  <si>
    <t>1 PM</t>
  </si>
  <si>
    <t>2 PM</t>
  </si>
  <si>
    <t>3 PM</t>
  </si>
  <si>
    <t>4 PM</t>
  </si>
  <si>
    <t>5 PM</t>
  </si>
  <si>
    <t>16-Dec</t>
  </si>
  <si>
    <t>12 AM</t>
  </si>
  <si>
    <t>9 PM</t>
  </si>
  <si>
    <t>10 PM</t>
  </si>
  <si>
    <t>11 PM</t>
  </si>
  <si>
    <t>17-Dec</t>
  </si>
  <si>
    <t>8 AM</t>
  </si>
  <si>
    <t>6 PM</t>
  </si>
  <si>
    <t>7 PM</t>
  </si>
  <si>
    <t>18-Dec</t>
  </si>
  <si>
    <t>3 AM</t>
  </si>
  <si>
    <t>8 PM</t>
  </si>
  <si>
    <t>19-Dec</t>
  </si>
  <si>
    <t>20-Dec</t>
  </si>
  <si>
    <t>21-Dec</t>
  </si>
  <si>
    <t>22-Dec</t>
  </si>
  <si>
    <t>1 AM</t>
  </si>
  <si>
    <t>23-Dec</t>
  </si>
  <si>
    <t>24-Dec</t>
  </si>
  <si>
    <t>25-Dec</t>
  </si>
  <si>
    <t>26-Dec</t>
  </si>
  <si>
    <t>27-Dec</t>
  </si>
  <si>
    <t>28-Dec</t>
  </si>
  <si>
    <t>128, 128, 128</t>
  </si>
  <si>
    <t>Red</t>
  </si>
  <si>
    <t>G1: here team chat sorry hi hear tech look jo thanks</t>
  </si>
  <si>
    <t>G2: please go log select code continue conversation rk great jd</t>
  </si>
  <si>
    <t>G3: chat 00 department information out bishopgodsey discuss account public fp</t>
  </si>
  <si>
    <t>G4: team here details</t>
  </si>
  <si>
    <t>G5: boxing day wednesdaywisdom disneytaughtmethis kwanzaa wednesdaymotivation fred trump gattuso rumanarumi13</t>
  </si>
  <si>
    <t>G6: ga pake paket</t>
  </si>
  <si>
    <t>G7: twitter chat being conversation cocktail party alan k'necht twittersmarter madalynsklar</t>
  </si>
  <si>
    <t>G8: twitter chat socialchat</t>
  </si>
  <si>
    <t>G10: really cool new free app buffer called socialchat give website</t>
  </si>
  <si>
    <t>Autofill Workbook Results</t>
  </si>
  <si>
    <t>Edge Weight▓1▓1▓0▓True▓Gray▓Red▓▓Edge Weight▓1▓1▓0▓3▓10▓False▓Edge Weight▓1▓1▓0▓35▓12▓False▓▓0▓0▓0▓True▓Black▓Black▓▓Followers▓0▓44780▓0▓162▓1000▓False▓▓0▓0▓0▓0▓0▓False▓▓0▓0▓0▓0▓0▓False▓▓0▓0▓0▓0▓0▓False</t>
  </si>
  <si>
    <t>GraphSource░GraphServerTwitterSearch▓GraphTerm░SocialChat▓ImportDescription░The graph represents a network of 190 Twitter users whose tweets in the requested range contained "SocialChat", or who were replied to or mentioned in those tweets.  The network was obtained from the NodeXL Graph Server on Saturday, 29 December 2018 at 10:44 UTC.
The requested start date was Saturday, 29 December 2018 at 01:01 UTC and the maximum number of days (going backward) was 14.
The maximum number of tweets collected was 5,000.
The tweets in the network were tweeted over the 13-day, 7-hour, 34-minute period from Saturday, 15 December 2018 at 09:15 UTC to Friday, 28 December 2018 at 16:50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</si>
</sst>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596439"/>
        <c:axId val="65041360"/>
      </c:barChart>
      <c:catAx>
        <c:axId val="295964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041360"/>
        <c:crosses val="autoZero"/>
        <c:auto val="1"/>
        <c:lblOffset val="100"/>
        <c:noMultiLvlLbl val="0"/>
      </c:catAx>
      <c:valAx>
        <c:axId val="65041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96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Series'!$A$26:$A$145</c:f>
              <c:strCache>
                <c:ptCount val="103"/>
                <c:pt idx="0">
                  <c:v>9 AM
15-Dec
Dec
2018</c:v>
                </c:pt>
                <c:pt idx="1">
                  <c:v>10 AM</c:v>
                </c:pt>
                <c:pt idx="2">
                  <c:v>11 AM</c:v>
                </c:pt>
                <c:pt idx="3">
                  <c:v>12 PM</c:v>
                </c:pt>
                <c:pt idx="4">
                  <c:v>1 PM</c:v>
                </c:pt>
                <c:pt idx="5">
                  <c:v>2 PM</c:v>
                </c:pt>
                <c:pt idx="6">
                  <c:v>3 PM</c:v>
                </c:pt>
                <c:pt idx="7">
                  <c:v>4 PM</c:v>
                </c:pt>
                <c:pt idx="8">
                  <c:v>5 PM</c:v>
                </c:pt>
                <c:pt idx="9">
                  <c:v>12 AM
16-Dec</c:v>
                </c:pt>
                <c:pt idx="10">
                  <c:v>9 AM</c:v>
                </c:pt>
                <c:pt idx="11">
                  <c:v>10 AM</c:v>
                </c:pt>
                <c:pt idx="12">
                  <c:v>11 AM</c:v>
                </c:pt>
                <c:pt idx="13">
                  <c:v>12 PM</c:v>
                </c:pt>
                <c:pt idx="14">
                  <c:v>2 PM</c:v>
                </c:pt>
                <c:pt idx="15">
                  <c:v>3 PM</c:v>
                </c:pt>
                <c:pt idx="16">
                  <c:v>5 PM</c:v>
                </c:pt>
                <c:pt idx="17">
                  <c:v>9 PM</c:v>
                </c:pt>
                <c:pt idx="18">
                  <c:v>10 PM</c:v>
                </c:pt>
                <c:pt idx="19">
                  <c:v>11 PM</c:v>
                </c:pt>
                <c:pt idx="20">
                  <c:v>8 AM
17-Dec</c:v>
                </c:pt>
                <c:pt idx="21">
                  <c:v>9 AM</c:v>
                </c:pt>
                <c:pt idx="22">
                  <c:v>11 AM</c:v>
                </c:pt>
                <c:pt idx="23">
                  <c:v>1 PM</c:v>
                </c:pt>
                <c:pt idx="24">
                  <c:v>2 PM</c:v>
                </c:pt>
                <c:pt idx="25">
                  <c:v>3 PM</c:v>
                </c:pt>
                <c:pt idx="26">
                  <c:v>6 PM</c:v>
                </c:pt>
                <c:pt idx="27">
                  <c:v>7 PM</c:v>
                </c:pt>
                <c:pt idx="28">
                  <c:v>9 PM</c:v>
                </c:pt>
                <c:pt idx="29">
                  <c:v>3 AM
18-Dec</c:v>
                </c:pt>
                <c:pt idx="30">
                  <c:v>11 AM</c:v>
                </c:pt>
                <c:pt idx="31">
                  <c:v>12 PM</c:v>
                </c:pt>
                <c:pt idx="32">
                  <c:v>1 PM</c:v>
                </c:pt>
                <c:pt idx="33">
                  <c:v>2 PM</c:v>
                </c:pt>
                <c:pt idx="34">
                  <c:v>3 PM</c:v>
                </c:pt>
                <c:pt idx="35">
                  <c:v>4 PM</c:v>
                </c:pt>
                <c:pt idx="36">
                  <c:v>5 PM</c:v>
                </c:pt>
                <c:pt idx="37">
                  <c:v>6 PM</c:v>
                </c:pt>
                <c:pt idx="38">
                  <c:v>7 PM</c:v>
                </c:pt>
                <c:pt idx="39">
                  <c:v>8 PM</c:v>
                </c:pt>
                <c:pt idx="40">
                  <c:v>9 PM</c:v>
                </c:pt>
                <c:pt idx="41">
                  <c:v>11 PM</c:v>
                </c:pt>
                <c:pt idx="42">
                  <c:v>11 AM
19-Dec</c:v>
                </c:pt>
                <c:pt idx="43">
                  <c:v>2 PM</c:v>
                </c:pt>
                <c:pt idx="44">
                  <c:v>3 PM</c:v>
                </c:pt>
                <c:pt idx="45">
                  <c:v>4 PM</c:v>
                </c:pt>
                <c:pt idx="46">
                  <c:v>5 PM</c:v>
                </c:pt>
                <c:pt idx="47">
                  <c:v>6 PM</c:v>
                </c:pt>
                <c:pt idx="48">
                  <c:v>7 PM</c:v>
                </c:pt>
                <c:pt idx="49">
                  <c:v>9 PM</c:v>
                </c:pt>
                <c:pt idx="50">
                  <c:v>8 AM
20-Dec</c:v>
                </c:pt>
                <c:pt idx="51">
                  <c:v>9 AM</c:v>
                </c:pt>
                <c:pt idx="52">
                  <c:v>10 AM</c:v>
                </c:pt>
                <c:pt idx="53">
                  <c:v>2 PM</c:v>
                </c:pt>
                <c:pt idx="54">
                  <c:v>3 PM</c:v>
                </c:pt>
                <c:pt idx="55">
                  <c:v>4 PM</c:v>
                </c:pt>
                <c:pt idx="56">
                  <c:v>8 PM</c:v>
                </c:pt>
                <c:pt idx="57">
                  <c:v>10 PM</c:v>
                </c:pt>
                <c:pt idx="58">
                  <c:v>2 PM
21-Dec</c:v>
                </c:pt>
                <c:pt idx="59">
                  <c:v>3 PM</c:v>
                </c:pt>
                <c:pt idx="60">
                  <c:v>4 PM</c:v>
                </c:pt>
                <c:pt idx="61">
                  <c:v>5 PM</c:v>
                </c:pt>
                <c:pt idx="62">
                  <c:v>8 PM</c:v>
                </c:pt>
                <c:pt idx="63">
                  <c:v>1 AM
22-Dec</c:v>
                </c:pt>
                <c:pt idx="64">
                  <c:v>11 AM</c:v>
                </c:pt>
                <c:pt idx="65">
                  <c:v>12 PM</c:v>
                </c:pt>
                <c:pt idx="66">
                  <c:v>1 PM</c:v>
                </c:pt>
                <c:pt idx="67">
                  <c:v>2 PM</c:v>
                </c:pt>
                <c:pt idx="68">
                  <c:v>11 AM
23-Dec</c:v>
                </c:pt>
                <c:pt idx="69">
                  <c:v>12 PM</c:v>
                </c:pt>
                <c:pt idx="70">
                  <c:v>1 PM</c:v>
                </c:pt>
                <c:pt idx="71">
                  <c:v>3 PM</c:v>
                </c:pt>
                <c:pt idx="72">
                  <c:v>4 PM</c:v>
                </c:pt>
                <c:pt idx="73">
                  <c:v>9 AM
24-Dec</c:v>
                </c:pt>
                <c:pt idx="74">
                  <c:v>11 AM</c:v>
                </c:pt>
                <c:pt idx="75">
                  <c:v>12 PM</c:v>
                </c:pt>
                <c:pt idx="76">
                  <c:v>1 PM</c:v>
                </c:pt>
                <c:pt idx="77">
                  <c:v>5 PM</c:v>
                </c:pt>
                <c:pt idx="78">
                  <c:v>6 PM</c:v>
                </c:pt>
                <c:pt idx="79">
                  <c:v>4 PM
25-Dec</c:v>
                </c:pt>
                <c:pt idx="80">
                  <c:v>8 AM
26-Dec</c:v>
                </c:pt>
                <c:pt idx="81">
                  <c:v>1 PM</c:v>
                </c:pt>
                <c:pt idx="82">
                  <c:v>3 PM</c:v>
                </c:pt>
                <c:pt idx="83">
                  <c:v>4 PM</c:v>
                </c:pt>
                <c:pt idx="84">
                  <c:v>6 PM</c:v>
                </c:pt>
                <c:pt idx="85">
                  <c:v>9 PM</c:v>
                </c:pt>
                <c:pt idx="86">
                  <c:v>1 AM
27-Dec</c:v>
                </c:pt>
                <c:pt idx="87">
                  <c:v>8 AM</c:v>
                </c:pt>
                <c:pt idx="88">
                  <c:v>9 AM</c:v>
                </c:pt>
                <c:pt idx="89">
                  <c:v>10 AM</c:v>
                </c:pt>
                <c:pt idx="90">
                  <c:v>11 AM</c:v>
                </c:pt>
                <c:pt idx="91">
                  <c:v>1 PM</c:v>
                </c:pt>
                <c:pt idx="92">
                  <c:v>4 PM</c:v>
                </c:pt>
                <c:pt idx="93">
                  <c:v>6 PM</c:v>
                </c:pt>
                <c:pt idx="94">
                  <c:v>8 PM</c:v>
                </c:pt>
                <c:pt idx="95">
                  <c:v>9 PM</c:v>
                </c:pt>
                <c:pt idx="96">
                  <c:v>8 AM
28-Dec</c:v>
                </c:pt>
                <c:pt idx="97">
                  <c:v>9 AM</c:v>
                </c:pt>
                <c:pt idx="98">
                  <c:v>12 PM</c:v>
                </c:pt>
                <c:pt idx="99">
                  <c:v>1 PM</c:v>
                </c:pt>
                <c:pt idx="100">
                  <c:v>2 PM</c:v>
                </c:pt>
                <c:pt idx="101">
                  <c:v>3 PM</c:v>
                </c:pt>
                <c:pt idx="102">
                  <c:v>4 PM</c:v>
                </c:pt>
              </c:strCache>
            </c:strRef>
          </c:cat>
          <c:val>
            <c:numRef>
              <c:f>'Time Series'!$B$26:$B$145</c:f>
              <c:numCache>
                <c:formatCode>General</c:formatCode>
                <c:ptCount val="103"/>
                <c:pt idx="0">
                  <c:v>4</c:v>
                </c:pt>
                <c:pt idx="1">
                  <c:v>2</c:v>
                </c:pt>
                <c:pt idx="2">
                  <c:v>3</c:v>
                </c:pt>
                <c:pt idx="3">
                  <c:v>1</c:v>
                </c:pt>
                <c:pt idx="4">
                  <c:v>2</c:v>
                </c:pt>
                <c:pt idx="5">
                  <c:v>2</c:v>
                </c:pt>
                <c:pt idx="6">
                  <c:v>5</c:v>
                </c:pt>
                <c:pt idx="7">
                  <c:v>2</c:v>
                </c:pt>
                <c:pt idx="8">
                  <c:v>1</c:v>
                </c:pt>
                <c:pt idx="9">
                  <c:v>1</c:v>
                </c:pt>
                <c:pt idx="10">
                  <c:v>2</c:v>
                </c:pt>
                <c:pt idx="11">
                  <c:v>9</c:v>
                </c:pt>
                <c:pt idx="12">
                  <c:v>2</c:v>
                </c:pt>
                <c:pt idx="13">
                  <c:v>2</c:v>
                </c:pt>
                <c:pt idx="14">
                  <c:v>1</c:v>
                </c:pt>
                <c:pt idx="15">
                  <c:v>1</c:v>
                </c:pt>
                <c:pt idx="16">
                  <c:v>2</c:v>
                </c:pt>
                <c:pt idx="17">
                  <c:v>1</c:v>
                </c:pt>
                <c:pt idx="18">
                  <c:v>2</c:v>
                </c:pt>
                <c:pt idx="19">
                  <c:v>3</c:v>
                </c:pt>
                <c:pt idx="20">
                  <c:v>1</c:v>
                </c:pt>
                <c:pt idx="21">
                  <c:v>3</c:v>
                </c:pt>
                <c:pt idx="22">
                  <c:v>1</c:v>
                </c:pt>
                <c:pt idx="23">
                  <c:v>2</c:v>
                </c:pt>
                <c:pt idx="24">
                  <c:v>2</c:v>
                </c:pt>
                <c:pt idx="25">
                  <c:v>3</c:v>
                </c:pt>
                <c:pt idx="26">
                  <c:v>2</c:v>
                </c:pt>
                <c:pt idx="27">
                  <c:v>2</c:v>
                </c:pt>
                <c:pt idx="28">
                  <c:v>8</c:v>
                </c:pt>
                <c:pt idx="29">
                  <c:v>1</c:v>
                </c:pt>
                <c:pt idx="30">
                  <c:v>3</c:v>
                </c:pt>
                <c:pt idx="31">
                  <c:v>1</c:v>
                </c:pt>
                <c:pt idx="32">
                  <c:v>2</c:v>
                </c:pt>
                <c:pt idx="33">
                  <c:v>1</c:v>
                </c:pt>
                <c:pt idx="34">
                  <c:v>1</c:v>
                </c:pt>
                <c:pt idx="35">
                  <c:v>1</c:v>
                </c:pt>
                <c:pt idx="36">
                  <c:v>2</c:v>
                </c:pt>
                <c:pt idx="37">
                  <c:v>5</c:v>
                </c:pt>
                <c:pt idx="38">
                  <c:v>2</c:v>
                </c:pt>
                <c:pt idx="39">
                  <c:v>2</c:v>
                </c:pt>
                <c:pt idx="40">
                  <c:v>6</c:v>
                </c:pt>
                <c:pt idx="41">
                  <c:v>1</c:v>
                </c:pt>
                <c:pt idx="42">
                  <c:v>1</c:v>
                </c:pt>
                <c:pt idx="43">
                  <c:v>1</c:v>
                </c:pt>
                <c:pt idx="44">
                  <c:v>1</c:v>
                </c:pt>
                <c:pt idx="45">
                  <c:v>4</c:v>
                </c:pt>
                <c:pt idx="46">
                  <c:v>1</c:v>
                </c:pt>
                <c:pt idx="47">
                  <c:v>3</c:v>
                </c:pt>
                <c:pt idx="48">
                  <c:v>3</c:v>
                </c:pt>
                <c:pt idx="49">
                  <c:v>1</c:v>
                </c:pt>
                <c:pt idx="50">
                  <c:v>2</c:v>
                </c:pt>
                <c:pt idx="51">
                  <c:v>1</c:v>
                </c:pt>
                <c:pt idx="52">
                  <c:v>1</c:v>
                </c:pt>
                <c:pt idx="53">
                  <c:v>1</c:v>
                </c:pt>
                <c:pt idx="54">
                  <c:v>1</c:v>
                </c:pt>
                <c:pt idx="55">
                  <c:v>1</c:v>
                </c:pt>
                <c:pt idx="56">
                  <c:v>1</c:v>
                </c:pt>
                <c:pt idx="57">
                  <c:v>1</c:v>
                </c:pt>
                <c:pt idx="58">
                  <c:v>1</c:v>
                </c:pt>
                <c:pt idx="59">
                  <c:v>1</c:v>
                </c:pt>
                <c:pt idx="60">
                  <c:v>2</c:v>
                </c:pt>
                <c:pt idx="61">
                  <c:v>1</c:v>
                </c:pt>
                <c:pt idx="62">
                  <c:v>2</c:v>
                </c:pt>
                <c:pt idx="63">
                  <c:v>1</c:v>
                </c:pt>
                <c:pt idx="64">
                  <c:v>1</c:v>
                </c:pt>
                <c:pt idx="65">
                  <c:v>1</c:v>
                </c:pt>
                <c:pt idx="66">
                  <c:v>1</c:v>
                </c:pt>
                <c:pt idx="67">
                  <c:v>2</c:v>
                </c:pt>
                <c:pt idx="68">
                  <c:v>2</c:v>
                </c:pt>
                <c:pt idx="69">
                  <c:v>1</c:v>
                </c:pt>
                <c:pt idx="70">
                  <c:v>1</c:v>
                </c:pt>
                <c:pt idx="71">
                  <c:v>1</c:v>
                </c:pt>
                <c:pt idx="72">
                  <c:v>1</c:v>
                </c:pt>
                <c:pt idx="73">
                  <c:v>1</c:v>
                </c:pt>
                <c:pt idx="74">
                  <c:v>2</c:v>
                </c:pt>
                <c:pt idx="75">
                  <c:v>1</c:v>
                </c:pt>
                <c:pt idx="76">
                  <c:v>1</c:v>
                </c:pt>
                <c:pt idx="77">
                  <c:v>1</c:v>
                </c:pt>
                <c:pt idx="78">
                  <c:v>1</c:v>
                </c:pt>
                <c:pt idx="79">
                  <c:v>1</c:v>
                </c:pt>
                <c:pt idx="80">
                  <c:v>1</c:v>
                </c:pt>
                <c:pt idx="81">
                  <c:v>1</c:v>
                </c:pt>
                <c:pt idx="82">
                  <c:v>1</c:v>
                </c:pt>
                <c:pt idx="83">
                  <c:v>2</c:v>
                </c:pt>
                <c:pt idx="84">
                  <c:v>1</c:v>
                </c:pt>
                <c:pt idx="85">
                  <c:v>1</c:v>
                </c:pt>
                <c:pt idx="86">
                  <c:v>1</c:v>
                </c:pt>
                <c:pt idx="87">
                  <c:v>4</c:v>
                </c:pt>
                <c:pt idx="88">
                  <c:v>2</c:v>
                </c:pt>
                <c:pt idx="89">
                  <c:v>5</c:v>
                </c:pt>
                <c:pt idx="90">
                  <c:v>1</c:v>
                </c:pt>
                <c:pt idx="91">
                  <c:v>1</c:v>
                </c:pt>
                <c:pt idx="92">
                  <c:v>2</c:v>
                </c:pt>
                <c:pt idx="93">
                  <c:v>1</c:v>
                </c:pt>
                <c:pt idx="94">
                  <c:v>1</c:v>
                </c:pt>
                <c:pt idx="95">
                  <c:v>1</c:v>
                </c:pt>
                <c:pt idx="96">
                  <c:v>1</c:v>
                </c:pt>
                <c:pt idx="97">
                  <c:v>1</c:v>
                </c:pt>
                <c:pt idx="98">
                  <c:v>2</c:v>
                </c:pt>
                <c:pt idx="99">
                  <c:v>1</c:v>
                </c:pt>
                <c:pt idx="100">
                  <c:v>1</c:v>
                </c:pt>
                <c:pt idx="101">
                  <c:v>2</c:v>
                </c:pt>
                <c:pt idx="102">
                  <c:v>4</c:v>
                </c:pt>
              </c:numCache>
            </c:numRef>
          </c:val>
        </c:ser>
        <c:axId val="18784417"/>
        <c:axId val="34842026"/>
      </c:barChart>
      <c:catAx>
        <c:axId val="18784417"/>
        <c:scaling>
          <c:orientation val="minMax"/>
        </c:scaling>
        <c:axPos val="b"/>
        <c:delete val="0"/>
        <c:numFmt formatCode="General" sourceLinked="1"/>
        <c:majorTickMark val="out"/>
        <c:minorTickMark val="none"/>
        <c:tickLblPos val="nextTo"/>
        <c:crossAx val="34842026"/>
        <c:crosses val="autoZero"/>
        <c:auto val="1"/>
        <c:lblOffset val="100"/>
        <c:noMultiLvlLbl val="0"/>
      </c:catAx>
      <c:valAx>
        <c:axId val="34842026"/>
        <c:scaling>
          <c:orientation val="minMax"/>
        </c:scaling>
        <c:axPos val="l"/>
        <c:majorGridlines/>
        <c:delete val="0"/>
        <c:numFmt formatCode="General" sourceLinked="1"/>
        <c:majorTickMark val="out"/>
        <c:minorTickMark val="none"/>
        <c:tickLblPos val="nextTo"/>
        <c:crossAx val="187844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501329"/>
        <c:axId val="33858778"/>
      </c:barChart>
      <c:catAx>
        <c:axId val="485013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858778"/>
        <c:crosses val="autoZero"/>
        <c:auto val="1"/>
        <c:lblOffset val="100"/>
        <c:noMultiLvlLbl val="0"/>
      </c:catAx>
      <c:valAx>
        <c:axId val="3385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1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293547"/>
        <c:axId val="58206468"/>
      </c:barChart>
      <c:catAx>
        <c:axId val="362935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206468"/>
        <c:crosses val="autoZero"/>
        <c:auto val="1"/>
        <c:lblOffset val="100"/>
        <c:noMultiLvlLbl val="0"/>
      </c:catAx>
      <c:valAx>
        <c:axId val="58206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93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096165"/>
        <c:axId val="17103438"/>
      </c:barChart>
      <c:catAx>
        <c:axId val="540961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03438"/>
        <c:crosses val="autoZero"/>
        <c:auto val="1"/>
        <c:lblOffset val="100"/>
        <c:noMultiLvlLbl val="0"/>
      </c:catAx>
      <c:valAx>
        <c:axId val="17103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713215"/>
        <c:axId val="43201208"/>
      </c:barChart>
      <c:catAx>
        <c:axId val="197132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01208"/>
        <c:crosses val="autoZero"/>
        <c:auto val="1"/>
        <c:lblOffset val="100"/>
        <c:noMultiLvlLbl val="0"/>
      </c:catAx>
      <c:valAx>
        <c:axId val="43201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13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266553"/>
        <c:axId val="9636930"/>
      </c:barChart>
      <c:catAx>
        <c:axId val="532665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36930"/>
        <c:crosses val="autoZero"/>
        <c:auto val="1"/>
        <c:lblOffset val="100"/>
        <c:noMultiLvlLbl val="0"/>
      </c:catAx>
      <c:valAx>
        <c:axId val="963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6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623507"/>
        <c:axId val="42393836"/>
      </c:barChart>
      <c:catAx>
        <c:axId val="196235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393836"/>
        <c:crosses val="autoZero"/>
        <c:auto val="1"/>
        <c:lblOffset val="100"/>
        <c:noMultiLvlLbl val="0"/>
      </c:catAx>
      <c:valAx>
        <c:axId val="42393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3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6000205"/>
        <c:axId val="11348662"/>
      </c:barChart>
      <c:catAx>
        <c:axId val="460002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48662"/>
        <c:crosses val="autoZero"/>
        <c:auto val="1"/>
        <c:lblOffset val="100"/>
        <c:noMultiLvlLbl val="0"/>
      </c:catAx>
      <c:valAx>
        <c:axId val="11348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00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5029095"/>
        <c:axId val="46826400"/>
      </c:barChart>
      <c:catAx>
        <c:axId val="35029095"/>
        <c:scaling>
          <c:orientation val="minMax"/>
        </c:scaling>
        <c:axPos val="b"/>
        <c:delete val="1"/>
        <c:majorTickMark val="out"/>
        <c:minorTickMark val="none"/>
        <c:tickLblPos val="none"/>
        <c:crossAx val="46826400"/>
        <c:crosses val="autoZero"/>
        <c:auto val="1"/>
        <c:lblOffset val="100"/>
        <c:noMultiLvlLbl val="0"/>
      </c:catAx>
      <c:valAx>
        <c:axId val="46826400"/>
        <c:scaling>
          <c:orientation val="minMax"/>
        </c:scaling>
        <c:axPos val="l"/>
        <c:delete val="1"/>
        <c:majorTickMark val="out"/>
        <c:minorTickMark val="none"/>
        <c:tickLblPos val="none"/>
        <c:crossAx val="350290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9" refreshedBy="Marc Smith" refreshedVersion="5">
  <cacheSource type="worksheet">
    <worksheetSource ref="A2:BL19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twittersmarter kobmaxqueen"/>
        <s v="twittersmarter"/>
        <s v="socialchat twitterchat"/>
        <m/>
        <s v="socialchat snapchat"/>
        <s v="wednesdaywisdom disneytaughtmethis kwanzaa wednesdaymotivation"/>
        <s v="wednesdaywisdom disneytaughtmethis kwanzaa wednesdaymotivation socialmedia socialchat blogchat smmanners smchat brandchat socialmediaexperts socialmediatips socialmediatalk mmchat askauthor askeditor"/>
        <s v="btsloveyourselfsolos fridayfeeling fridaythoughts fridaymotivation socialmedia socialchat blogchat smmanners smchat brandchat socialmediaexperts socialmediati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9">
        <d v="2018-12-16T22:15:24.000"/>
        <d v="2018-12-16T23:10:27.000"/>
        <d v="2018-12-16T22:15:13.000"/>
        <d v="2018-12-16T23:22:02.000"/>
        <d v="2018-12-18T03:00:08.000"/>
        <d v="2018-12-22T14:26:01.000"/>
        <d v="2018-12-22T14:56:28.000"/>
        <d v="2018-12-25T16:01:24.000"/>
        <d v="2018-12-26T08:30:00.000"/>
        <d v="2018-12-26T15:15:11.000"/>
        <d v="2018-12-26T16:01:34.000"/>
        <d v="2018-12-16T21:46:18.000"/>
        <d v="2018-12-16T23:16:36.000"/>
        <d v="2018-12-22T11:25:36.000"/>
        <d v="2018-12-23T15:05:49.000"/>
        <d v="2018-12-27T01:45:28.000"/>
        <d v="2018-12-15T13:47:28.000"/>
        <d v="2018-12-27T09:32:56.000"/>
        <d v="2018-12-28T08:02:45.000"/>
        <d v="2018-12-15T09:15:47.000"/>
        <d v="2018-12-15T09:27:42.000"/>
        <d v="2018-12-15T09:28:59.000"/>
        <d v="2018-12-15T09:51:43.000"/>
        <d v="2018-12-15T10:12:42.000"/>
        <d v="2018-12-15T10:42:20.000"/>
        <d v="2018-12-15T11:13:05.000"/>
        <d v="2018-12-15T11:13:52.000"/>
        <d v="2018-12-15T11:49:47.000"/>
        <d v="2018-12-15T12:37:50.000"/>
        <d v="2018-12-15T13:56:28.000"/>
        <d v="2018-12-15T14:49:09.000"/>
        <d v="2018-12-15T14:58:31.000"/>
        <d v="2018-12-15T15:09:12.000"/>
        <d v="2018-12-15T15:19:55.000"/>
        <d v="2018-12-15T15:27:57.000"/>
        <d v="2018-12-15T15:31:38.000"/>
        <d v="2018-12-15T15:47:15.000"/>
        <d v="2018-12-15T16:23:56.000"/>
        <d v="2018-12-15T16:29:50.000"/>
        <d v="2018-12-15T17:19:17.000"/>
        <d v="2018-12-16T09:20:40.000"/>
        <d v="2018-12-16T10:03:25.000"/>
        <d v="2018-12-16T10:15:41.000"/>
        <d v="2018-12-16T10:19:25.000"/>
        <d v="2018-12-16T10:21:25.000"/>
        <d v="2018-12-16T10:29:21.000"/>
        <d v="2018-12-16T10:40:21.000"/>
        <d v="2018-12-16T10:47:26.000"/>
        <d v="2018-12-16T10:55:31.000"/>
        <d v="2018-12-16T10:56:13.000"/>
        <d v="2018-12-16T11:01:03.000"/>
        <d v="2018-12-16T11:43:22.000"/>
        <d v="2018-12-16T12:14:34.000"/>
        <d v="2018-12-16T12:46:37.000"/>
        <d v="2018-12-16T14:06:00.000"/>
        <d v="2018-12-16T15:51:53.000"/>
        <d v="2018-12-16T17:16:37.000"/>
        <d v="2018-12-16T17:22:42.000"/>
        <d v="2018-12-17T08:49:03.000"/>
        <d v="2018-12-17T09:01:04.000"/>
        <d v="2018-12-17T09:01:17.000"/>
        <d v="2018-12-17T09:05:55.000"/>
        <d v="2018-12-17T11:27:49.000"/>
        <d v="2018-12-17T13:23:22.000"/>
        <d v="2018-12-17T13:49:23.000"/>
        <d v="2018-12-17T14:18:28.000"/>
        <d v="2018-12-17T15:02:21.000"/>
        <d v="2018-12-17T15:12:56.000"/>
        <d v="2018-12-17T15:16:39.000"/>
        <d v="2018-12-17T18:42:02.000"/>
        <d v="2018-12-17T18:46:26.000"/>
        <d v="2018-12-17T19:23:02.000"/>
        <d v="2018-12-17T19:55:58.000"/>
        <d v="2018-12-17T21:00:01.000"/>
        <d v="2018-12-17T21:04:23.000"/>
        <d v="2018-12-17T21:13:31.000"/>
        <d v="2018-12-17T21:21:57.000"/>
        <d v="2018-12-17T21:26:15.000"/>
        <d v="2018-12-17T21:41:36.000"/>
        <d v="2018-12-17T21:47:24.000"/>
        <d v="2018-12-17T21:58:16.000"/>
        <d v="2018-12-18T11:39:20.000"/>
        <d v="2018-12-18T11:50:17.000"/>
        <d v="2018-12-18T11:54:41.000"/>
        <d v="2018-12-18T12:57:14.000"/>
        <d v="2018-12-18T13:33:15.000"/>
        <d v="2018-12-18T13:50:06.000"/>
        <d v="2018-12-18T14:40:11.000"/>
        <d v="2018-12-18T15:04:36.000"/>
        <d v="2018-12-18T16:51:34.000"/>
        <d v="2018-12-18T17:18:45.000"/>
        <d v="2018-12-18T17:38:27.000"/>
        <d v="2018-12-18T18:28:03.000"/>
        <d v="2018-12-18T18:30:55.000"/>
        <d v="2018-12-18T18:31:32.000"/>
        <d v="2018-12-18T18:36:45.000"/>
        <d v="2018-12-18T18:54:24.000"/>
        <d v="2018-12-18T19:06:08.000"/>
        <d v="2018-12-18T19:40:52.000"/>
        <d v="2018-12-18T20:51:43.000"/>
        <d v="2018-12-18T20:59:40.000"/>
        <d v="2018-12-18T21:08:08.000"/>
        <d v="2018-12-18T21:09:23.000"/>
        <d v="2018-12-18T21:18:43.000"/>
        <d v="2018-12-18T21:24:50.000"/>
        <d v="2018-12-18T21:46:06.000"/>
        <d v="2018-12-19T11:03:08.000"/>
        <d v="2018-12-19T14:59:47.000"/>
        <d v="2018-12-19T15:35:23.000"/>
        <d v="2018-12-16T09:31:56.000"/>
        <d v="2018-12-19T16:09:30.000"/>
        <d v="2018-12-19T16:21:17.000"/>
        <d v="2018-12-19T16:22:35.000"/>
        <d v="2018-12-19T16:32:43.000"/>
        <d v="2018-12-19T17:26:52.000"/>
        <d v="2018-12-19T18:38:22.000"/>
        <d v="2018-12-19T18:40:18.000"/>
        <d v="2018-12-19T19:03:51.000"/>
        <d v="2018-12-19T19:08:17.000"/>
        <d v="2018-12-19T19:43:24.000"/>
        <d v="2018-12-19T21:20:11.000"/>
        <d v="2018-12-20T08:40:52.000"/>
        <d v="2018-12-20T08:46:46.000"/>
        <d v="2018-12-20T09:45:25.000"/>
        <d v="2018-12-20T14:41:17.000"/>
        <d v="2018-12-20T15:54:43.000"/>
        <d v="2018-12-20T20:44:57.000"/>
        <d v="2018-12-21T15:36:19.000"/>
        <d v="2018-12-21T16:41:41.000"/>
        <d v="2018-12-21T16:43:55.000"/>
        <d v="2018-12-21T17:16:50.000"/>
        <d v="2018-12-21T20:36:09.000"/>
        <d v="2018-12-21T20:42:01.000"/>
        <d v="2018-12-22T12:41:14.000"/>
        <d v="2018-12-22T13:50:32.000"/>
        <d v="2018-12-23T11:02:43.000"/>
        <d v="2018-12-23T11:18:02.000"/>
        <d v="2018-12-20T10:51:35.000"/>
        <d v="2018-12-23T12:10:03.000"/>
        <d v="2018-12-23T13:54:53.000"/>
        <d v="2018-12-23T16:45:55.000"/>
        <d v="2018-12-24T09:32:06.000"/>
        <d v="2018-12-24T11:03:58.000"/>
        <d v="2018-12-24T11:50:26.000"/>
        <d v="2018-12-24T12:20:17.000"/>
        <d v="2018-12-24T13:50:40.000"/>
        <d v="2018-12-27T08:19:35.000"/>
        <d v="2018-12-27T08:50:09.000"/>
        <d v="2018-12-27T08:57:24.000"/>
        <d v="2018-12-27T08:58:40.000"/>
        <d v="2018-12-27T09:07:04.000"/>
        <d v="2018-12-27T10:00:53.000"/>
        <d v="2018-12-27T10:23:21.000"/>
        <d v="2018-12-27T10:31:43.000"/>
        <d v="2018-12-27T10:33:56.000"/>
        <d v="2018-12-27T10:50:48.000"/>
        <d v="2018-12-27T11:56:56.000"/>
        <d v="2018-12-27T13:27:26.000"/>
        <d v="2018-12-27T16:19:14.000"/>
        <d v="2018-12-27T18:01:26.000"/>
        <d v="2018-12-27T20:20:14.000"/>
        <d v="2018-12-27T21:33:09.000"/>
        <d v="2018-12-28T09:17:31.000"/>
        <d v="2018-12-28T12:03:28.000"/>
        <d v="2018-12-28T12:41:58.000"/>
        <d v="2018-12-28T13:16:20.000"/>
        <d v="2018-12-28T14:58:37.000"/>
        <d v="2018-12-26T13:32:55.000"/>
        <d v="2018-12-28T16:32:17.000"/>
        <d v="2018-12-16T00:27:36.000"/>
        <d v="2018-12-17T14:54:46.000"/>
        <d v="2018-12-18T21:38:21.000"/>
        <d v="2018-12-18T23:54:12.000"/>
        <d v="2018-12-19T18:25:05.000"/>
        <d v="2018-12-20T16:34:16.000"/>
        <d v="2018-12-20T22:42:08.000"/>
        <d v="2018-12-21T14:44:02.000"/>
        <d v="2018-12-22T01:06:27.000"/>
        <d v="2018-12-24T17:49:46.000"/>
        <d v="2018-12-24T18:47:53.000"/>
        <d v="2018-12-26T16:44:03.000"/>
        <d v="2018-12-26T18:44:31.000"/>
        <d v="2018-12-26T21:44:37.000"/>
        <d v="2018-12-27T16:10:13.000"/>
        <d v="2018-12-28T15:26:50.000"/>
        <d v="2018-12-28T16:00:03.000"/>
        <d v="2018-12-28T15:28:43.000"/>
        <d v="2018-12-28T16:00:32.000"/>
        <d v="2018-12-28T16:50:35.000"/>
      </sharedItems>
      <fieldGroup par="66" base="22">
        <rangePr groupBy="hours" autoEnd="1" autoStart="1" startDate="2018-12-15T09:15:47.000" endDate="2018-12-28T16:50:35.000"/>
        <groupItems count="26">
          <s v="&lt;12/15/2018"/>
          <s v="12 AM"/>
          <s v="1 AM"/>
          <s v="2 AM"/>
          <s v="3 AM"/>
          <s v="4 AM"/>
          <s v="5 AM"/>
          <s v="6 AM"/>
          <s v="7 AM"/>
          <s v="8 AM"/>
          <s v="9 AM"/>
          <s v="10 AM"/>
          <s v="11 AM"/>
          <s v="12 PM"/>
          <s v="1 PM"/>
          <s v="2 PM"/>
          <s v="3 PM"/>
          <s v="4 PM"/>
          <s v="5 PM"/>
          <s v="6 PM"/>
          <s v="7 PM"/>
          <s v="8 PM"/>
          <s v="9 PM"/>
          <s v="10 PM"/>
          <s v="11 PM"/>
          <s v="&gt;12/28/2018"/>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15T09:15:47.000" endDate="2018-12-28T16:50:35.000"/>
        <groupItems count="368">
          <s v="&lt;12/1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8/2018"/>
        </groupItems>
      </fieldGroup>
    </cacheField>
    <cacheField name="Months" databaseField="0">
      <sharedItems containsMixedTypes="0" count="0"/>
      <fieldGroup base="22">
        <rangePr groupBy="months" autoEnd="1" autoStart="1" startDate="2018-12-15T09:15:47.000" endDate="2018-12-28T16:50:35.000"/>
        <groupItems count="14">
          <s v="&lt;12/15/2018"/>
          <s v="Jan"/>
          <s v="Feb"/>
          <s v="Mar"/>
          <s v="Apr"/>
          <s v="May"/>
          <s v="Jun"/>
          <s v="Jul"/>
          <s v="Aug"/>
          <s v="Sep"/>
          <s v="Oct"/>
          <s v="Nov"/>
          <s v="Dec"/>
          <s v="&gt;12/28/2018"/>
        </groupItems>
      </fieldGroup>
    </cacheField>
    <cacheField name="Years" databaseField="0">
      <sharedItems containsMixedTypes="0" count="0"/>
      <fieldGroup base="22">
        <rangePr groupBy="years" autoEnd="1" autoStart="1" startDate="2018-12-15T09:15:47.000" endDate="2018-12-28T16:50:35.000"/>
        <groupItems count="3">
          <s v="&lt;12/15/2018"/>
          <s v="2018"/>
          <s v="&gt;12/28/2018"/>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9">
  <r>
    <s v="kobmaxqueen"/>
    <s v="kobmaxqueen"/>
    <m/>
    <m/>
    <m/>
    <m/>
    <m/>
    <m/>
    <m/>
    <m/>
    <s v="No"/>
    <n v="3"/>
    <m/>
    <m/>
    <x v="0"/>
    <d v="2018-12-16T22:15:24.000"/>
    <s v="&quot;A Twitter chat is being in a conversation at a cocktail party.&quot; -Alan K'necht https://t.co/W3Su8bJl3z #TwitterSmarter https://t.co/ucLdxJh8ph #KobmaxQueen"/>
    <s v="http://www.madalynsklar.com/2016/02/15/twittersmarter-podcast-cocktail-party-conversations-with-alan-knecht-and-michelle-stinson-ross-from-socialchat-episode-30/"/>
    <s v="madalynsklar.com"/>
    <x v="0"/>
    <s v="https://pbs.twimg.com/media/DukiWeTX4AAnyV_.jpg"/>
    <s v="https://pbs.twimg.com/media/DukiWeTX4AAnyV_.jpg"/>
    <x v="0"/>
    <s v="https://twitter.com/#!/kobmaxqueen/status/1074427799719555073"/>
    <m/>
    <m/>
    <s v="1074427799719555073"/>
    <m/>
    <b v="0"/>
    <n v="0"/>
    <s v=""/>
    <b v="0"/>
    <s v="en"/>
    <m/>
    <s v=""/>
    <b v="0"/>
    <n v="0"/>
    <s v=""/>
    <s v="IFTTT"/>
    <b v="0"/>
    <s v="1074427799719555073"/>
    <s v="Tweet"/>
    <n v="0"/>
    <n v="0"/>
    <m/>
    <m/>
    <m/>
    <m/>
    <m/>
    <m/>
    <m/>
    <m/>
    <n v="1"/>
    <s v="8"/>
    <s v="8"/>
    <n v="0"/>
    <n v="0"/>
    <n v="0"/>
    <n v="0"/>
    <n v="0"/>
    <n v="0"/>
    <n v="16"/>
    <n v="100"/>
    <n v="16"/>
  </r>
  <r>
    <s v="feedalpha"/>
    <s v="madalynsklar"/>
    <m/>
    <m/>
    <m/>
    <m/>
    <m/>
    <m/>
    <m/>
    <m/>
    <s v="No"/>
    <n v="4"/>
    <m/>
    <m/>
    <x v="1"/>
    <d v="2018-12-16T23:10:27.000"/>
    <s v="RT @MadalynSklar: &quot;A Twitter chat is being in a conversation at a cocktail party.&quot; -Alan K'necht https://t.co/OHDCJUXF8o #TwitterSmarter ht…"/>
    <s v="http://www.madalynsklar.com/2016/02/15/twittersmarter-podcast-cocktail-party-conversations-with-alan-knecht-and-michelle-stinson-ross-from-socialchat-episode-30/"/>
    <s v="madalynsklar.com"/>
    <x v="1"/>
    <m/>
    <s v="http://pbs.twimg.com/profile_images/999047751932395521/_fY4H2r6_normal.jpg"/>
    <x v="1"/>
    <s v="https://twitter.com/#!/feedalpha/status/1074441654533267457"/>
    <m/>
    <m/>
    <s v="1074441654533267457"/>
    <m/>
    <b v="0"/>
    <n v="0"/>
    <s v=""/>
    <b v="0"/>
    <s v="en"/>
    <m/>
    <s v=""/>
    <b v="0"/>
    <n v="2"/>
    <s v="1074427757533294592"/>
    <s v="Twitter for iPhone"/>
    <b v="0"/>
    <s v="1074427757533294592"/>
    <s v="Tweet"/>
    <n v="0"/>
    <n v="0"/>
    <m/>
    <m/>
    <m/>
    <m/>
    <m/>
    <m/>
    <m/>
    <m/>
    <n v="1"/>
    <s v="7"/>
    <s v="7"/>
    <n v="0"/>
    <n v="0"/>
    <n v="0"/>
    <n v="0"/>
    <n v="0"/>
    <n v="0"/>
    <n v="18"/>
    <n v="100"/>
    <n v="18"/>
  </r>
  <r>
    <s v="madalynsklar"/>
    <s v="madalynsklar"/>
    <m/>
    <m/>
    <m/>
    <m/>
    <m/>
    <m/>
    <m/>
    <m/>
    <s v="No"/>
    <n v="5"/>
    <m/>
    <m/>
    <x v="0"/>
    <d v="2018-12-16T22:15:13.000"/>
    <s v="&quot;A Twitter chat is being in a conversation at a cocktail party.&quot; -Alan K'necht https://t.co/OHDCJUXF8o #TwitterSmarter https://t.co/sNF7CGiJZ3"/>
    <s v="http://www.madalynsklar.com/2016/02/15/twittersmarter-podcast-cocktail-party-conversations-with-alan-knecht-and-michelle-stinson-ross-from-socialchat-episode-30/"/>
    <s v="madalynsklar.com"/>
    <x v="1"/>
    <s v="https://pbs.twimg.com/media/DukiWeTX4AAnyV_.jpg"/>
    <s v="https://pbs.twimg.com/media/DukiWeTX4AAnyV_.jpg"/>
    <x v="2"/>
    <s v="https://twitter.com/#!/madalynsklar/status/1074427757533294592"/>
    <m/>
    <m/>
    <s v="1074427757533294592"/>
    <m/>
    <b v="0"/>
    <n v="3"/>
    <s v=""/>
    <b v="0"/>
    <s v="en"/>
    <m/>
    <s v=""/>
    <b v="0"/>
    <n v="2"/>
    <s v=""/>
    <s v="The Social Jukebox"/>
    <b v="0"/>
    <s v="1074427757533294592"/>
    <s v="Tweet"/>
    <n v="0"/>
    <n v="0"/>
    <m/>
    <m/>
    <m/>
    <m/>
    <m/>
    <m/>
    <m/>
    <m/>
    <n v="1"/>
    <s v="7"/>
    <s v="7"/>
    <n v="0"/>
    <n v="0"/>
    <n v="0"/>
    <n v="0"/>
    <n v="0"/>
    <n v="0"/>
    <n v="15"/>
    <n v="100"/>
    <n v="15"/>
  </r>
  <r>
    <s v="websarl"/>
    <s v="madalynsklar"/>
    <m/>
    <m/>
    <m/>
    <m/>
    <m/>
    <m/>
    <m/>
    <m/>
    <s v="No"/>
    <n v="6"/>
    <m/>
    <m/>
    <x v="1"/>
    <d v="2018-12-16T23:22:02.000"/>
    <s v="RT @MadalynSklar: &quot;A Twitter chat is being in a conversation at a cocktail party.&quot; -Alan K'necht https://t.co/OHDCJUXF8o #TwitterSmarter ht…"/>
    <s v="http://www.madalynsklar.com/2016/02/15/twittersmarter-podcast-cocktail-party-conversations-with-alan-knecht-and-michelle-stinson-ross-from-socialchat-episode-30/"/>
    <s v="madalynsklar.com"/>
    <x v="1"/>
    <m/>
    <s v="http://pbs.twimg.com/profile_images/890003770926665728/91J3BC3i_normal.jpg"/>
    <x v="3"/>
    <s v="https://twitter.com/#!/websarl/status/1074444571482955781"/>
    <m/>
    <m/>
    <s v="1074444571482955781"/>
    <m/>
    <b v="0"/>
    <n v="0"/>
    <s v=""/>
    <b v="0"/>
    <s v="en"/>
    <m/>
    <s v=""/>
    <b v="0"/>
    <n v="2"/>
    <s v="1074427757533294592"/>
    <s v="Twitter for iPhone"/>
    <b v="0"/>
    <s v="1074427757533294592"/>
    <s v="Tweet"/>
    <n v="0"/>
    <n v="0"/>
    <m/>
    <m/>
    <m/>
    <m/>
    <m/>
    <m/>
    <m/>
    <m/>
    <n v="1"/>
    <s v="7"/>
    <s v="7"/>
    <n v="0"/>
    <n v="0"/>
    <n v="0"/>
    <n v="0"/>
    <n v="0"/>
    <n v="0"/>
    <n v="18"/>
    <n v="100"/>
    <n v="18"/>
  </r>
  <r>
    <s v="twitliveevents"/>
    <s v="twitliveevents"/>
    <m/>
    <m/>
    <m/>
    <m/>
    <m/>
    <m/>
    <m/>
    <m/>
    <s v="No"/>
    <n v="7"/>
    <m/>
    <m/>
    <x v="0"/>
    <d v="2018-12-18T03:00:08.000"/>
    <s v="December 17, 2018 at 10:00PM Twitter Chat - #SocialChat #TwitterChat Visit https://t.co/IrsjE1hjIO for more events."/>
    <s v="http://www.twitterliveevents.com/"/>
    <s v="twitterliveevents.com"/>
    <x v="2"/>
    <m/>
    <s v="http://pbs.twimg.com/profile_images/2389883639/lc4rqm6b1pxfkuajsdo1_normal.jpeg"/>
    <x v="4"/>
    <s v="https://twitter.com/#!/twitliveevents/status/1074861846144974848"/>
    <m/>
    <m/>
    <s v="1074861846144974848"/>
    <m/>
    <b v="0"/>
    <n v="0"/>
    <s v=""/>
    <b v="0"/>
    <s v="en"/>
    <m/>
    <s v=""/>
    <b v="0"/>
    <n v="0"/>
    <s v=""/>
    <s v="IFTTT"/>
    <b v="0"/>
    <s v="1074861846144974848"/>
    <s v="Tweet"/>
    <n v="0"/>
    <n v="0"/>
    <m/>
    <m/>
    <m/>
    <m/>
    <m/>
    <m/>
    <m/>
    <m/>
    <n v="1"/>
    <s v="8"/>
    <s v="8"/>
    <n v="0"/>
    <n v="0"/>
    <n v="0"/>
    <n v="0"/>
    <n v="0"/>
    <n v="0"/>
    <n v="14"/>
    <n v="100"/>
    <n v="14"/>
  </r>
  <r>
    <s v="hillarydepiano"/>
    <s v="hillarydepiano"/>
    <m/>
    <m/>
    <m/>
    <m/>
    <m/>
    <m/>
    <m/>
    <m/>
    <s v="No"/>
    <n v="8"/>
    <m/>
    <m/>
    <x v="0"/>
    <d v="2018-12-22T14:26:01.000"/>
    <s v="Really cool new free app from Buffer called SocialChat let you give website visitors the option to reply to you via Facebook or Twitter https://t.co/1JBz2hwIqo https://t.co/RswWqUbvC6"/>
    <s v="https://buffer.com/reply/socialchat?utm_source=newsletter&amp;utm_campaign=nov20&amp;mc_cid=90dbf1560d&amp;mc_eid=e6ed1208cb"/>
    <s v="buffer.com"/>
    <x v="3"/>
    <s v="https://pbs.twimg.com/media/DvBwf6SXQAAiP_Y.png"/>
    <s v="https://pbs.twimg.com/media/DvBwf6SXQAAiP_Y.png"/>
    <x v="5"/>
    <s v="https://twitter.com/#!/hillarydepiano/status/1076484006072471554"/>
    <m/>
    <m/>
    <s v="1076484006072471554"/>
    <m/>
    <b v="0"/>
    <n v="3"/>
    <s v=""/>
    <b v="0"/>
    <s v="en"/>
    <m/>
    <s v=""/>
    <b v="0"/>
    <n v="1"/>
    <s v=""/>
    <s v="Buffer"/>
    <b v="0"/>
    <s v="1076484006072471554"/>
    <s v="Tweet"/>
    <n v="0"/>
    <n v="0"/>
    <m/>
    <m/>
    <m/>
    <m/>
    <m/>
    <m/>
    <m/>
    <m/>
    <n v="1"/>
    <s v="10"/>
    <s v="10"/>
    <n v="2"/>
    <n v="8.333333333333334"/>
    <n v="0"/>
    <n v="0"/>
    <n v="0"/>
    <n v="0"/>
    <n v="22"/>
    <n v="91.66666666666667"/>
    <n v="24"/>
  </r>
  <r>
    <s v="hanque99"/>
    <s v="hillarydepiano"/>
    <m/>
    <m/>
    <m/>
    <m/>
    <m/>
    <m/>
    <m/>
    <m/>
    <s v="No"/>
    <n v="9"/>
    <m/>
    <m/>
    <x v="1"/>
    <d v="2018-12-22T14:56:28.000"/>
    <s v="RT @HillaryDePiano: Really cool new free app from Buffer called SocialChat let you give website visitors the option to reply to you via Fac…"/>
    <m/>
    <m/>
    <x v="3"/>
    <m/>
    <s v="http://pbs.twimg.com/profile_images/806222991327633408/eQFvF4Lg_normal.jpg"/>
    <x v="6"/>
    <s v="https://twitter.com/#!/hanque99/status/1076491669737037824"/>
    <m/>
    <m/>
    <s v="1076491669737037824"/>
    <m/>
    <b v="0"/>
    <n v="0"/>
    <s v=""/>
    <b v="0"/>
    <s v="en"/>
    <m/>
    <s v=""/>
    <b v="0"/>
    <n v="1"/>
    <s v="1076484006072471554"/>
    <s v="Twitter Web Client"/>
    <b v="0"/>
    <s v="1076484006072471554"/>
    <s v="Tweet"/>
    <n v="0"/>
    <n v="0"/>
    <m/>
    <m/>
    <m/>
    <m/>
    <m/>
    <m/>
    <m/>
    <m/>
    <n v="1"/>
    <s v="10"/>
    <s v="10"/>
    <n v="2"/>
    <n v="8.333333333333334"/>
    <n v="0"/>
    <n v="0"/>
    <n v="0"/>
    <n v="0"/>
    <n v="22"/>
    <n v="91.66666666666667"/>
    <n v="24"/>
  </r>
  <r>
    <s v="mutiqxxs"/>
    <s v="18autobase"/>
    <m/>
    <m/>
    <m/>
    <m/>
    <m/>
    <m/>
    <m/>
    <m/>
    <s v="No"/>
    <n v="10"/>
    <m/>
    <m/>
    <x v="1"/>
    <d v="2018-12-25T16:01:24.000"/>
    <s v="@hayrezaa @18autobase Lagi ga pake paket itu, pake paket socialchat ga bisa browsing nih"/>
    <m/>
    <m/>
    <x v="3"/>
    <m/>
    <s v="http://pbs.twimg.com/profile_images/1073238781795328001/IxqQee4b_normal.jpg"/>
    <x v="7"/>
    <s v="https://twitter.com/#!/mutiqxxs/status/1077595170600673280"/>
    <m/>
    <m/>
    <s v="1077595170600673280"/>
    <s v="1077594535591464962"/>
    <b v="0"/>
    <n v="0"/>
    <s v="984034691534778368"/>
    <b v="0"/>
    <s v="in"/>
    <m/>
    <s v=""/>
    <b v="0"/>
    <n v="0"/>
    <s v=""/>
    <s v="Twitter for Android"/>
    <b v="0"/>
    <s v="1077594535591464962"/>
    <s v="Tweet"/>
    <n v="0"/>
    <n v="0"/>
    <m/>
    <m/>
    <m/>
    <m/>
    <m/>
    <m/>
    <m/>
    <m/>
    <n v="1"/>
    <s v="6"/>
    <s v="6"/>
    <m/>
    <m/>
    <m/>
    <m/>
    <m/>
    <m/>
    <m/>
    <m/>
    <m/>
  </r>
  <r>
    <s v="sakshisdi"/>
    <s v="sakshisdi"/>
    <m/>
    <m/>
    <m/>
    <m/>
    <m/>
    <m/>
    <m/>
    <m/>
    <s v="No"/>
    <n v="12"/>
    <m/>
    <m/>
    <x v="0"/>
    <d v="2018-12-26T08:30:00.000"/>
    <s v="How to build a #SocialChat app like #snapchat ? email team@sdi.la _x000a_https://t.co/LiLg0SUM6K"/>
    <s v="https://www.softwaredevelopersindia.com/blog/how-to-develop-a-real-time-picture-chatting-app-like-snapchat/"/>
    <s v="softwaredevelopersindia.com"/>
    <x v="4"/>
    <m/>
    <s v="http://pbs.twimg.com/profile_images/659705049438793728/FWPuPXJu_normal.jpg"/>
    <x v="8"/>
    <s v="https://twitter.com/#!/sakshisdi/status/1077843961241354240"/>
    <m/>
    <m/>
    <s v="1077843961241354240"/>
    <m/>
    <b v="0"/>
    <n v="0"/>
    <s v=""/>
    <b v="0"/>
    <s v="en"/>
    <m/>
    <s v=""/>
    <b v="0"/>
    <n v="0"/>
    <s v=""/>
    <s v="TweetDeck"/>
    <b v="0"/>
    <s v="1077843961241354240"/>
    <s v="Tweet"/>
    <n v="0"/>
    <n v="0"/>
    <m/>
    <m/>
    <m/>
    <m/>
    <m/>
    <m/>
    <m/>
    <m/>
    <n v="1"/>
    <s v="8"/>
    <s v="8"/>
    <n v="1"/>
    <n v="8.333333333333334"/>
    <n v="0"/>
    <n v="0"/>
    <n v="0"/>
    <n v="0"/>
    <n v="11"/>
    <n v="91.66666666666667"/>
    <n v="12"/>
  </r>
  <r>
    <s v="bloggersatwork"/>
    <s v="rumanarumi13"/>
    <m/>
    <m/>
    <m/>
    <m/>
    <m/>
    <m/>
    <m/>
    <m/>
    <s v="No"/>
    <n v="13"/>
    <m/>
    <m/>
    <x v="1"/>
    <d v="2018-12-26T15:15:11.000"/>
    <s v="RT @RumanaRumi13: https://t.co/iuMx035q1K _x000a_Boxing Day #WednesdayWisdom #DisneyTaughtMeThis #Kwanzaa #WednesdayMotivation Fred Trump Gattuso…"/>
    <s v="https://www.fiverr.com/mstrumiakther/do-wordpress-theme-customization-and-fix-any-errors-in-3-hrs"/>
    <s v="fiverr.com"/>
    <x v="5"/>
    <m/>
    <s v="http://pbs.twimg.com/profile_images/984845186839797760/6s5mK6SP_normal.jpg"/>
    <x v="9"/>
    <s v="https://twitter.com/#!/bloggersatwork/status/1077945927573344257"/>
    <m/>
    <m/>
    <s v="1077945927573344257"/>
    <m/>
    <b v="0"/>
    <n v="0"/>
    <s v=""/>
    <b v="0"/>
    <s v="en"/>
    <m/>
    <s v=""/>
    <b v="0"/>
    <n v="2"/>
    <s v="1077920192666132483"/>
    <s v="Bloggers at Work"/>
    <b v="0"/>
    <s v="1077920192666132483"/>
    <s v="Tweet"/>
    <n v="0"/>
    <n v="0"/>
    <m/>
    <m/>
    <m/>
    <m/>
    <m/>
    <m/>
    <m/>
    <m/>
    <n v="1"/>
    <s v="5"/>
    <s v="5"/>
    <n v="1"/>
    <n v="9.090909090909092"/>
    <n v="0"/>
    <n v="0"/>
    <n v="0"/>
    <n v="0"/>
    <n v="10"/>
    <n v="90.9090909090909"/>
    <n v="11"/>
  </r>
  <r>
    <s v="debraruh"/>
    <s v="rumanarumi13"/>
    <m/>
    <m/>
    <m/>
    <m/>
    <m/>
    <m/>
    <m/>
    <m/>
    <s v="No"/>
    <n v="14"/>
    <m/>
    <m/>
    <x v="1"/>
    <d v="2018-12-26T16:01:34.000"/>
    <s v="RT @RumanaRumi13: https://t.co/iuMx035q1K _x000a_Boxing Day #WednesdayWisdom #DisneyTaughtMeThis #Kwanzaa #WednesdayMotivation Fred Trump Gattuso…"/>
    <s v="https://www.fiverr.com/mstrumiakther/do-wordpress-theme-customization-and-fix-any-errors-in-3-hrs"/>
    <s v="fiverr.com"/>
    <x v="5"/>
    <m/>
    <s v="http://pbs.twimg.com/profile_images/860520946431545344/YKEgsJ9H_normal.jpg"/>
    <x v="10"/>
    <s v="https://twitter.com/#!/debraruh/status/1077957602900959239"/>
    <m/>
    <m/>
    <s v="1077957602900959239"/>
    <m/>
    <b v="0"/>
    <n v="0"/>
    <s v=""/>
    <b v="0"/>
    <s v="en"/>
    <m/>
    <s v=""/>
    <b v="0"/>
    <n v="2"/>
    <s v="1077920192666132483"/>
    <s v="Twitter for iPhone"/>
    <b v="0"/>
    <s v="1077920192666132483"/>
    <s v="Tweet"/>
    <n v="0"/>
    <n v="0"/>
    <m/>
    <m/>
    <m/>
    <m/>
    <m/>
    <m/>
    <m/>
    <m/>
    <n v="1"/>
    <s v="5"/>
    <s v="5"/>
    <n v="1"/>
    <n v="9.090909090909092"/>
    <n v="0"/>
    <n v="0"/>
    <n v="0"/>
    <n v="0"/>
    <n v="10"/>
    <n v="90.9090909090909"/>
    <n v="11"/>
  </r>
  <r>
    <s v="sprintcare"/>
    <s v="bishopgodsey"/>
    <m/>
    <m/>
    <m/>
    <m/>
    <m/>
    <m/>
    <m/>
    <m/>
    <s v="No"/>
    <n v="15"/>
    <m/>
    <m/>
    <x v="2"/>
    <d v="2018-12-16T21:46:18.000"/>
    <s v="@BishopGodsey We understand your situation and we strive for the satisfaction of our customers. We are not allowed to discuss account information in public. You can access to our chat visiting this link: https://t.co/KNSk7X1Hd7 -FP"/>
    <s v="http://www.sprint.com/socialchat"/>
    <s v="sprint.com"/>
    <x v="3"/>
    <m/>
    <s v="http://pbs.twimg.com/profile_images/1017770615359434753/ECt2ncRL_normal.jpg"/>
    <x v="11"/>
    <s v="https://twitter.com/#!/sprintcare/status/1074420480298209280"/>
    <m/>
    <m/>
    <s v="1074420480298209280"/>
    <s v="1074414473853714433"/>
    <b v="0"/>
    <n v="0"/>
    <s v="7335162"/>
    <b v="0"/>
    <s v="en"/>
    <m/>
    <s v=""/>
    <b v="0"/>
    <n v="0"/>
    <s v=""/>
    <s v="Lithium Tech."/>
    <b v="0"/>
    <s v="1074414473853714433"/>
    <s v="Tweet"/>
    <n v="0"/>
    <n v="0"/>
    <m/>
    <m/>
    <m/>
    <m/>
    <m/>
    <m/>
    <m/>
    <m/>
    <n v="2"/>
    <s v="3"/>
    <s v="3"/>
    <n v="0"/>
    <n v="0"/>
    <n v="0"/>
    <n v="0"/>
    <n v="0"/>
    <n v="0"/>
    <n v="34"/>
    <n v="100"/>
    <n v="34"/>
  </r>
  <r>
    <s v="sprintcare"/>
    <s v="bishopgodsey"/>
    <m/>
    <m/>
    <m/>
    <m/>
    <m/>
    <m/>
    <m/>
    <m/>
    <s v="No"/>
    <n v="16"/>
    <m/>
    <m/>
    <x v="2"/>
    <d v="2018-12-16T23:16:36.000"/>
    <s v="@BishopGodsey Hello there! This is not the way we want you to feel. We'd like to take care of your concern. We advise you to send us a DM or to visit our Chat: https://t.co/KNSk7X1Hd7 as we are unable to discuss account information in public. -FP https://t.co/rMApsV8PQY"/>
    <s v="http://www.sprint.com/socialchat https://twitter.com/login?redirect_after_login=/messages/compose?recipient_id=16560043"/>
    <s v="sprint.com twitter.com"/>
    <x v="3"/>
    <m/>
    <s v="http://pbs.twimg.com/profile_images/1017770615359434753/ECt2ncRL_normal.jpg"/>
    <x v="12"/>
    <s v="https://twitter.com/#!/sprintcare/status/1074443202839474176"/>
    <m/>
    <m/>
    <s v="1074443202839474176"/>
    <s v="1074441682752544768"/>
    <b v="0"/>
    <n v="0"/>
    <s v="7335162"/>
    <b v="0"/>
    <s v="en"/>
    <m/>
    <s v=""/>
    <b v="0"/>
    <n v="0"/>
    <s v=""/>
    <s v="Lithium Tech."/>
    <b v="0"/>
    <s v="1074441682752544768"/>
    <s v="Tweet"/>
    <n v="0"/>
    <n v="0"/>
    <m/>
    <m/>
    <m/>
    <m/>
    <m/>
    <m/>
    <m/>
    <m/>
    <n v="2"/>
    <s v="3"/>
    <s v="3"/>
    <n v="1"/>
    <n v="2.2222222222222223"/>
    <n v="2"/>
    <n v="4.444444444444445"/>
    <n v="0"/>
    <n v="0"/>
    <n v="42"/>
    <n v="93.33333333333333"/>
    <n v="45"/>
  </r>
  <r>
    <s v="sprintcare"/>
    <s v="peacheymomm"/>
    <m/>
    <m/>
    <m/>
    <m/>
    <m/>
    <m/>
    <m/>
    <m/>
    <s v="No"/>
    <n v="17"/>
    <m/>
    <m/>
    <x v="2"/>
    <d v="2018-12-22T11:25:36.000"/>
    <s v="@peacheymomm Hey there, I noticed you'd like to order a new device and you requested a call. Are you available to take a call now? If not you can contact our Telesales department at 866-789-8292 or you can chat with one of our sales reps at https://t.co/KNSk7X1Hd7. -AS"/>
    <s v="http://www.sprint.com/socialchat"/>
    <s v="sprint.com"/>
    <x v="3"/>
    <m/>
    <s v="http://pbs.twimg.com/profile_images/1017770615359434753/ECt2ncRL_normal.jpg"/>
    <x v="13"/>
    <s v="https://twitter.com/#!/sprintcare/status/1076438600290463744"/>
    <m/>
    <m/>
    <s v="1076438600290463744"/>
    <s v="1076253022383165440"/>
    <b v="0"/>
    <n v="0"/>
    <s v="16632651"/>
    <b v="0"/>
    <s v="en"/>
    <m/>
    <s v=""/>
    <b v="0"/>
    <n v="0"/>
    <s v=""/>
    <s v="Lithium Tech."/>
    <b v="0"/>
    <s v="1076253022383165440"/>
    <s v="Tweet"/>
    <n v="0"/>
    <n v="0"/>
    <m/>
    <m/>
    <m/>
    <m/>
    <m/>
    <m/>
    <m/>
    <m/>
    <n v="1"/>
    <s v="3"/>
    <s v="3"/>
    <n v="2"/>
    <n v="4.081632653061225"/>
    <n v="0"/>
    <n v="0"/>
    <n v="0"/>
    <n v="0"/>
    <n v="47"/>
    <n v="95.91836734693878"/>
    <n v="49"/>
  </r>
  <r>
    <s v="sprintcare"/>
    <s v="slim_5828"/>
    <m/>
    <m/>
    <m/>
    <m/>
    <m/>
    <m/>
    <m/>
    <m/>
    <s v="No"/>
    <n v="18"/>
    <m/>
    <m/>
    <x v="2"/>
    <d v="2018-12-23T15:05:49.000"/>
    <s v="@Slim_5828 For more information, you can speak with out Sales Department at 800-777-4681 Monday - Friday:6:00 AM - 11:00 PM and Saturday - Sunday:7:00 AM - 11:00 PM or you can use our Live chat via https://t.co/KNSk7X1Hd7 to speak with an Sale agent. -JE"/>
    <s v="http://www.sprint.com/socialchat"/>
    <s v="sprint.com"/>
    <x v="3"/>
    <m/>
    <s v="http://pbs.twimg.com/profile_images/1017770615359434753/ECt2ncRL_normal.jpg"/>
    <x v="14"/>
    <s v="https://twitter.com/#!/sprintcare/status/1076856407771631616"/>
    <m/>
    <m/>
    <s v="1076856407771631616"/>
    <s v="1076851313047203840"/>
    <b v="0"/>
    <n v="0"/>
    <s v="260979763"/>
    <b v="0"/>
    <s v="en"/>
    <m/>
    <s v=""/>
    <b v="0"/>
    <n v="0"/>
    <s v=""/>
    <s v="Lithium Tech."/>
    <b v="0"/>
    <s v="1076851313047203840"/>
    <s v="Tweet"/>
    <n v="0"/>
    <n v="0"/>
    <m/>
    <m/>
    <m/>
    <m/>
    <m/>
    <m/>
    <m/>
    <m/>
    <n v="1"/>
    <s v="3"/>
    <s v="3"/>
    <n v="0"/>
    <n v="0"/>
    <n v="0"/>
    <n v="0"/>
    <n v="0"/>
    <n v="0"/>
    <n v="47"/>
    <n v="100"/>
    <n v="47"/>
  </r>
  <r>
    <s v="sprintcare"/>
    <s v="leeshapunk"/>
    <m/>
    <m/>
    <m/>
    <m/>
    <m/>
    <m/>
    <m/>
    <m/>
    <s v="No"/>
    <n v="19"/>
    <m/>
    <m/>
    <x v="2"/>
    <d v="2018-12-27T01:45:28.000"/>
    <s v="@leeshapunk You can reach out to our Business department via chat by clicking https://t.co/KNSk7X1Hd7 -IC"/>
    <s v="http://www.sprint.com/socialchat"/>
    <s v="sprint.com"/>
    <x v="3"/>
    <m/>
    <s v="http://pbs.twimg.com/profile_images/1017770615359434753/ECt2ncRL_normal.jpg"/>
    <x v="15"/>
    <s v="https://twitter.com/#!/sprintcare/status/1078104546193289216"/>
    <m/>
    <m/>
    <s v="1078104546193289216"/>
    <s v="1078100055079505920"/>
    <b v="0"/>
    <n v="0"/>
    <s v="2450415140"/>
    <b v="0"/>
    <s v="en"/>
    <m/>
    <s v=""/>
    <b v="0"/>
    <n v="0"/>
    <s v=""/>
    <s v="Lithium Tech."/>
    <b v="0"/>
    <s v="1078100055079505920"/>
    <s v="Tweet"/>
    <n v="0"/>
    <n v="0"/>
    <m/>
    <m/>
    <m/>
    <m/>
    <m/>
    <m/>
    <m/>
    <m/>
    <n v="1"/>
    <s v="3"/>
    <s v="3"/>
    <n v="0"/>
    <n v="0"/>
    <n v="0"/>
    <n v="0"/>
    <n v="0"/>
    <n v="0"/>
    <n v="14"/>
    <n v="100"/>
    <n v="14"/>
  </r>
  <r>
    <s v="talktalktv"/>
    <s v="elijah_stone_"/>
    <m/>
    <m/>
    <m/>
    <m/>
    <m/>
    <m/>
    <m/>
    <m/>
    <s v="No"/>
    <n v="20"/>
    <m/>
    <m/>
    <x v="2"/>
    <d v="2018-12-15T13:47:28.000"/>
    <s v="@elijah_stone_ If you have a chat with our team here https://t.co/hJWUxhDZFS, they’ll get that looked into for you - Thanks, Andy"/>
    <s v="https://community.talktalk.co.uk/t5/Chat/bd-p/socialchat"/>
    <s v="co.uk"/>
    <x v="3"/>
    <m/>
    <s v="http://pbs.twimg.com/profile_images/782529184765796352/kCC5xfF-_normal.jpg"/>
    <x v="16"/>
    <s v="https://twitter.com/#!/talktalktv/status/1073937588434677760"/>
    <m/>
    <m/>
    <s v="1073937588434677760"/>
    <s v="1073934536730394624"/>
    <b v="0"/>
    <n v="0"/>
    <s v="1057729406339350539"/>
    <b v="0"/>
    <s v="en"/>
    <m/>
    <s v=""/>
    <b v="0"/>
    <n v="0"/>
    <s v=""/>
    <s v="Lithium Tech EU"/>
    <b v="0"/>
    <s v="1073934536730394624"/>
    <s v="Tweet"/>
    <n v="0"/>
    <n v="0"/>
    <m/>
    <m/>
    <m/>
    <m/>
    <m/>
    <m/>
    <m/>
    <m/>
    <n v="1"/>
    <s v="4"/>
    <s v="4"/>
    <n v="0"/>
    <n v="0"/>
    <n v="0"/>
    <n v="0"/>
    <n v="0"/>
    <n v="0"/>
    <n v="20"/>
    <n v="100"/>
    <n v="20"/>
  </r>
  <r>
    <s v="talktalktv"/>
    <s v="wooleybay"/>
    <m/>
    <m/>
    <m/>
    <m/>
    <m/>
    <m/>
    <m/>
    <m/>
    <s v="No"/>
    <n v="21"/>
    <m/>
    <m/>
    <x v="2"/>
    <d v="2018-12-27T09:32:56.000"/>
    <s v="@wooleybay Hi Christine, it sounds like our Tech Team need to take a look at this for you. Please get in touch with them here with your account details and some further details about what's happening and they'll investigate: https://t.co/hJWUxhDZFS Becky"/>
    <s v="https://community.talktalk.co.uk/t5/Chat/bd-p/socialchat"/>
    <s v="co.uk"/>
    <x v="3"/>
    <m/>
    <s v="http://pbs.twimg.com/profile_images/782529184765796352/kCC5xfF-_normal.jpg"/>
    <x v="17"/>
    <s v="https://twitter.com/#!/talktalktv/status/1078222186782040069"/>
    <m/>
    <m/>
    <s v="1078222186782040069"/>
    <s v="1078035852121591808"/>
    <b v="0"/>
    <n v="0"/>
    <s v="79482488"/>
    <b v="0"/>
    <s v="en"/>
    <m/>
    <s v=""/>
    <b v="0"/>
    <n v="0"/>
    <s v=""/>
    <s v="Lithium Tech EU"/>
    <b v="0"/>
    <s v="1078035852121591808"/>
    <s v="Tweet"/>
    <n v="0"/>
    <n v="0"/>
    <m/>
    <m/>
    <m/>
    <m/>
    <m/>
    <m/>
    <m/>
    <m/>
    <n v="1"/>
    <s v="4"/>
    <s v="4"/>
    <n v="1"/>
    <n v="2.5"/>
    <n v="0"/>
    <n v="0"/>
    <n v="0"/>
    <n v="0"/>
    <n v="39"/>
    <n v="97.5"/>
    <n v="40"/>
  </r>
  <r>
    <s v="tim_official"/>
    <s v="redblack73"/>
    <m/>
    <m/>
    <m/>
    <m/>
    <m/>
    <m/>
    <m/>
    <m/>
    <s v="No"/>
    <n v="22"/>
    <m/>
    <m/>
    <x v="2"/>
    <d v="2018-12-28T08:02:45.000"/>
    <s v="@RedBlack73 ciao Fabrizio, desideri attivare l'offerta TIM Base Chat? Scopri maggiori dettagli qui https://t.co/f6T9skCVGN"/>
    <s v="https://www.tim.it/offerte/mobile/internet-su-misura-te/tim-socialchat?gclid=Cj0KCQiAsJfhBRCaARIsAO68ZM5fTgZqrnvNEAjLggriUlEJ-QHOF7yds4FRsr0GVAuBvhKkiVvGKsMaAvAxEALw_wcB"/>
    <s v="tim.it"/>
    <x v="3"/>
    <m/>
    <s v="http://pbs.twimg.com/profile_images/687250413788106753/Of-4AHDY_normal.png"/>
    <x v="18"/>
    <s v="https://twitter.com/#!/tim_official/status/1078561881604923393"/>
    <m/>
    <m/>
    <s v="1078561881604923393"/>
    <s v="1078405062068707328"/>
    <b v="0"/>
    <n v="0"/>
    <s v="582129235"/>
    <b v="0"/>
    <s v="it"/>
    <m/>
    <s v=""/>
    <b v="0"/>
    <n v="0"/>
    <s v=""/>
    <s v="TweetDeck"/>
    <b v="0"/>
    <s v="1078405062068707328"/>
    <s v="Tweet"/>
    <n v="0"/>
    <n v="0"/>
    <m/>
    <m/>
    <m/>
    <m/>
    <m/>
    <m/>
    <m/>
    <m/>
    <n v="1"/>
    <s v="9"/>
    <s v="9"/>
    <n v="0"/>
    <n v="0"/>
    <n v="0"/>
    <n v="0"/>
    <n v="0"/>
    <n v="0"/>
    <n v="13"/>
    <n v="100"/>
    <n v="13"/>
  </r>
  <r>
    <s v="talktalk"/>
    <s v="benshannonpt"/>
    <m/>
    <m/>
    <m/>
    <m/>
    <m/>
    <m/>
    <m/>
    <m/>
    <s v="No"/>
    <n v="23"/>
    <m/>
    <m/>
    <x v="2"/>
    <d v="2018-12-15T09:15:47.000"/>
    <s v="@BenShannonPT We're sorry to hear this Ben. If you have a chat with our team here https://t.co/G443ehYzFi, they’ll get that looked into for you - Thanks, Andy"/>
    <s v="https://community.talktalk.co.uk/t5/Chat/bd-p/socialchat"/>
    <s v="co.uk"/>
    <x v="3"/>
    <m/>
    <s v="http://pbs.twimg.com/profile_images/1035131842209505280/PEUiVXKE_normal.jpg"/>
    <x v="19"/>
    <s v="https://twitter.com/#!/talktalk/status/1073869217051656192"/>
    <m/>
    <m/>
    <s v="1073869217051656192"/>
    <s v="1073844590912962560"/>
    <b v="0"/>
    <n v="0"/>
    <s v="45407152"/>
    <b v="0"/>
    <s v="en"/>
    <m/>
    <s v=""/>
    <b v="0"/>
    <n v="0"/>
    <s v=""/>
    <s v="Lithium Tech EU"/>
    <b v="0"/>
    <s v="1073844590912962560"/>
    <s v="Tweet"/>
    <n v="0"/>
    <n v="0"/>
    <m/>
    <m/>
    <m/>
    <m/>
    <m/>
    <m/>
    <m/>
    <m/>
    <n v="1"/>
    <s v="1"/>
    <s v="1"/>
    <n v="0"/>
    <n v="0"/>
    <n v="1"/>
    <n v="3.8461538461538463"/>
    <n v="0"/>
    <n v="0"/>
    <n v="25"/>
    <n v="96.15384615384616"/>
    <n v="26"/>
  </r>
  <r>
    <s v="talktalk"/>
    <s v="ivolution93"/>
    <m/>
    <m/>
    <m/>
    <m/>
    <m/>
    <m/>
    <m/>
    <m/>
    <s v="No"/>
    <n v="24"/>
    <m/>
    <m/>
    <x v="2"/>
    <d v="2018-12-15T09:27:42.000"/>
    <s v="@ivolution93 We're sorry to hear this. If you have a chat with our team here https://t.co/G443ehYzFi, they’ll get that looked into for you - Thanks, Andy"/>
    <s v="https://community.talktalk.co.uk/t5/Chat/bd-p/socialchat"/>
    <s v="co.uk"/>
    <x v="3"/>
    <m/>
    <s v="http://pbs.twimg.com/profile_images/1035131842209505280/PEUiVXKE_normal.jpg"/>
    <x v="20"/>
    <s v="https://twitter.com/#!/talktalk/status/1073872215551238144"/>
    <m/>
    <m/>
    <s v="1073872215551238144"/>
    <s v="1073736008506712065"/>
    <b v="0"/>
    <n v="0"/>
    <s v="604610461"/>
    <b v="0"/>
    <s v="en"/>
    <m/>
    <s v=""/>
    <b v="0"/>
    <n v="0"/>
    <s v=""/>
    <s v="Lithium Tech EU"/>
    <b v="0"/>
    <s v="1073736008506712065"/>
    <s v="Tweet"/>
    <n v="0"/>
    <n v="0"/>
    <m/>
    <m/>
    <m/>
    <m/>
    <m/>
    <m/>
    <m/>
    <m/>
    <n v="1"/>
    <s v="1"/>
    <s v="1"/>
    <n v="0"/>
    <n v="0"/>
    <n v="1"/>
    <n v="4"/>
    <n v="0"/>
    <n v="0"/>
    <n v="24"/>
    <n v="96"/>
    <n v="25"/>
  </r>
  <r>
    <s v="talktalk"/>
    <s v="elainecurrie85"/>
    <m/>
    <m/>
    <m/>
    <m/>
    <m/>
    <m/>
    <m/>
    <m/>
    <s v="No"/>
    <n v="25"/>
    <m/>
    <m/>
    <x v="2"/>
    <d v="2018-12-15T09:28:59.000"/>
    <s v="@ElaineCurrie85 If you have a chat with our team here https://t.co/G443ehYzFi, they’ll get that looked into for you - Thanks, Andy"/>
    <s v="https://community.talktalk.co.uk/t5/Chat/bd-p/socialchat"/>
    <s v="co.uk"/>
    <x v="3"/>
    <m/>
    <s v="http://pbs.twimg.com/profile_images/1035131842209505280/PEUiVXKE_normal.jpg"/>
    <x v="21"/>
    <s v="https://twitter.com/#!/talktalk/status/1073872537615065088"/>
    <m/>
    <m/>
    <s v="1073872537615065088"/>
    <s v="1073872003180957696"/>
    <b v="0"/>
    <n v="0"/>
    <s v="746730210"/>
    <b v="0"/>
    <s v="en"/>
    <m/>
    <s v=""/>
    <b v="0"/>
    <n v="0"/>
    <s v=""/>
    <s v="Lithium Tech EU"/>
    <b v="0"/>
    <s v="1073872003180957696"/>
    <s v="Tweet"/>
    <n v="0"/>
    <n v="0"/>
    <m/>
    <m/>
    <m/>
    <m/>
    <m/>
    <m/>
    <m/>
    <m/>
    <n v="1"/>
    <s v="1"/>
    <s v="1"/>
    <n v="0"/>
    <n v="0"/>
    <n v="0"/>
    <n v="0"/>
    <n v="0"/>
    <n v="0"/>
    <n v="20"/>
    <n v="100"/>
    <n v="20"/>
  </r>
  <r>
    <s v="talktalk"/>
    <s v="lardlikesdogs"/>
    <m/>
    <m/>
    <m/>
    <m/>
    <m/>
    <m/>
    <m/>
    <m/>
    <s v="No"/>
    <n v="26"/>
    <m/>
    <m/>
    <x v="2"/>
    <d v="2018-12-15T09:51:43.000"/>
    <s v="@lardlikesdogs We're sorry to hear this. If you have a chat with our team here https://t.co/G443ehYzFi, they’ll get that looked into for you - Thanks, Andy"/>
    <s v="https://community.talktalk.co.uk/t5/Chat/bd-p/socialchat"/>
    <s v="co.uk"/>
    <x v="3"/>
    <m/>
    <s v="http://pbs.twimg.com/profile_images/1035131842209505280/PEUiVXKE_normal.jpg"/>
    <x v="22"/>
    <s v="https://twitter.com/#!/talktalk/status/1073878259522260994"/>
    <m/>
    <m/>
    <s v="1073878259522260994"/>
    <s v="1073875304035299328"/>
    <b v="0"/>
    <n v="0"/>
    <s v="79454240"/>
    <b v="0"/>
    <s v="en"/>
    <m/>
    <s v=""/>
    <b v="0"/>
    <n v="0"/>
    <s v=""/>
    <s v="Lithium Tech EU"/>
    <b v="0"/>
    <s v="1073875304035299328"/>
    <s v="Tweet"/>
    <n v="0"/>
    <n v="0"/>
    <m/>
    <m/>
    <m/>
    <m/>
    <m/>
    <m/>
    <m/>
    <m/>
    <n v="1"/>
    <s v="1"/>
    <s v="1"/>
    <n v="0"/>
    <n v="0"/>
    <n v="1"/>
    <n v="4"/>
    <n v="0"/>
    <n v="0"/>
    <n v="24"/>
    <n v="96"/>
    <n v="25"/>
  </r>
  <r>
    <s v="talktalk"/>
    <s v="ardwsn_"/>
    <m/>
    <m/>
    <m/>
    <m/>
    <m/>
    <m/>
    <m/>
    <m/>
    <s v="No"/>
    <n v="27"/>
    <m/>
    <m/>
    <x v="2"/>
    <d v="2018-12-15T10:12:42.000"/>
    <s v="@ardwsn_ We're very sorry to hear this Aaron. If you have a chat with our team here https://t.co/G443ehYzFi, they’ll get that looked into for you - Thanks, Andy"/>
    <s v="https://community.talktalk.co.uk/t5/Chat/bd-p/socialchat"/>
    <s v="co.uk"/>
    <x v="3"/>
    <m/>
    <s v="http://pbs.twimg.com/profile_images/1035131842209505280/PEUiVXKE_normal.jpg"/>
    <x v="23"/>
    <s v="https://twitter.com/#!/talktalk/status/1073883541111562240"/>
    <m/>
    <m/>
    <s v="1073883541111562240"/>
    <s v="1073872743186292737"/>
    <b v="0"/>
    <n v="0"/>
    <s v="963869016237408257"/>
    <b v="0"/>
    <s v="en"/>
    <m/>
    <s v=""/>
    <b v="0"/>
    <n v="0"/>
    <s v=""/>
    <s v="Lithium Tech EU"/>
    <b v="0"/>
    <s v="1073872743186292737"/>
    <s v="Tweet"/>
    <n v="0"/>
    <n v="0"/>
    <m/>
    <m/>
    <m/>
    <m/>
    <m/>
    <m/>
    <m/>
    <m/>
    <n v="1"/>
    <s v="1"/>
    <s v="1"/>
    <n v="0"/>
    <n v="0"/>
    <n v="1"/>
    <n v="3.7037037037037037"/>
    <n v="0"/>
    <n v="0"/>
    <n v="26"/>
    <n v="96.29629629629629"/>
    <n v="27"/>
  </r>
  <r>
    <s v="talktalk"/>
    <s v="pois0n0ustechie"/>
    <m/>
    <m/>
    <m/>
    <m/>
    <m/>
    <m/>
    <m/>
    <m/>
    <s v="No"/>
    <n v="28"/>
    <m/>
    <m/>
    <x v="2"/>
    <d v="2018-12-15T10:42:20.000"/>
    <s v="@Pois0n0usTechie We're sorry to see this. If you have a chat with our team here https://t.co/G443ehYzFi, they’ll get that looked into for you - Thanks, Andy"/>
    <s v="https://community.talktalk.co.uk/t5/Chat/bd-p/socialchat"/>
    <s v="co.uk"/>
    <x v="3"/>
    <m/>
    <s v="http://pbs.twimg.com/profile_images/1035131842209505280/PEUiVXKE_normal.jpg"/>
    <x v="24"/>
    <s v="https://twitter.com/#!/talktalk/status/1073890997267021824"/>
    <m/>
    <m/>
    <s v="1073890997267021824"/>
    <s v="1073885988005523458"/>
    <b v="0"/>
    <n v="0"/>
    <s v="942132016979595267"/>
    <b v="0"/>
    <s v="en"/>
    <m/>
    <s v=""/>
    <b v="0"/>
    <n v="0"/>
    <s v=""/>
    <s v="Lithium Tech EU"/>
    <b v="0"/>
    <s v="1073885988005523458"/>
    <s v="Tweet"/>
    <n v="0"/>
    <n v="0"/>
    <m/>
    <m/>
    <m/>
    <m/>
    <m/>
    <m/>
    <m/>
    <m/>
    <n v="1"/>
    <s v="1"/>
    <s v="1"/>
    <n v="0"/>
    <n v="0"/>
    <n v="1"/>
    <n v="4"/>
    <n v="0"/>
    <n v="0"/>
    <n v="24"/>
    <n v="96"/>
    <n v="25"/>
  </r>
  <r>
    <s v="talktalk"/>
    <s v="ravindranaut"/>
    <m/>
    <m/>
    <m/>
    <m/>
    <m/>
    <m/>
    <m/>
    <m/>
    <s v="No"/>
    <n v="29"/>
    <m/>
    <m/>
    <x v="2"/>
    <d v="2018-12-15T11:13:05.000"/>
    <s v="@ravindranaut If you have a chat with our team here https://t.co/G443ehYzFi, they’ll get that looked into for you - Thanks, Andy"/>
    <s v="https://community.talktalk.co.uk/t5/Chat/bd-p/socialchat"/>
    <s v="co.uk"/>
    <x v="3"/>
    <m/>
    <s v="http://pbs.twimg.com/profile_images/1035131842209505280/PEUiVXKE_normal.jpg"/>
    <x v="25"/>
    <s v="https://twitter.com/#!/talktalk/status/1073898735229431813"/>
    <m/>
    <m/>
    <s v="1073898735229431813"/>
    <s v="1073892696446640128"/>
    <b v="0"/>
    <n v="0"/>
    <s v="627297600"/>
    <b v="0"/>
    <s v="en"/>
    <m/>
    <s v=""/>
    <b v="0"/>
    <n v="0"/>
    <s v=""/>
    <s v="Lithium Tech EU"/>
    <b v="0"/>
    <s v="1073892696446640128"/>
    <s v="Tweet"/>
    <n v="0"/>
    <n v="0"/>
    <m/>
    <m/>
    <m/>
    <m/>
    <m/>
    <m/>
    <m/>
    <m/>
    <n v="1"/>
    <s v="1"/>
    <s v="1"/>
    <n v="0"/>
    <n v="0"/>
    <n v="0"/>
    <n v="0"/>
    <n v="0"/>
    <n v="0"/>
    <n v="20"/>
    <n v="100"/>
    <n v="20"/>
  </r>
  <r>
    <s v="talktalk"/>
    <s v="ragster316"/>
    <m/>
    <m/>
    <m/>
    <m/>
    <m/>
    <m/>
    <m/>
    <m/>
    <s v="No"/>
    <n v="30"/>
    <m/>
    <m/>
    <x v="2"/>
    <d v="2018-12-15T11:13:52.000"/>
    <s v="@Ragster316 We're not aware of any issues in the area. If you have a chat with our team here https://t.co/G443ehYzFi, they’ll get that looked into for you - Thanks, Andy"/>
    <s v="https://community.talktalk.co.uk/t5/Chat/bd-p/socialchat"/>
    <s v="co.uk"/>
    <x v="3"/>
    <m/>
    <s v="http://pbs.twimg.com/profile_images/1035131842209505280/PEUiVXKE_normal.jpg"/>
    <x v="26"/>
    <s v="https://twitter.com/#!/talktalk/status/1073898935155081221"/>
    <m/>
    <m/>
    <s v="1073898935155081221"/>
    <s v="1073897636619522053"/>
    <b v="0"/>
    <n v="0"/>
    <s v="285053702"/>
    <b v="0"/>
    <s v="en"/>
    <m/>
    <s v=""/>
    <b v="0"/>
    <n v="0"/>
    <s v=""/>
    <s v="Lithium Tech EU"/>
    <b v="0"/>
    <s v="1073897636619522053"/>
    <s v="Tweet"/>
    <n v="0"/>
    <n v="0"/>
    <m/>
    <m/>
    <m/>
    <m/>
    <m/>
    <m/>
    <m/>
    <m/>
    <n v="1"/>
    <s v="1"/>
    <s v="1"/>
    <n v="0"/>
    <n v="0"/>
    <n v="1"/>
    <n v="3.4482758620689653"/>
    <n v="0"/>
    <n v="0"/>
    <n v="28"/>
    <n v="96.55172413793103"/>
    <n v="29"/>
  </r>
  <r>
    <s v="talktalk"/>
    <s v="lenin2lennon"/>
    <m/>
    <m/>
    <m/>
    <m/>
    <m/>
    <m/>
    <m/>
    <m/>
    <s v="No"/>
    <n v="31"/>
    <m/>
    <m/>
    <x v="2"/>
    <d v="2018-12-15T11:49:47.000"/>
    <s v="@Lenin2Lennon We're sorry to hear this Ray. If you have a chat with our team here https://t.co/G443ehYzFi, they’ll get that looked into for you - Thanks, Andy"/>
    <s v="https://community.talktalk.co.uk/t5/Chat/bd-p/socialchat"/>
    <s v="co.uk"/>
    <x v="3"/>
    <m/>
    <s v="http://pbs.twimg.com/profile_images/1035131842209505280/PEUiVXKE_normal.jpg"/>
    <x v="27"/>
    <s v="https://twitter.com/#!/talktalk/status/1073907972764520448"/>
    <m/>
    <m/>
    <s v="1073907972764520448"/>
    <s v="1073904423175372800"/>
    <b v="0"/>
    <n v="0"/>
    <s v="925349071"/>
    <b v="0"/>
    <s v="en"/>
    <m/>
    <s v=""/>
    <b v="0"/>
    <n v="0"/>
    <s v=""/>
    <s v="Lithium Tech EU"/>
    <b v="0"/>
    <s v="1073904423175372800"/>
    <s v="Tweet"/>
    <n v="0"/>
    <n v="0"/>
    <m/>
    <m/>
    <m/>
    <m/>
    <m/>
    <m/>
    <m/>
    <m/>
    <n v="1"/>
    <s v="1"/>
    <s v="1"/>
    <n v="0"/>
    <n v="0"/>
    <n v="1"/>
    <n v="3.8461538461538463"/>
    <n v="0"/>
    <n v="0"/>
    <n v="25"/>
    <n v="96.15384615384616"/>
    <n v="26"/>
  </r>
  <r>
    <s v="talktalk"/>
    <s v="southportreport"/>
    <m/>
    <m/>
    <m/>
    <m/>
    <m/>
    <m/>
    <m/>
    <m/>
    <s v="No"/>
    <n v="32"/>
    <m/>
    <m/>
    <x v="2"/>
    <d v="2018-12-15T12:37:50.000"/>
    <s v="@SouthportReport If you have a chat with our team here https://t.co/G443ehYzFi, they’ll get that looked into for you - Thanks, Andy"/>
    <s v="https://community.talktalk.co.uk/t5/Chat/bd-p/socialchat"/>
    <s v="co.uk"/>
    <x v="3"/>
    <m/>
    <s v="http://pbs.twimg.com/profile_images/1035131842209505280/PEUiVXKE_normal.jpg"/>
    <x v="28"/>
    <s v="https://twitter.com/#!/talktalk/status/1073920065274331137"/>
    <m/>
    <m/>
    <s v="1073920065274331137"/>
    <s v="1073919062370062336"/>
    <b v="0"/>
    <n v="0"/>
    <s v="68484522"/>
    <b v="0"/>
    <s v="en"/>
    <m/>
    <s v=""/>
    <b v="0"/>
    <n v="0"/>
    <s v=""/>
    <s v="Lithium Tech EU"/>
    <b v="0"/>
    <s v="1073919062370062336"/>
    <s v="Tweet"/>
    <n v="0"/>
    <n v="0"/>
    <m/>
    <m/>
    <m/>
    <m/>
    <m/>
    <m/>
    <m/>
    <m/>
    <n v="1"/>
    <s v="1"/>
    <s v="1"/>
    <n v="0"/>
    <n v="0"/>
    <n v="0"/>
    <n v="0"/>
    <n v="0"/>
    <n v="0"/>
    <n v="20"/>
    <n v="100"/>
    <n v="20"/>
  </r>
  <r>
    <s v="talktalk"/>
    <s v="martynfearn"/>
    <m/>
    <m/>
    <m/>
    <m/>
    <m/>
    <m/>
    <m/>
    <m/>
    <s v="No"/>
    <n v="33"/>
    <m/>
    <m/>
    <x v="2"/>
    <d v="2018-12-15T13:56:28.000"/>
    <s v="@martynfearn Oh no, I am sorry about that. If you have a chat with our team here https://t.co/G443ehYzFi, they’ll get that looked into for you - Thanks, Andy"/>
    <s v="https://community.talktalk.co.uk/t5/Chat/bd-p/socialchat"/>
    <s v="co.uk"/>
    <x v="3"/>
    <m/>
    <s v="http://pbs.twimg.com/profile_images/1035131842209505280/PEUiVXKE_normal.jpg"/>
    <x v="29"/>
    <s v="https://twitter.com/#!/talktalk/status/1073939852234842112"/>
    <m/>
    <m/>
    <s v="1073939852234842112"/>
    <s v="1073939673859407872"/>
    <b v="0"/>
    <n v="0"/>
    <s v="30312180"/>
    <b v="0"/>
    <s v="en"/>
    <m/>
    <s v=""/>
    <b v="0"/>
    <n v="0"/>
    <s v=""/>
    <s v="Lithium Tech EU"/>
    <b v="0"/>
    <s v="1073939673859407872"/>
    <s v="Tweet"/>
    <n v="0"/>
    <n v="0"/>
    <m/>
    <m/>
    <m/>
    <m/>
    <m/>
    <m/>
    <m/>
    <m/>
    <n v="1"/>
    <s v="1"/>
    <s v="1"/>
    <n v="0"/>
    <n v="0"/>
    <n v="1"/>
    <n v="3.7037037037037037"/>
    <n v="0"/>
    <n v="0"/>
    <n v="26"/>
    <n v="96.29629629629629"/>
    <n v="27"/>
  </r>
  <r>
    <s v="talktalk"/>
    <s v="franeaglen"/>
    <m/>
    <m/>
    <m/>
    <m/>
    <m/>
    <m/>
    <m/>
    <m/>
    <s v="No"/>
    <n v="34"/>
    <m/>
    <m/>
    <x v="2"/>
    <d v="2018-12-15T14:49:09.000"/>
    <s v="@FranEaglen If you have a chat with our team here https://t.co/G443ehYzFi, they’ll get that looked into for you - Thanks, Andy"/>
    <s v="https://community.talktalk.co.uk/t5/Chat/bd-p/socialchat"/>
    <s v="co.uk"/>
    <x v="3"/>
    <m/>
    <s v="http://pbs.twimg.com/profile_images/1035131842209505280/PEUiVXKE_normal.jpg"/>
    <x v="30"/>
    <s v="https://twitter.com/#!/talktalk/status/1073953111943847936"/>
    <m/>
    <m/>
    <s v="1073953111943847936"/>
    <s v="1073945546279260160"/>
    <b v="0"/>
    <n v="0"/>
    <s v="2350162255"/>
    <b v="0"/>
    <s v="en"/>
    <m/>
    <s v=""/>
    <b v="0"/>
    <n v="0"/>
    <s v=""/>
    <s v="Lithium Tech EU"/>
    <b v="0"/>
    <s v="1073945546279260160"/>
    <s v="Tweet"/>
    <n v="0"/>
    <n v="0"/>
    <m/>
    <m/>
    <m/>
    <m/>
    <m/>
    <m/>
    <m/>
    <m/>
    <n v="1"/>
    <s v="1"/>
    <s v="1"/>
    <n v="0"/>
    <n v="0"/>
    <n v="0"/>
    <n v="0"/>
    <n v="0"/>
    <n v="0"/>
    <n v="20"/>
    <n v="100"/>
    <n v="20"/>
  </r>
  <r>
    <s v="talktalk"/>
    <s v="reecefc96"/>
    <m/>
    <m/>
    <m/>
    <m/>
    <m/>
    <m/>
    <m/>
    <m/>
    <s v="No"/>
    <n v="35"/>
    <m/>
    <m/>
    <x v="2"/>
    <d v="2018-12-15T14:58:31.000"/>
    <s v="@ReeceFc96 We're very sorry to hear this Reece. If you have a chat with our team here https://t.co/G443ehYzFi, they’ll get that looked into for you - Thanks, Andy"/>
    <s v="https://community.talktalk.co.uk/t5/Chat/bd-p/socialchat"/>
    <s v="co.uk"/>
    <x v="3"/>
    <m/>
    <s v="http://pbs.twimg.com/profile_images/1035131842209505280/PEUiVXKE_normal.jpg"/>
    <x v="31"/>
    <s v="https://twitter.com/#!/talktalk/status/1073955469092380672"/>
    <m/>
    <m/>
    <s v="1073955469092380672"/>
    <s v="1073947253843390464"/>
    <b v="0"/>
    <n v="0"/>
    <s v="979653913975709696"/>
    <b v="0"/>
    <s v="en"/>
    <m/>
    <s v=""/>
    <b v="0"/>
    <n v="0"/>
    <s v=""/>
    <s v="Lithium Tech EU"/>
    <b v="0"/>
    <s v="1073947253843390464"/>
    <s v="Tweet"/>
    <n v="0"/>
    <n v="0"/>
    <m/>
    <m/>
    <m/>
    <m/>
    <m/>
    <m/>
    <m/>
    <m/>
    <n v="1"/>
    <s v="1"/>
    <s v="1"/>
    <n v="0"/>
    <n v="0"/>
    <n v="1"/>
    <n v="3.7037037037037037"/>
    <n v="0"/>
    <n v="0"/>
    <n v="26"/>
    <n v="96.29629629629629"/>
    <n v="27"/>
  </r>
  <r>
    <s v="talktalk"/>
    <s v="shug251196"/>
    <m/>
    <m/>
    <m/>
    <m/>
    <m/>
    <m/>
    <m/>
    <m/>
    <s v="No"/>
    <n v="36"/>
    <m/>
    <m/>
    <x v="2"/>
    <d v="2018-12-15T15:09:12.000"/>
    <s v="@Shug251196 We're sorry to hear this. We're not aware of any issues in the area. If you have a chat with our team here https://t.co/G443ehYzFi, they’ll get that looked into for you - Thanks, Andy"/>
    <s v="https://community.talktalk.co.uk/t5/Chat/bd-p/socialchat"/>
    <s v="co.uk"/>
    <x v="3"/>
    <m/>
    <s v="http://pbs.twimg.com/profile_images/1035131842209505280/PEUiVXKE_normal.jpg"/>
    <x v="32"/>
    <s v="https://twitter.com/#!/talktalk/status/1073958156332621825"/>
    <m/>
    <m/>
    <s v="1073958156332621825"/>
    <s v="1073951769896595456"/>
    <b v="0"/>
    <n v="0"/>
    <s v="922189215114387457"/>
    <b v="0"/>
    <s v="en"/>
    <m/>
    <s v=""/>
    <b v="0"/>
    <n v="0"/>
    <s v=""/>
    <s v="Lithium Tech EU"/>
    <b v="0"/>
    <s v="1073951769896595456"/>
    <s v="Tweet"/>
    <n v="0"/>
    <n v="0"/>
    <m/>
    <m/>
    <m/>
    <m/>
    <m/>
    <m/>
    <m/>
    <m/>
    <n v="1"/>
    <s v="1"/>
    <s v="1"/>
    <n v="0"/>
    <n v="0"/>
    <n v="2"/>
    <n v="5.882352941176471"/>
    <n v="0"/>
    <n v="0"/>
    <n v="32"/>
    <n v="94.11764705882354"/>
    <n v="34"/>
  </r>
  <r>
    <s v="talktalk"/>
    <s v="ktsrooney"/>
    <m/>
    <m/>
    <m/>
    <m/>
    <m/>
    <m/>
    <m/>
    <m/>
    <s v="No"/>
    <n v="37"/>
    <m/>
    <m/>
    <x v="2"/>
    <d v="2018-12-15T15:19:55.000"/>
    <s v="@ktsrooney If you have a chat with our Tech Team here https://t.co/G443ehYzFi, they’ll get that looked into for you - Thanks, Andy"/>
    <s v="https://community.talktalk.co.uk/t5/Chat/bd-p/socialchat"/>
    <s v="co.uk"/>
    <x v="3"/>
    <m/>
    <s v="http://pbs.twimg.com/profile_images/1035131842209505280/PEUiVXKE_normal.jpg"/>
    <x v="33"/>
    <s v="https://twitter.com/#!/talktalk/status/1073960855472144387"/>
    <m/>
    <m/>
    <s v="1073960855472144387"/>
    <s v="1073959077905162240"/>
    <b v="0"/>
    <n v="1"/>
    <s v="253785173"/>
    <b v="0"/>
    <s v="en"/>
    <m/>
    <s v=""/>
    <b v="0"/>
    <n v="0"/>
    <s v=""/>
    <s v="Lithium Tech EU"/>
    <b v="0"/>
    <s v="1073959077905162240"/>
    <s v="Tweet"/>
    <n v="0"/>
    <n v="0"/>
    <m/>
    <m/>
    <m/>
    <m/>
    <m/>
    <m/>
    <m/>
    <m/>
    <n v="1"/>
    <s v="1"/>
    <s v="1"/>
    <n v="0"/>
    <n v="0"/>
    <n v="0"/>
    <n v="0"/>
    <n v="0"/>
    <n v="0"/>
    <n v="21"/>
    <n v="100"/>
    <n v="21"/>
  </r>
  <r>
    <s v="talktalk"/>
    <s v="brianlightbulb"/>
    <m/>
    <m/>
    <m/>
    <m/>
    <m/>
    <m/>
    <m/>
    <m/>
    <s v="No"/>
    <n v="38"/>
    <m/>
    <m/>
    <x v="2"/>
    <d v="2018-12-15T15:27:57.000"/>
    <s v="@Brianlightbulb We're sorry to hear this Brian. If you have a chat with our team here https://t.co/G443ehYzFi, they’ll get that looked into for you - Thanks, Andy"/>
    <s v="https://community.talktalk.co.uk/t5/Chat/bd-p/socialchat"/>
    <s v="co.uk"/>
    <x v="3"/>
    <m/>
    <s v="http://pbs.twimg.com/profile_images/1035131842209505280/PEUiVXKE_normal.jpg"/>
    <x v="34"/>
    <s v="https://twitter.com/#!/talktalk/status/1073962877139206144"/>
    <m/>
    <m/>
    <s v="1073962877139206144"/>
    <s v="1073956234854891521"/>
    <b v="0"/>
    <n v="0"/>
    <s v="3405920175"/>
    <b v="0"/>
    <s v="en"/>
    <m/>
    <s v=""/>
    <b v="0"/>
    <n v="0"/>
    <s v=""/>
    <s v="Lithium Tech EU"/>
    <b v="0"/>
    <s v="1073956234854891521"/>
    <s v="Tweet"/>
    <n v="0"/>
    <n v="0"/>
    <m/>
    <m/>
    <m/>
    <m/>
    <m/>
    <m/>
    <m/>
    <m/>
    <n v="1"/>
    <s v="1"/>
    <s v="1"/>
    <n v="0"/>
    <n v="0"/>
    <n v="1"/>
    <n v="3.8461538461538463"/>
    <n v="0"/>
    <n v="0"/>
    <n v="25"/>
    <n v="96.15384615384616"/>
    <n v="26"/>
  </r>
  <r>
    <s v="talktalk"/>
    <s v="chiefgarabaldi"/>
    <m/>
    <m/>
    <m/>
    <m/>
    <m/>
    <m/>
    <m/>
    <m/>
    <s v="No"/>
    <n v="39"/>
    <m/>
    <m/>
    <x v="2"/>
    <d v="2018-12-15T15:31:38.000"/>
    <s v="@chiefgarabaldi We're very sorry to hear this Peter. If you have a chat with our team here https://t.co/G443ehYzFi, they’ll get that looked into for you - Thanks, Andy"/>
    <s v="https://community.talktalk.co.uk/t5/Chat/bd-p/socialchat"/>
    <s v="co.uk"/>
    <x v="3"/>
    <m/>
    <s v="http://pbs.twimg.com/profile_images/1035131842209505280/PEUiVXKE_normal.jpg"/>
    <x v="35"/>
    <s v="https://twitter.com/#!/talktalk/status/1073963802314596352"/>
    <m/>
    <m/>
    <s v="1073963802314596352"/>
    <s v="1073956710946140160"/>
    <b v="0"/>
    <n v="0"/>
    <s v="72339623"/>
    <b v="0"/>
    <s v="en"/>
    <m/>
    <s v=""/>
    <b v="0"/>
    <n v="0"/>
    <s v=""/>
    <s v="Lithium Tech EU"/>
    <b v="0"/>
    <s v="1073956710946140160"/>
    <s v="Tweet"/>
    <n v="0"/>
    <n v="0"/>
    <m/>
    <m/>
    <m/>
    <m/>
    <m/>
    <m/>
    <m/>
    <m/>
    <n v="1"/>
    <s v="1"/>
    <s v="1"/>
    <n v="0"/>
    <n v="0"/>
    <n v="1"/>
    <n v="3.7037037037037037"/>
    <n v="0"/>
    <n v="0"/>
    <n v="26"/>
    <n v="96.29629629629629"/>
    <n v="27"/>
  </r>
  <r>
    <s v="talktalk"/>
    <s v="nathanb100"/>
    <m/>
    <m/>
    <m/>
    <m/>
    <m/>
    <m/>
    <m/>
    <m/>
    <s v="No"/>
    <n v="40"/>
    <m/>
    <m/>
    <x v="2"/>
    <d v="2018-12-15T15:47:15.000"/>
    <s v="@nathanb100 We're not aware of any problems in the area Nathan. If you have a chat with our team here https://t.co/G443ehYzFi, they’ll get that looked into for you - Thanks, Andy"/>
    <s v="https://community.talktalk.co.uk/t5/Chat/bd-p/socialchat"/>
    <s v="co.uk"/>
    <x v="3"/>
    <m/>
    <s v="http://pbs.twimg.com/profile_images/1035131842209505280/PEUiVXKE_normal.jpg"/>
    <x v="36"/>
    <s v="https://twitter.com/#!/talktalk/status/1073967731215618048"/>
    <m/>
    <m/>
    <s v="1073967731215618048"/>
    <s v="1073962269636214790"/>
    <b v="0"/>
    <n v="0"/>
    <s v="183829876"/>
    <b v="0"/>
    <s v="en"/>
    <m/>
    <s v=""/>
    <b v="0"/>
    <n v="0"/>
    <s v=""/>
    <s v="Lithium Tech EU"/>
    <b v="0"/>
    <s v="1073962269636214790"/>
    <s v="Tweet"/>
    <n v="0"/>
    <n v="0"/>
    <m/>
    <m/>
    <m/>
    <m/>
    <m/>
    <m/>
    <m/>
    <m/>
    <n v="1"/>
    <s v="1"/>
    <s v="1"/>
    <n v="0"/>
    <n v="0"/>
    <n v="1"/>
    <n v="3.3333333333333335"/>
    <n v="0"/>
    <n v="0"/>
    <n v="29"/>
    <n v="96.66666666666667"/>
    <n v="30"/>
  </r>
  <r>
    <s v="talktalk"/>
    <s v="hmsmithauthor"/>
    <m/>
    <m/>
    <m/>
    <m/>
    <m/>
    <m/>
    <m/>
    <m/>
    <s v="No"/>
    <n v="41"/>
    <m/>
    <m/>
    <x v="2"/>
    <d v="2018-12-15T16:23:56.000"/>
    <s v="@HMSmithAuthor We're very sorry to hear this Hannah. If you have a chat with our team here https://t.co/G443ehYzFi, they’ll get that looked into for you - Thanks, Andy"/>
    <s v="https://community.talktalk.co.uk/t5/Chat/bd-p/socialchat"/>
    <s v="co.uk"/>
    <x v="3"/>
    <m/>
    <s v="http://pbs.twimg.com/profile_images/1035131842209505280/PEUiVXKE_normal.jpg"/>
    <x v="37"/>
    <s v="https://twitter.com/#!/talktalk/status/1073976965445681154"/>
    <m/>
    <m/>
    <s v="1073976965445681154"/>
    <s v="1073971507074949122"/>
    <b v="0"/>
    <n v="0"/>
    <s v="4872485523"/>
    <b v="0"/>
    <s v="en"/>
    <m/>
    <s v=""/>
    <b v="0"/>
    <n v="0"/>
    <s v=""/>
    <s v="Lithium Tech EU"/>
    <b v="0"/>
    <s v="1073971507074949122"/>
    <s v="Tweet"/>
    <n v="0"/>
    <n v="0"/>
    <m/>
    <m/>
    <m/>
    <m/>
    <m/>
    <m/>
    <m/>
    <m/>
    <n v="1"/>
    <s v="1"/>
    <s v="1"/>
    <n v="0"/>
    <n v="0"/>
    <n v="1"/>
    <n v="3.7037037037037037"/>
    <n v="0"/>
    <n v="0"/>
    <n v="26"/>
    <n v="96.29629629629629"/>
    <n v="27"/>
  </r>
  <r>
    <s v="talktalk"/>
    <s v="joshuaspeed7"/>
    <m/>
    <m/>
    <m/>
    <m/>
    <m/>
    <m/>
    <m/>
    <m/>
    <s v="No"/>
    <n v="42"/>
    <m/>
    <m/>
    <x v="2"/>
    <d v="2018-12-15T16:29:50.000"/>
    <s v="@JoshuaSpeed7 I'm sorry to hear this. If you have a chat with our team here https://t.co/G443ehYzFi, they’ll get that looked into for you - Thanks, Andy"/>
    <s v="https://community.talktalk.co.uk/t5/Chat/bd-p/socialchat"/>
    <s v="co.uk"/>
    <x v="3"/>
    <m/>
    <s v="http://pbs.twimg.com/profile_images/1035131842209505280/PEUiVXKE_normal.jpg"/>
    <x v="38"/>
    <s v="https://twitter.com/#!/talktalk/status/1073978449952432135"/>
    <m/>
    <m/>
    <s v="1073978449952432135"/>
    <s v="1073976231962558464"/>
    <b v="0"/>
    <n v="0"/>
    <s v="919725454348750848"/>
    <b v="0"/>
    <s v="en"/>
    <m/>
    <s v=""/>
    <b v="0"/>
    <n v="0"/>
    <s v=""/>
    <s v="Lithium Tech EU"/>
    <b v="0"/>
    <s v="1073976231962558464"/>
    <s v="Tweet"/>
    <n v="0"/>
    <n v="0"/>
    <m/>
    <m/>
    <m/>
    <m/>
    <m/>
    <m/>
    <m/>
    <m/>
    <n v="1"/>
    <s v="1"/>
    <s v="1"/>
    <n v="0"/>
    <n v="0"/>
    <n v="1"/>
    <n v="4"/>
    <n v="0"/>
    <n v="0"/>
    <n v="24"/>
    <n v="96"/>
    <n v="25"/>
  </r>
  <r>
    <s v="talktalk"/>
    <s v="davepike_neu"/>
    <m/>
    <m/>
    <m/>
    <m/>
    <m/>
    <m/>
    <m/>
    <m/>
    <s v="No"/>
    <n v="43"/>
    <m/>
    <m/>
    <x v="2"/>
    <d v="2018-12-15T17:19:17.000"/>
    <s v="@DavePike_NEU If you have a chat with our team here https://t.co/G443ehYzFi, they’ll get that looked into for you - Thanks, Andy"/>
    <s v="https://community.talktalk.co.uk/t5/Chat/bd-p/socialchat"/>
    <s v="co.uk"/>
    <x v="3"/>
    <m/>
    <s v="http://pbs.twimg.com/profile_images/1035131842209505280/PEUiVXKE_normal.jpg"/>
    <x v="39"/>
    <s v="https://twitter.com/#!/talktalk/status/1073990892258816000"/>
    <m/>
    <m/>
    <s v="1073990892258816000"/>
    <s v="1073990094661521409"/>
    <b v="0"/>
    <n v="0"/>
    <s v="872126151401013248"/>
    <b v="0"/>
    <s v="en"/>
    <m/>
    <s v=""/>
    <b v="0"/>
    <n v="0"/>
    <s v=""/>
    <s v="Lithium Tech EU"/>
    <b v="0"/>
    <s v="1073990094661521409"/>
    <s v="Tweet"/>
    <n v="0"/>
    <n v="0"/>
    <m/>
    <m/>
    <m/>
    <m/>
    <m/>
    <m/>
    <m/>
    <m/>
    <n v="1"/>
    <s v="1"/>
    <s v="1"/>
    <n v="0"/>
    <n v="0"/>
    <n v="0"/>
    <n v="0"/>
    <n v="0"/>
    <n v="0"/>
    <n v="20"/>
    <n v="100"/>
    <n v="20"/>
  </r>
  <r>
    <s v="talktalk"/>
    <s v="dmjoshi1"/>
    <m/>
    <m/>
    <m/>
    <m/>
    <m/>
    <m/>
    <m/>
    <m/>
    <s v="No"/>
    <n v="44"/>
    <m/>
    <m/>
    <x v="2"/>
    <d v="2018-12-16T09:20:40.000"/>
    <s v="@dmjoshi1 We're sorry to hear this. If you have a chat with our team here https://t.co/G443ehYzFi, they’ll get that looked into for you - Thanks, Andy"/>
    <s v="https://community.talktalk.co.uk/t5/Chat/bd-p/socialchat"/>
    <s v="co.uk"/>
    <x v="3"/>
    <m/>
    <s v="http://pbs.twimg.com/profile_images/1035131842209505280/PEUiVXKE_normal.jpg"/>
    <x v="40"/>
    <s v="https://twitter.com/#!/talktalk/status/1074232834393559040"/>
    <m/>
    <m/>
    <s v="1074232834393559040"/>
    <s v="1074229977086857217"/>
    <b v="0"/>
    <n v="0"/>
    <s v="2960274970"/>
    <b v="0"/>
    <s v="en"/>
    <m/>
    <s v=""/>
    <b v="0"/>
    <n v="0"/>
    <s v=""/>
    <s v="Lithium Tech EU"/>
    <b v="0"/>
    <s v="1074229977086857217"/>
    <s v="Tweet"/>
    <n v="0"/>
    <n v="0"/>
    <m/>
    <m/>
    <m/>
    <m/>
    <m/>
    <m/>
    <m/>
    <m/>
    <n v="1"/>
    <s v="1"/>
    <s v="1"/>
    <n v="0"/>
    <n v="0"/>
    <n v="1"/>
    <n v="4"/>
    <n v="0"/>
    <n v="0"/>
    <n v="24"/>
    <n v="96"/>
    <n v="25"/>
  </r>
  <r>
    <s v="talktalk"/>
    <s v="jugindersingh"/>
    <m/>
    <m/>
    <m/>
    <m/>
    <m/>
    <m/>
    <m/>
    <m/>
    <s v="No"/>
    <n v="45"/>
    <m/>
    <m/>
    <x v="2"/>
    <d v="2018-12-16T10:03:25.000"/>
    <s v="@JuginderSingh We're very sorry to hear this Juginder. If you have a chat with our team here https://t.co/G443ehYzFi, they’ll get that looked into for you - Thanks, Andy"/>
    <s v="https://community.talktalk.co.uk/t5/Chat/bd-p/socialchat"/>
    <s v="co.uk"/>
    <x v="3"/>
    <m/>
    <s v="http://pbs.twimg.com/profile_images/1035131842209505280/PEUiVXKE_normal.jpg"/>
    <x v="41"/>
    <s v="https://twitter.com/#!/talktalk/status/1074243592858886144"/>
    <m/>
    <m/>
    <s v="1074243592858886144"/>
    <s v="1074050959213502464"/>
    <b v="0"/>
    <n v="0"/>
    <s v="245961590"/>
    <b v="0"/>
    <s v="en"/>
    <m/>
    <s v=""/>
    <b v="0"/>
    <n v="0"/>
    <s v=""/>
    <s v="Lithium Tech EU"/>
    <b v="0"/>
    <s v="1074050959213502464"/>
    <s v="Tweet"/>
    <n v="0"/>
    <n v="0"/>
    <m/>
    <m/>
    <m/>
    <m/>
    <m/>
    <m/>
    <m/>
    <m/>
    <n v="1"/>
    <s v="1"/>
    <s v="1"/>
    <n v="0"/>
    <n v="0"/>
    <n v="1"/>
    <n v="3.7037037037037037"/>
    <n v="0"/>
    <n v="0"/>
    <n v="26"/>
    <n v="96.29629629629629"/>
    <n v="27"/>
  </r>
  <r>
    <s v="talktalk"/>
    <s v="livs_mummy1"/>
    <m/>
    <m/>
    <m/>
    <m/>
    <m/>
    <m/>
    <m/>
    <m/>
    <s v="No"/>
    <n v="46"/>
    <m/>
    <m/>
    <x v="2"/>
    <d v="2018-12-16T10:15:41.000"/>
    <s v="@Livs_mummy1 We're very sorry to hear this Rebecca. If you have a chat with our team here https://t.co/G443ehYzFi, they’ll get that looked into for you - Thanks, Andy"/>
    <s v="https://community.talktalk.co.uk/t5/Chat/bd-p/socialchat"/>
    <s v="co.uk"/>
    <x v="3"/>
    <m/>
    <s v="http://pbs.twimg.com/profile_images/1035131842209505280/PEUiVXKE_normal.jpg"/>
    <x v="42"/>
    <s v="https://twitter.com/#!/talktalk/status/1074246677962334208"/>
    <m/>
    <m/>
    <s v="1074246677962334208"/>
    <s v="1074042597923045381"/>
    <b v="0"/>
    <n v="0"/>
    <s v="3852316637"/>
    <b v="0"/>
    <s v="en"/>
    <m/>
    <s v=""/>
    <b v="0"/>
    <n v="0"/>
    <s v=""/>
    <s v="Lithium Tech EU"/>
    <b v="0"/>
    <s v="1074042597923045381"/>
    <s v="Tweet"/>
    <n v="0"/>
    <n v="0"/>
    <m/>
    <m/>
    <m/>
    <m/>
    <m/>
    <m/>
    <m/>
    <m/>
    <n v="1"/>
    <s v="1"/>
    <s v="1"/>
    <n v="0"/>
    <n v="0"/>
    <n v="1"/>
    <n v="3.7037037037037037"/>
    <n v="0"/>
    <n v="0"/>
    <n v="26"/>
    <n v="96.29629629629629"/>
    <n v="27"/>
  </r>
  <r>
    <s v="talktalk"/>
    <s v="angelasfarrell"/>
    <m/>
    <m/>
    <m/>
    <m/>
    <m/>
    <m/>
    <m/>
    <m/>
    <s v="No"/>
    <n v="47"/>
    <m/>
    <m/>
    <x v="2"/>
    <d v="2018-12-16T10:19:25.000"/>
    <s v="@angelasfarrell I am sorry to hear that Angela. If you have a chat with our team here https://t.co/G443eigawQ, they’ll get that looked into for you - Thanks, Andy"/>
    <s v="https://community.talktalk.co.uk/t5/Chat/bd-p/socialchat"/>
    <s v="co.uk"/>
    <x v="3"/>
    <m/>
    <s v="http://pbs.twimg.com/profile_images/1035131842209505280/PEUiVXKE_normal.jpg"/>
    <x v="43"/>
    <s v="https://twitter.com/#!/talktalk/status/1074247618073489408"/>
    <m/>
    <m/>
    <s v="1074247618073489408"/>
    <s v="1074242469687160832"/>
    <b v="0"/>
    <n v="0"/>
    <s v="813366940114808832"/>
    <b v="0"/>
    <s v="en"/>
    <m/>
    <s v=""/>
    <b v="0"/>
    <n v="0"/>
    <s v=""/>
    <s v="Lithium Tech EU"/>
    <b v="0"/>
    <s v="1074242469687160832"/>
    <s v="Tweet"/>
    <n v="0"/>
    <n v="0"/>
    <m/>
    <m/>
    <m/>
    <m/>
    <m/>
    <m/>
    <m/>
    <m/>
    <n v="1"/>
    <s v="1"/>
    <s v="1"/>
    <n v="0"/>
    <n v="0"/>
    <n v="1"/>
    <n v="3.7037037037037037"/>
    <n v="0"/>
    <n v="0"/>
    <n v="26"/>
    <n v="96.29629629629629"/>
    <n v="27"/>
  </r>
  <r>
    <s v="talktalk"/>
    <s v="simon_fisk"/>
    <m/>
    <m/>
    <m/>
    <m/>
    <m/>
    <m/>
    <m/>
    <m/>
    <s v="No"/>
    <n v="48"/>
    <m/>
    <m/>
    <x v="2"/>
    <d v="2018-12-16T10:21:25.000"/>
    <s v="@simon_fisk Your speeds would depend on your line and the contract you have with us. It may not be possible to boost your minimum guaranteed speed based on the length of your line. If you have a chat with our team here https://t.co/G443ehYzFi, they’ll get that loo... https://t.co/6X3CmMMLQD"/>
    <s v="https://community.talktalk.co.uk/t5/Chat/bd-p/socialchat https://talktalk.response.lithium.com/portal/conversation/11215498"/>
    <s v="co.uk lithium.com"/>
    <x v="3"/>
    <m/>
    <s v="http://pbs.twimg.com/profile_images/1035131842209505280/PEUiVXKE_normal.jpg"/>
    <x v="44"/>
    <s v="https://twitter.com/#!/talktalk/status/1074248121666977793"/>
    <m/>
    <m/>
    <s v="1074248121666977793"/>
    <s v="1074246555799035904"/>
    <b v="0"/>
    <n v="0"/>
    <s v="946025451708993536"/>
    <b v="0"/>
    <s v="en"/>
    <m/>
    <s v=""/>
    <b v="0"/>
    <n v="0"/>
    <s v=""/>
    <s v="Lithium Tech EU"/>
    <b v="0"/>
    <s v="1074246555799035904"/>
    <s v="Tweet"/>
    <n v="0"/>
    <n v="0"/>
    <m/>
    <m/>
    <m/>
    <m/>
    <m/>
    <m/>
    <m/>
    <m/>
    <n v="1"/>
    <s v="1"/>
    <s v="1"/>
    <n v="1"/>
    <n v="2.127659574468085"/>
    <n v="0"/>
    <n v="0"/>
    <n v="0"/>
    <n v="0"/>
    <n v="46"/>
    <n v="97.87234042553192"/>
    <n v="47"/>
  </r>
  <r>
    <s v="talktalk"/>
    <s v="ldstudentnurse"/>
    <m/>
    <m/>
    <m/>
    <m/>
    <m/>
    <m/>
    <m/>
    <m/>
    <s v="No"/>
    <n v="49"/>
    <m/>
    <m/>
    <x v="2"/>
    <d v="2018-12-16T10:29:21.000"/>
    <s v="@ldstudentnurse We're very sorry to hear this. If you have a chat with our Tech Team here https://t.co/G443ehYzFi, they’ll get that looked into for you - Thanks, Andy"/>
    <s v="https://community.talktalk.co.uk/t5/Chat/bd-p/socialchat"/>
    <s v="co.uk"/>
    <x v="3"/>
    <m/>
    <s v="http://pbs.twimg.com/profile_images/1035131842209505280/PEUiVXKE_normal.jpg"/>
    <x v="45"/>
    <s v="https://twitter.com/#!/talktalk/status/1074250118013034498"/>
    <m/>
    <m/>
    <s v="1074250118013034498"/>
    <s v="1073992319622438913"/>
    <b v="0"/>
    <n v="0"/>
    <s v="1911878652"/>
    <b v="0"/>
    <s v="en"/>
    <m/>
    <s v=""/>
    <b v="0"/>
    <n v="0"/>
    <s v=""/>
    <s v="Lithium Tech EU"/>
    <b v="0"/>
    <s v="1073992319622438913"/>
    <s v="Tweet"/>
    <n v="0"/>
    <n v="0"/>
    <m/>
    <m/>
    <m/>
    <m/>
    <m/>
    <m/>
    <m/>
    <m/>
    <n v="1"/>
    <s v="1"/>
    <s v="1"/>
    <n v="0"/>
    <n v="0"/>
    <n v="1"/>
    <n v="3.7037037037037037"/>
    <n v="0"/>
    <n v="0"/>
    <n v="26"/>
    <n v="96.29629629629629"/>
    <n v="27"/>
  </r>
  <r>
    <s v="talktalk"/>
    <s v="pasarea3"/>
    <m/>
    <m/>
    <m/>
    <m/>
    <m/>
    <m/>
    <m/>
    <m/>
    <s v="No"/>
    <n v="50"/>
    <m/>
    <m/>
    <x v="2"/>
    <d v="2018-12-16T10:40:21.000"/>
    <s v="@Pasarea3 We're very sorry to hear this Pasarea and we do understand your frustration at this. If you have a chat with our team here https://t.co/G443ehYzFi, they’ll get that looked into for you - Thanks, Andy"/>
    <s v="https://community.talktalk.co.uk/t5/Chat/bd-p/socialchat"/>
    <s v="co.uk"/>
    <x v="3"/>
    <m/>
    <s v="http://pbs.twimg.com/profile_images/1035131842209505280/PEUiVXKE_normal.jpg"/>
    <x v="46"/>
    <s v="https://twitter.com/#!/talktalk/status/1074252888111759360"/>
    <m/>
    <m/>
    <s v="1074252888111759360"/>
    <s v="1074006576275558400"/>
    <b v="0"/>
    <n v="0"/>
    <s v="1074001171294117888"/>
    <b v="0"/>
    <s v="en"/>
    <m/>
    <s v=""/>
    <b v="0"/>
    <n v="0"/>
    <s v=""/>
    <s v="Lithium Tech EU"/>
    <b v="0"/>
    <s v="1074006576275558400"/>
    <s v="Tweet"/>
    <n v="0"/>
    <n v="0"/>
    <m/>
    <m/>
    <m/>
    <m/>
    <m/>
    <m/>
    <m/>
    <m/>
    <n v="1"/>
    <s v="1"/>
    <s v="1"/>
    <n v="0"/>
    <n v="0"/>
    <n v="2"/>
    <n v="5.714285714285714"/>
    <n v="0"/>
    <n v="0"/>
    <n v="33"/>
    <n v="94.28571428571429"/>
    <n v="35"/>
  </r>
  <r>
    <s v="talktalk"/>
    <s v="seasidesurfer"/>
    <m/>
    <m/>
    <m/>
    <m/>
    <m/>
    <m/>
    <m/>
    <m/>
    <s v="No"/>
    <n v="51"/>
    <m/>
    <m/>
    <x v="2"/>
    <d v="2018-12-16T10:47:26.000"/>
    <s v="@seasidesurfer I am sorry about that. If you have a chat with our team here https://t.co/G443ehYzFi, they’ll get that looked into for you - Thanks, Andy"/>
    <s v="https://community.talktalk.co.uk/t5/Chat/bd-p/socialchat"/>
    <s v="co.uk"/>
    <x v="3"/>
    <m/>
    <s v="http://pbs.twimg.com/profile_images/1035131842209505280/PEUiVXKE_normal.jpg"/>
    <x v="47"/>
    <s v="https://twitter.com/#!/talktalk/status/1074254668681920513"/>
    <m/>
    <m/>
    <s v="1074254668681920513"/>
    <s v="1074015672617836544"/>
    <b v="0"/>
    <n v="0"/>
    <s v="892392225887440896"/>
    <b v="0"/>
    <s v="en"/>
    <m/>
    <s v=""/>
    <b v="0"/>
    <n v="0"/>
    <s v=""/>
    <s v="Lithium Tech EU"/>
    <b v="0"/>
    <s v="1074015672617836544"/>
    <s v="Tweet"/>
    <n v="0"/>
    <n v="0"/>
    <m/>
    <m/>
    <m/>
    <m/>
    <m/>
    <m/>
    <m/>
    <m/>
    <n v="1"/>
    <s v="1"/>
    <s v="1"/>
    <n v="0"/>
    <n v="0"/>
    <n v="1"/>
    <n v="4"/>
    <n v="0"/>
    <n v="0"/>
    <n v="24"/>
    <n v="96"/>
    <n v="25"/>
  </r>
  <r>
    <s v="talktalk"/>
    <s v="hj_ellis"/>
    <m/>
    <m/>
    <m/>
    <m/>
    <m/>
    <m/>
    <m/>
    <m/>
    <s v="No"/>
    <n v="52"/>
    <m/>
    <m/>
    <x v="2"/>
    <d v="2018-12-16T10:55:31.000"/>
    <s v="@HJ_Ellis I am sorry about that Helen. If you have a chat with our team here https://t.co/G443ehYzFi, they’ll get that looked into for you - Thanks, Andy"/>
    <s v="https://community.talktalk.co.uk/t5/Chat/bd-p/socialchat"/>
    <s v="co.uk"/>
    <x v="3"/>
    <m/>
    <s v="http://pbs.twimg.com/profile_images/1035131842209505280/PEUiVXKE_normal.jpg"/>
    <x v="48"/>
    <s v="https://twitter.com/#!/talktalk/status/1074256705574367232"/>
    <m/>
    <m/>
    <s v="1074256705574367232"/>
    <s v="1074031816561049600"/>
    <b v="0"/>
    <n v="0"/>
    <s v="216496500"/>
    <b v="0"/>
    <s v="en"/>
    <m/>
    <s v=""/>
    <b v="0"/>
    <n v="0"/>
    <s v=""/>
    <s v="Lithium Tech EU"/>
    <b v="0"/>
    <s v="1074031816561049600"/>
    <s v="Tweet"/>
    <n v="0"/>
    <n v="0"/>
    <m/>
    <m/>
    <m/>
    <m/>
    <m/>
    <m/>
    <m/>
    <m/>
    <n v="1"/>
    <s v="1"/>
    <s v="1"/>
    <n v="0"/>
    <n v="0"/>
    <n v="1"/>
    <n v="3.8461538461538463"/>
    <n v="0"/>
    <n v="0"/>
    <n v="25"/>
    <n v="96.15384615384616"/>
    <n v="26"/>
  </r>
  <r>
    <s v="talktalk"/>
    <s v="andrewquew"/>
    <m/>
    <m/>
    <m/>
    <m/>
    <m/>
    <m/>
    <m/>
    <m/>
    <s v="No"/>
    <n v="53"/>
    <m/>
    <m/>
    <x v="2"/>
    <d v="2018-12-16T10:56:13.000"/>
    <s v="@AndrewQuew I am sorry about that Andrew. If you have a chat with our team here https://t.co/G443ehYzFi, they’ll get that looked into for you - Thanks, Andy"/>
    <s v="https://community.talktalk.co.uk/t5/Chat/bd-p/socialchat"/>
    <s v="co.uk"/>
    <x v="3"/>
    <m/>
    <s v="http://pbs.twimg.com/profile_images/1035131842209505280/PEUiVXKE_normal.jpg"/>
    <x v="49"/>
    <s v="https://twitter.com/#!/talktalk/status/1074256881659637760"/>
    <m/>
    <m/>
    <s v="1074256881659637760"/>
    <s v="1074242050953019392"/>
    <b v="0"/>
    <n v="0"/>
    <s v="846797618621681668"/>
    <b v="0"/>
    <s v="en"/>
    <m/>
    <s v=""/>
    <b v="0"/>
    <n v="0"/>
    <s v=""/>
    <s v="Lithium Tech EU"/>
    <b v="0"/>
    <s v="1074242050953019392"/>
    <s v="Tweet"/>
    <n v="0"/>
    <n v="0"/>
    <m/>
    <m/>
    <m/>
    <m/>
    <m/>
    <m/>
    <m/>
    <m/>
    <n v="1"/>
    <s v="1"/>
    <s v="1"/>
    <n v="0"/>
    <n v="0"/>
    <n v="1"/>
    <n v="3.8461538461538463"/>
    <n v="0"/>
    <n v="0"/>
    <n v="25"/>
    <n v="96.15384615384616"/>
    <n v="26"/>
  </r>
  <r>
    <s v="talktalk"/>
    <s v="angeleyes2602"/>
    <m/>
    <m/>
    <m/>
    <m/>
    <m/>
    <m/>
    <m/>
    <m/>
    <s v="No"/>
    <n v="54"/>
    <m/>
    <m/>
    <x v="2"/>
    <d v="2018-12-16T11:01:03.000"/>
    <s v="@Angeleyes2602 I am sorry about that Angie. If you have a chat with our team here https://t.co/G443ehYzFi, they’ll get that looked into for you - Thanks, Andy"/>
    <s v="https://community.talktalk.co.uk/t5/Chat/bd-p/socialchat"/>
    <s v="co.uk"/>
    <x v="3"/>
    <m/>
    <s v="http://pbs.twimg.com/profile_images/1035131842209505280/PEUiVXKE_normal.jpg"/>
    <x v="50"/>
    <s v="https://twitter.com/#!/talktalk/status/1074258097907122176"/>
    <m/>
    <m/>
    <s v="1074258097907122176"/>
    <s v="1074244165532377088"/>
    <b v="0"/>
    <n v="0"/>
    <s v="480789137"/>
    <b v="0"/>
    <s v="en"/>
    <m/>
    <s v=""/>
    <b v="0"/>
    <n v="0"/>
    <s v=""/>
    <s v="Lithium Tech EU"/>
    <b v="0"/>
    <s v="1074244165532377088"/>
    <s v="Tweet"/>
    <n v="0"/>
    <n v="0"/>
    <m/>
    <m/>
    <m/>
    <m/>
    <m/>
    <m/>
    <m/>
    <m/>
    <n v="1"/>
    <s v="1"/>
    <s v="1"/>
    <n v="0"/>
    <n v="0"/>
    <n v="1"/>
    <n v="3.8461538461538463"/>
    <n v="0"/>
    <n v="0"/>
    <n v="25"/>
    <n v="96.15384615384616"/>
    <n v="26"/>
  </r>
  <r>
    <s v="talktalk"/>
    <s v="neilyork12"/>
    <m/>
    <m/>
    <m/>
    <m/>
    <m/>
    <m/>
    <m/>
    <m/>
    <s v="No"/>
    <n v="55"/>
    <m/>
    <m/>
    <x v="2"/>
    <d v="2018-12-16T11:43:22.000"/>
    <s v="@NeilYork12 If you have a chat with our team here https://t.co/G443ehYzFi, they’ll get that looked into for you - Thanks, Andy"/>
    <s v="https://community.talktalk.co.uk/t5/Chat/bd-p/socialchat"/>
    <s v="co.uk"/>
    <x v="3"/>
    <m/>
    <s v="http://pbs.twimg.com/profile_images/1035131842209505280/PEUiVXKE_normal.jpg"/>
    <x v="51"/>
    <s v="https://twitter.com/#!/talktalk/status/1074268744602542083"/>
    <m/>
    <m/>
    <s v="1074268744602542083"/>
    <s v="1074253590787702784"/>
    <b v="0"/>
    <n v="0"/>
    <s v="1062855527317889026"/>
    <b v="0"/>
    <s v="en"/>
    <m/>
    <s v=""/>
    <b v="0"/>
    <n v="0"/>
    <s v=""/>
    <s v="Lithium Tech EU"/>
    <b v="0"/>
    <s v="1074253590787702784"/>
    <s v="Tweet"/>
    <n v="0"/>
    <n v="0"/>
    <m/>
    <m/>
    <m/>
    <m/>
    <m/>
    <m/>
    <m/>
    <m/>
    <n v="1"/>
    <s v="1"/>
    <s v="1"/>
    <n v="0"/>
    <n v="0"/>
    <n v="0"/>
    <n v="0"/>
    <n v="0"/>
    <n v="0"/>
    <n v="20"/>
    <n v="100"/>
    <n v="20"/>
  </r>
  <r>
    <s v="talktalk"/>
    <s v="ianhewitt"/>
    <m/>
    <m/>
    <m/>
    <m/>
    <m/>
    <m/>
    <m/>
    <m/>
    <s v="No"/>
    <n v="56"/>
    <m/>
    <m/>
    <x v="2"/>
    <d v="2018-12-16T12:14:34.000"/>
    <s v="@IanHewitt I am very sorry about this and we do understand your frustration at this. If you have a chat with our team here https://t.co/G443ehYzFi, they’ll get that looked into for you - Thanks, Andy"/>
    <s v="https://community.talktalk.co.uk/t5/Chat/bd-p/socialchat"/>
    <s v="co.uk"/>
    <x v="3"/>
    <m/>
    <s v="http://pbs.twimg.com/profile_images/1035131842209505280/PEUiVXKE_normal.jpg"/>
    <x v="52"/>
    <s v="https://twitter.com/#!/talktalk/status/1074276595651747840"/>
    <m/>
    <m/>
    <s v="1074276595651747840"/>
    <s v="1074263464359718914"/>
    <b v="0"/>
    <n v="0"/>
    <s v="1183971949"/>
    <b v="0"/>
    <s v="en"/>
    <m/>
    <s v=""/>
    <b v="0"/>
    <n v="0"/>
    <s v=""/>
    <s v="Lithium Tech EU"/>
    <b v="0"/>
    <s v="1074263464359718914"/>
    <s v="Tweet"/>
    <n v="0"/>
    <n v="0"/>
    <m/>
    <m/>
    <m/>
    <m/>
    <m/>
    <m/>
    <m/>
    <m/>
    <n v="1"/>
    <s v="1"/>
    <s v="1"/>
    <n v="0"/>
    <n v="0"/>
    <n v="2"/>
    <n v="5.882352941176471"/>
    <n v="0"/>
    <n v="0"/>
    <n v="32"/>
    <n v="94.11764705882354"/>
    <n v="34"/>
  </r>
  <r>
    <s v="talktalk"/>
    <s v="oonuch"/>
    <m/>
    <m/>
    <m/>
    <m/>
    <m/>
    <m/>
    <m/>
    <m/>
    <s v="No"/>
    <n v="57"/>
    <m/>
    <m/>
    <x v="2"/>
    <d v="2018-12-16T12:46:37.000"/>
    <s v="@oonuch I am sorry about that Olga. If you have a chat with our Billing Team here https://t.co/G443ehYzFi, they’ll get that looked into for you - Thanks, Andy"/>
    <s v="https://community.talktalk.co.uk/t5/Chat/bd-p/socialchat"/>
    <s v="co.uk"/>
    <x v="3"/>
    <m/>
    <s v="http://pbs.twimg.com/profile_images/1035131842209505280/PEUiVXKE_normal.jpg"/>
    <x v="53"/>
    <s v="https://twitter.com/#!/talktalk/status/1074284661604528129"/>
    <m/>
    <m/>
    <s v="1074284661604528129"/>
    <s v="1074275780950020096"/>
    <b v="0"/>
    <n v="0"/>
    <s v="51849115"/>
    <b v="0"/>
    <s v="en"/>
    <m/>
    <s v=""/>
    <b v="0"/>
    <n v="0"/>
    <s v=""/>
    <s v="Lithium Tech EU"/>
    <b v="0"/>
    <s v="1074275780950020096"/>
    <s v="Tweet"/>
    <n v="0"/>
    <n v="0"/>
    <m/>
    <m/>
    <m/>
    <m/>
    <m/>
    <m/>
    <m/>
    <m/>
    <n v="1"/>
    <s v="1"/>
    <s v="1"/>
    <n v="0"/>
    <n v="0"/>
    <n v="1"/>
    <n v="3.7037037037037037"/>
    <n v="0"/>
    <n v="0"/>
    <n v="26"/>
    <n v="96.29629629629629"/>
    <n v="27"/>
  </r>
  <r>
    <s v="talktalk"/>
    <s v="andydonn810"/>
    <m/>
    <m/>
    <m/>
    <m/>
    <m/>
    <m/>
    <m/>
    <m/>
    <s v="No"/>
    <n v="58"/>
    <m/>
    <m/>
    <x v="2"/>
    <d v="2018-12-16T14:06:00.000"/>
    <s v="@andydonn810 We're sorry to hear this Andy. If you have a chat with our team here https://t.co/G443ehYzFi, they’ll get that looked into for you - Thanks, Andy"/>
    <s v="https://community.talktalk.co.uk/t5/Chat/bd-p/socialchat"/>
    <s v="co.uk"/>
    <x v="3"/>
    <m/>
    <s v="http://pbs.twimg.com/profile_images/1035131842209505280/PEUiVXKE_normal.jpg"/>
    <x v="54"/>
    <s v="https://twitter.com/#!/talktalk/status/1074304639531696129"/>
    <m/>
    <m/>
    <s v="1074304639531696129"/>
    <s v="1074289533250883587"/>
    <b v="0"/>
    <n v="0"/>
    <s v="367096989"/>
    <b v="0"/>
    <s v="en"/>
    <m/>
    <s v=""/>
    <b v="0"/>
    <n v="0"/>
    <s v=""/>
    <s v="Lithium Tech EU"/>
    <b v="0"/>
    <s v="1074289533250883587"/>
    <s v="Tweet"/>
    <n v="0"/>
    <n v="0"/>
    <m/>
    <m/>
    <m/>
    <m/>
    <m/>
    <m/>
    <m/>
    <m/>
    <n v="1"/>
    <s v="1"/>
    <s v="1"/>
    <n v="0"/>
    <n v="0"/>
    <n v="1"/>
    <n v="3.8461538461538463"/>
    <n v="0"/>
    <n v="0"/>
    <n v="25"/>
    <n v="96.15384615384616"/>
    <n v="26"/>
  </r>
  <r>
    <s v="talktalk"/>
    <s v="gr3ant"/>
    <m/>
    <m/>
    <m/>
    <m/>
    <m/>
    <m/>
    <m/>
    <m/>
    <s v="No"/>
    <n v="59"/>
    <m/>
    <m/>
    <x v="2"/>
    <d v="2018-12-16T15:51:53.000"/>
    <s v="@Gr3ant Oh no :( I am sorry about that Grant. If you have a chat with our team here https://t.co/G443ehYzFi, they’ll get that looked into for you - Thanks, Andy"/>
    <s v="https://community.talktalk.co.uk/t5/Chat/bd-p/socialchat"/>
    <s v="co.uk"/>
    <x v="3"/>
    <m/>
    <s v="http://pbs.twimg.com/profile_images/1035131842209505280/PEUiVXKE_normal.jpg"/>
    <x v="55"/>
    <s v="https://twitter.com/#!/talktalk/status/1074331288604209153"/>
    <m/>
    <m/>
    <s v="1074331288604209153"/>
    <s v="1074320706622636032"/>
    <b v="0"/>
    <n v="0"/>
    <s v="20476313"/>
    <b v="0"/>
    <s v="en"/>
    <m/>
    <s v=""/>
    <b v="0"/>
    <n v="0"/>
    <s v=""/>
    <s v="Lithium Tech EU"/>
    <b v="0"/>
    <s v="1074320706622636032"/>
    <s v="Tweet"/>
    <n v="0"/>
    <n v="0"/>
    <m/>
    <m/>
    <m/>
    <m/>
    <m/>
    <m/>
    <m/>
    <m/>
    <n v="1"/>
    <s v="1"/>
    <s v="1"/>
    <n v="0"/>
    <n v="0"/>
    <n v="1"/>
    <n v="3.5714285714285716"/>
    <n v="0"/>
    <n v="0"/>
    <n v="27"/>
    <n v="96.42857142857143"/>
    <n v="28"/>
  </r>
  <r>
    <s v="talktalk"/>
    <s v="112jk211"/>
    <m/>
    <m/>
    <m/>
    <m/>
    <m/>
    <m/>
    <m/>
    <m/>
    <s v="No"/>
    <n v="60"/>
    <m/>
    <m/>
    <x v="2"/>
    <d v="2018-12-16T17:16:37.000"/>
    <s v="@112jk211 We're sorry to hear this James. If you have a chat with our team here https://t.co/G443ehYzFi, they’ll get that looked into for you - Thanks, Andy"/>
    <s v="https://community.talktalk.co.uk/t5/Chat/bd-p/socialchat"/>
    <s v="co.uk"/>
    <x v="3"/>
    <m/>
    <s v="http://pbs.twimg.com/profile_images/1035131842209505280/PEUiVXKE_normal.jpg"/>
    <x v="56"/>
    <s v="https://twitter.com/#!/talktalk/status/1074352609580990465"/>
    <m/>
    <m/>
    <s v="1074352609580990465"/>
    <s v="1074331299786223618"/>
    <b v="0"/>
    <n v="0"/>
    <s v="413249754"/>
    <b v="0"/>
    <s v="en"/>
    <m/>
    <s v=""/>
    <b v="0"/>
    <n v="0"/>
    <s v=""/>
    <s v="Lithium Tech EU"/>
    <b v="0"/>
    <s v="1074331299786223618"/>
    <s v="Tweet"/>
    <n v="0"/>
    <n v="0"/>
    <m/>
    <m/>
    <m/>
    <m/>
    <m/>
    <m/>
    <m/>
    <m/>
    <n v="1"/>
    <s v="1"/>
    <s v="1"/>
    <n v="0"/>
    <n v="0"/>
    <n v="1"/>
    <n v="3.8461538461538463"/>
    <n v="0"/>
    <n v="0"/>
    <n v="25"/>
    <n v="96.15384615384616"/>
    <n v="26"/>
  </r>
  <r>
    <s v="talktalk"/>
    <s v="trharn"/>
    <m/>
    <m/>
    <m/>
    <m/>
    <m/>
    <m/>
    <m/>
    <m/>
    <s v="No"/>
    <n v="61"/>
    <m/>
    <m/>
    <x v="2"/>
    <d v="2018-12-16T17:22:42.000"/>
    <s v="@trharn We're sorry to hear this. We're not aware of any issues in the area. If you have a chat with our team here https://t.co/G443ehYzFi, they’ll get that looked into for you - Thanks, Andy"/>
    <s v="https://community.talktalk.co.uk/t5/Chat/bd-p/socialchat"/>
    <s v="co.uk"/>
    <x v="3"/>
    <m/>
    <s v="http://pbs.twimg.com/profile_images/1035131842209505280/PEUiVXKE_normal.jpg"/>
    <x v="57"/>
    <s v="https://twitter.com/#!/talktalk/status/1074354141265321984"/>
    <m/>
    <m/>
    <s v="1074354141265321984"/>
    <s v="1074324825932484608"/>
    <b v="0"/>
    <n v="0"/>
    <s v="80632024"/>
    <b v="0"/>
    <s v="en"/>
    <m/>
    <s v=""/>
    <b v="0"/>
    <n v="0"/>
    <s v=""/>
    <s v="Lithium Tech EU"/>
    <b v="0"/>
    <s v="1074324825932484608"/>
    <s v="Tweet"/>
    <n v="0"/>
    <n v="0"/>
    <m/>
    <m/>
    <m/>
    <m/>
    <m/>
    <m/>
    <m/>
    <m/>
    <n v="1"/>
    <s v="1"/>
    <s v="1"/>
    <n v="0"/>
    <n v="0"/>
    <n v="2"/>
    <n v="5.882352941176471"/>
    <n v="0"/>
    <n v="0"/>
    <n v="32"/>
    <n v="94.11764705882354"/>
    <n v="34"/>
  </r>
  <r>
    <s v="talktalk"/>
    <s v="juststatistic"/>
    <m/>
    <m/>
    <m/>
    <m/>
    <m/>
    <m/>
    <m/>
    <m/>
    <s v="No"/>
    <n v="62"/>
    <m/>
    <m/>
    <x v="2"/>
    <d v="2018-12-17T08:49:03.000"/>
    <s v="@JustStatistic Hi there, if you speak to our team here: https://t.co/G443ehYzFi, we'll get this looked into for you. Mike"/>
    <s v="https://community.talktalk.co.uk/t5/Chat/bd-p/socialchat"/>
    <s v="co.uk"/>
    <x v="3"/>
    <m/>
    <s v="http://pbs.twimg.com/profile_images/1035131842209505280/PEUiVXKE_normal.jpg"/>
    <x v="58"/>
    <s v="https://twitter.com/#!/talktalk/status/1074587263059877888"/>
    <m/>
    <m/>
    <s v="1074587263059877888"/>
    <s v="1074390484397801479"/>
    <b v="0"/>
    <n v="0"/>
    <s v="938756864355037184"/>
    <b v="0"/>
    <s v="en"/>
    <m/>
    <s v=""/>
    <b v="0"/>
    <n v="0"/>
    <s v=""/>
    <s v="Lithium Tech EU"/>
    <b v="0"/>
    <s v="1074390484397801479"/>
    <s v="Tweet"/>
    <n v="0"/>
    <n v="0"/>
    <m/>
    <m/>
    <m/>
    <m/>
    <m/>
    <m/>
    <m/>
    <m/>
    <n v="1"/>
    <s v="1"/>
    <s v="1"/>
    <n v="0"/>
    <n v="0"/>
    <n v="0"/>
    <n v="0"/>
    <n v="0"/>
    <n v="0"/>
    <n v="18"/>
    <n v="100"/>
    <n v="18"/>
  </r>
  <r>
    <s v="talktalk"/>
    <s v="jordans_parker"/>
    <m/>
    <m/>
    <m/>
    <m/>
    <m/>
    <m/>
    <m/>
    <m/>
    <s v="No"/>
    <n v="63"/>
    <m/>
    <m/>
    <x v="2"/>
    <d v="2018-12-17T09:01:04.000"/>
    <s v="@jordans_parker Hi there Jordan, So sorry to hear about that, if you get in touch with our tech team here: https://t.co/G443ehYzFi they will be able to look into this for you. Chris."/>
    <s v="https://community.talktalk.co.uk/t5/Chat/bd-p/socialchat"/>
    <s v="co.uk"/>
    <x v="3"/>
    <m/>
    <s v="http://pbs.twimg.com/profile_images/1035131842209505280/PEUiVXKE_normal.jpg"/>
    <x v="59"/>
    <s v="https://twitter.com/#!/talktalk/status/1074590287639519232"/>
    <m/>
    <m/>
    <s v="1074590287639519232"/>
    <s v="1074422219802075136"/>
    <b v="0"/>
    <n v="0"/>
    <s v="381625874"/>
    <b v="0"/>
    <s v="en"/>
    <m/>
    <s v=""/>
    <b v="0"/>
    <n v="0"/>
    <s v=""/>
    <s v="Lithium Tech EU"/>
    <b v="0"/>
    <s v="1074422219802075136"/>
    <s v="Tweet"/>
    <n v="0"/>
    <n v="0"/>
    <m/>
    <m/>
    <m/>
    <m/>
    <m/>
    <m/>
    <m/>
    <m/>
    <n v="1"/>
    <s v="1"/>
    <s v="1"/>
    <n v="0"/>
    <n v="0"/>
    <n v="1"/>
    <n v="3.225806451612903"/>
    <n v="0"/>
    <n v="0"/>
    <n v="30"/>
    <n v="96.7741935483871"/>
    <n v="31"/>
  </r>
  <r>
    <s v="talktalk"/>
    <s v="nevzab"/>
    <m/>
    <m/>
    <m/>
    <m/>
    <m/>
    <m/>
    <m/>
    <m/>
    <s v="No"/>
    <n v="64"/>
    <m/>
    <m/>
    <x v="2"/>
    <d v="2018-12-17T09:01:17.000"/>
    <s v="@NevZab Hi Nev, if you speak to our team here: https://t.co/G443ehYzFi, we'll get this looked into for you. Mike"/>
    <s v="https://community.talktalk.co.uk/t5/Chat/bd-p/socialchat"/>
    <s v="co.uk"/>
    <x v="3"/>
    <m/>
    <s v="http://pbs.twimg.com/profile_images/1035131842209505280/PEUiVXKE_normal.jpg"/>
    <x v="60"/>
    <s v="https://twitter.com/#!/talktalk/status/1074590341616074752"/>
    <m/>
    <m/>
    <s v="1074590341616074752"/>
    <s v="1074437951462014976"/>
    <b v="0"/>
    <n v="0"/>
    <s v="1032937947761467392"/>
    <b v="0"/>
    <s v="en"/>
    <m/>
    <s v=""/>
    <b v="0"/>
    <n v="0"/>
    <s v=""/>
    <s v="Lithium Tech EU"/>
    <b v="0"/>
    <s v="1074437951462014976"/>
    <s v="Tweet"/>
    <n v="0"/>
    <n v="0"/>
    <m/>
    <m/>
    <m/>
    <m/>
    <m/>
    <m/>
    <m/>
    <m/>
    <n v="1"/>
    <s v="1"/>
    <s v="1"/>
    <n v="0"/>
    <n v="0"/>
    <n v="0"/>
    <n v="0"/>
    <n v="0"/>
    <n v="0"/>
    <n v="18"/>
    <n v="100"/>
    <n v="18"/>
  </r>
  <r>
    <s v="talktalk"/>
    <s v="davidpbates"/>
    <m/>
    <m/>
    <m/>
    <m/>
    <m/>
    <m/>
    <m/>
    <m/>
    <s v="No"/>
    <n v="65"/>
    <m/>
    <m/>
    <x v="2"/>
    <d v="2018-12-17T09:05:55.000"/>
    <s v="@DavidPBates Hi David. Unfortunately, this would not be possible due to the processes put in place when a new customer goes live on our network. If you speak with our team here: https://t.co/G443ehYzFi they will do their best to help you going forward. Thanks, Chris."/>
    <s v="https://community.talktalk.co.uk/t5/Chat/bd-p/socialchat"/>
    <s v="co.uk"/>
    <x v="3"/>
    <m/>
    <s v="http://pbs.twimg.com/profile_images/1035131842209505280/PEUiVXKE_normal.jpg"/>
    <x v="61"/>
    <s v="https://twitter.com/#!/talktalk/status/1074591510086201344"/>
    <m/>
    <m/>
    <s v="1074591510086201344"/>
    <s v="1074453511600001024"/>
    <b v="0"/>
    <n v="0"/>
    <s v="220085640"/>
    <b v="0"/>
    <s v="en"/>
    <m/>
    <s v=""/>
    <b v="0"/>
    <n v="0"/>
    <s v=""/>
    <s v="Lithium Tech EU"/>
    <b v="0"/>
    <s v="1074453511600001024"/>
    <s v="Tweet"/>
    <n v="0"/>
    <n v="0"/>
    <m/>
    <m/>
    <m/>
    <m/>
    <m/>
    <m/>
    <m/>
    <m/>
    <n v="1"/>
    <s v="1"/>
    <s v="1"/>
    <n v="1"/>
    <n v="2.272727272727273"/>
    <n v="1"/>
    <n v="2.272727272727273"/>
    <n v="0"/>
    <n v="0"/>
    <n v="42"/>
    <n v="95.45454545454545"/>
    <n v="44"/>
  </r>
  <r>
    <s v="talktalk"/>
    <s v="dmcgwinn"/>
    <m/>
    <m/>
    <m/>
    <m/>
    <m/>
    <m/>
    <m/>
    <m/>
    <s v="No"/>
    <n v="66"/>
    <m/>
    <m/>
    <x v="2"/>
    <d v="2018-12-17T11:27:49.000"/>
    <s v="@DMcGwinn I'd then advise speaking with our technical support team. You can reach them via web chat here: https://t.co/G443ehYzFi Zach"/>
    <s v="https://community.talktalk.co.uk/t5/Chat/bd-p/socialchat"/>
    <s v="co.uk"/>
    <x v="3"/>
    <m/>
    <s v="http://pbs.twimg.com/profile_images/1035131842209505280/PEUiVXKE_normal.jpg"/>
    <x v="62"/>
    <s v="https://twitter.com/#!/talktalk/status/1074627219769749504"/>
    <m/>
    <m/>
    <s v="1074627219769749504"/>
    <s v="1074626558478946305"/>
    <b v="0"/>
    <n v="0"/>
    <s v="1389178572"/>
    <b v="0"/>
    <s v="en"/>
    <m/>
    <s v=""/>
    <b v="0"/>
    <n v="0"/>
    <s v=""/>
    <s v="Lithium Tech EU"/>
    <b v="0"/>
    <s v="1074626558478946305"/>
    <s v="Tweet"/>
    <n v="0"/>
    <n v="0"/>
    <m/>
    <m/>
    <m/>
    <m/>
    <m/>
    <m/>
    <m/>
    <m/>
    <n v="1"/>
    <s v="1"/>
    <s v="1"/>
    <n v="1"/>
    <n v="5.2631578947368425"/>
    <n v="0"/>
    <n v="0"/>
    <n v="0"/>
    <n v="0"/>
    <n v="18"/>
    <n v="94.73684210526316"/>
    <n v="19"/>
  </r>
  <r>
    <s v="talktalk"/>
    <s v="bethaan92"/>
    <m/>
    <m/>
    <m/>
    <m/>
    <m/>
    <m/>
    <m/>
    <m/>
    <s v="No"/>
    <n v="67"/>
    <m/>
    <m/>
    <x v="2"/>
    <d v="2018-12-17T13:23:22.000"/>
    <s v="@Bethaan92 I'm really sorry to hear that, Bethan, please get in touch with our Billing Team here and they'll look straight into this for you: https://t.co/G443ehYzFi Becky"/>
    <s v="https://community.talktalk.co.uk/t5/Chat/bd-p/socialchat"/>
    <s v="co.uk"/>
    <x v="3"/>
    <m/>
    <s v="http://pbs.twimg.com/profile_images/1035131842209505280/PEUiVXKE_normal.jpg"/>
    <x v="63"/>
    <s v="https://twitter.com/#!/talktalk/status/1074656300745793536"/>
    <m/>
    <m/>
    <s v="1074656300745793536"/>
    <s v="1074653571839377408"/>
    <b v="0"/>
    <n v="0"/>
    <s v="276999003"/>
    <b v="0"/>
    <s v="en"/>
    <m/>
    <s v=""/>
    <b v="0"/>
    <n v="0"/>
    <s v=""/>
    <s v="Lithium Tech EU"/>
    <b v="0"/>
    <s v="1074653571839377408"/>
    <s v="Tweet"/>
    <n v="0"/>
    <n v="0"/>
    <m/>
    <m/>
    <m/>
    <m/>
    <m/>
    <m/>
    <m/>
    <m/>
    <n v="1"/>
    <s v="1"/>
    <s v="1"/>
    <n v="0"/>
    <n v="0"/>
    <n v="1"/>
    <n v="3.8461538461538463"/>
    <n v="0"/>
    <n v="0"/>
    <n v="25"/>
    <n v="96.15384615384616"/>
    <n v="26"/>
  </r>
  <r>
    <s v="talktalk"/>
    <s v="djemjay2000"/>
    <m/>
    <m/>
    <m/>
    <m/>
    <m/>
    <m/>
    <m/>
    <m/>
    <s v="No"/>
    <n v="68"/>
    <m/>
    <m/>
    <x v="2"/>
    <d v="2018-12-17T13:49:23.000"/>
    <s v="@DjEmjay2000 Thanks, Deano. It'd be best to reach out to our technical support team. You can reach them via web chat here: https://t.co/G443ehYzFi Zach"/>
    <s v="https://community.talktalk.co.uk/t5/Chat/bd-p/socialchat"/>
    <s v="co.uk"/>
    <x v="3"/>
    <m/>
    <s v="http://pbs.twimg.com/profile_images/1035131842209505280/PEUiVXKE_normal.jpg"/>
    <x v="64"/>
    <s v="https://twitter.com/#!/talktalk/status/1074662847882428417"/>
    <m/>
    <m/>
    <s v="1074662847882428417"/>
    <s v="1074658490466078720"/>
    <b v="0"/>
    <n v="0"/>
    <s v="3113676851"/>
    <b v="0"/>
    <s v="en"/>
    <m/>
    <s v=""/>
    <b v="0"/>
    <n v="0"/>
    <s v=""/>
    <s v="Lithium Tech EU"/>
    <b v="0"/>
    <s v="1074658490466078720"/>
    <s v="Tweet"/>
    <n v="0"/>
    <n v="0"/>
    <m/>
    <m/>
    <m/>
    <m/>
    <m/>
    <m/>
    <m/>
    <m/>
    <n v="1"/>
    <s v="1"/>
    <s v="1"/>
    <n v="2"/>
    <n v="8.695652173913043"/>
    <n v="0"/>
    <n v="0"/>
    <n v="0"/>
    <n v="0"/>
    <n v="21"/>
    <n v="91.30434782608695"/>
    <n v="23"/>
  </r>
  <r>
    <s v="talktalk"/>
    <s v="xtoybsx"/>
    <m/>
    <m/>
    <m/>
    <m/>
    <m/>
    <m/>
    <m/>
    <m/>
    <s v="No"/>
    <n v="69"/>
    <m/>
    <m/>
    <x v="2"/>
    <d v="2018-12-17T14:18:28.000"/>
    <s v="@xToybsx Hi Toybs, I'm sorry to hear you're having problems with the service. If you have a chat with our Tech Team here: https://t.co/G443ehYzFi they'll take some details and assist you further. Jo"/>
    <s v="https://community.talktalk.co.uk/t5/Chat/bd-p/socialchat"/>
    <s v="co.uk"/>
    <x v="3"/>
    <m/>
    <s v="http://pbs.twimg.com/profile_images/1035131842209505280/PEUiVXKE_normal.jpg"/>
    <x v="65"/>
    <s v="https://twitter.com/#!/talktalk/status/1074670163428065285"/>
    <m/>
    <m/>
    <s v="1074670163428065285"/>
    <s v="1074668238464827392"/>
    <b v="0"/>
    <n v="0"/>
    <s v="3343939306"/>
    <b v="0"/>
    <s v="en"/>
    <m/>
    <s v=""/>
    <b v="0"/>
    <n v="0"/>
    <s v=""/>
    <s v="Lithium Tech EU"/>
    <b v="0"/>
    <s v="1074668238464827392"/>
    <s v="Tweet"/>
    <n v="0"/>
    <n v="0"/>
    <m/>
    <m/>
    <m/>
    <m/>
    <m/>
    <m/>
    <m/>
    <m/>
    <n v="1"/>
    <s v="1"/>
    <s v="1"/>
    <n v="0"/>
    <n v="0"/>
    <n v="2"/>
    <n v="6.25"/>
    <n v="0"/>
    <n v="0"/>
    <n v="30"/>
    <n v="93.75"/>
    <n v="32"/>
  </r>
  <r>
    <s v="talktalk"/>
    <s v="gutobowi"/>
    <m/>
    <m/>
    <m/>
    <m/>
    <m/>
    <m/>
    <m/>
    <m/>
    <s v="No"/>
    <n v="70"/>
    <m/>
    <m/>
    <x v="2"/>
    <d v="2018-12-17T15:02:21.000"/>
    <s v="@GutoBowi Hi Guto, I'm sorry to hear about the problems you're having with the service. If you have a chat with our Tech Team here: https://t.co/G443ehYzFi they'll look into this for you. Jo"/>
    <s v="https://community.talktalk.co.uk/t5/Chat/bd-p/socialchat"/>
    <s v="co.uk"/>
    <x v="3"/>
    <m/>
    <s v="http://pbs.twimg.com/profile_images/1035131842209505280/PEUiVXKE_normal.jpg"/>
    <x v="66"/>
    <s v="https://twitter.com/#!/talktalk/status/1074681207110156288"/>
    <m/>
    <m/>
    <s v="1074681207110156288"/>
    <s v="1074680740036644864"/>
    <b v="0"/>
    <n v="0"/>
    <s v="2545735340"/>
    <b v="0"/>
    <s v="en"/>
    <m/>
    <s v=""/>
    <b v="0"/>
    <n v="0"/>
    <s v=""/>
    <s v="Lithium Tech EU"/>
    <b v="0"/>
    <s v="1074680740036644864"/>
    <s v="Tweet"/>
    <n v="0"/>
    <n v="0"/>
    <m/>
    <m/>
    <m/>
    <m/>
    <m/>
    <m/>
    <m/>
    <m/>
    <n v="1"/>
    <s v="1"/>
    <s v="1"/>
    <n v="0"/>
    <n v="0"/>
    <n v="2"/>
    <n v="6.25"/>
    <n v="0"/>
    <n v="0"/>
    <n v="30"/>
    <n v="93.75"/>
    <n v="32"/>
  </r>
  <r>
    <s v="talktalk"/>
    <s v="bnoneof"/>
    <m/>
    <m/>
    <m/>
    <m/>
    <m/>
    <m/>
    <m/>
    <m/>
    <s v="No"/>
    <n v="71"/>
    <m/>
    <m/>
    <x v="2"/>
    <d v="2018-12-17T15:12:56.000"/>
    <s v="@BNoneof Apologies. It'd be best to reach back out to the team so that they can look into this and clarify things for you. You can reach them via web chat here: https://t.co/G443ehYzFi Zach"/>
    <s v="https://community.talktalk.co.uk/t5/Chat/bd-p/socialchat"/>
    <s v="co.uk"/>
    <x v="3"/>
    <m/>
    <s v="http://pbs.twimg.com/profile_images/1035131842209505280/PEUiVXKE_normal.jpg"/>
    <x v="67"/>
    <s v="https://twitter.com/#!/talktalk/status/1074683874159005696"/>
    <m/>
    <m/>
    <s v="1074683874159005696"/>
    <s v="1074639737598734336"/>
    <b v="0"/>
    <n v="0"/>
    <s v="1070718741468602368"/>
    <b v="0"/>
    <s v="en"/>
    <m/>
    <s v=""/>
    <b v="0"/>
    <n v="0"/>
    <s v=""/>
    <s v="Lithium Tech EU"/>
    <b v="0"/>
    <s v="1074639737598734336"/>
    <s v="Tweet"/>
    <n v="0"/>
    <n v="0"/>
    <m/>
    <m/>
    <m/>
    <m/>
    <m/>
    <m/>
    <m/>
    <m/>
    <n v="1"/>
    <s v="1"/>
    <s v="1"/>
    <n v="1"/>
    <n v="3.0303030303030303"/>
    <n v="0"/>
    <n v="0"/>
    <n v="0"/>
    <n v="0"/>
    <n v="32"/>
    <n v="96.96969696969697"/>
    <n v="33"/>
  </r>
  <r>
    <s v="talktalk"/>
    <s v="gappydave"/>
    <m/>
    <m/>
    <m/>
    <m/>
    <m/>
    <m/>
    <m/>
    <m/>
    <s v="No"/>
    <n v="72"/>
    <m/>
    <m/>
    <x v="2"/>
    <d v="2018-12-17T15:16:39.000"/>
    <s v="@gappydave That's understandable. If you get in touch with them, I'm sure they will be happy to help you. All of the details can be found here: https://t.co/G443ehYzFi. Chris."/>
    <s v="https://community.talktalk.co.uk/t5/Chat/bd-p/socialchat"/>
    <s v="co.uk"/>
    <x v="3"/>
    <m/>
    <s v="http://pbs.twimg.com/profile_images/1035131842209505280/PEUiVXKE_normal.jpg"/>
    <x v="68"/>
    <s v="https://twitter.com/#!/talktalk/status/1074684808230518784"/>
    <m/>
    <m/>
    <s v="1074684808230518784"/>
    <s v="1074682228913909769"/>
    <b v="0"/>
    <n v="0"/>
    <s v="361382523"/>
    <b v="0"/>
    <s v="en"/>
    <m/>
    <s v=""/>
    <b v="0"/>
    <n v="0"/>
    <s v=""/>
    <s v="Lithium Tech EU"/>
    <b v="0"/>
    <s v="1074682228913909769"/>
    <s v="Tweet"/>
    <n v="0"/>
    <n v="0"/>
    <m/>
    <m/>
    <m/>
    <m/>
    <m/>
    <m/>
    <m/>
    <m/>
    <n v="1"/>
    <s v="1"/>
    <s v="1"/>
    <n v="2"/>
    <n v="7.142857142857143"/>
    <n v="0"/>
    <n v="0"/>
    <n v="0"/>
    <n v="0"/>
    <n v="26"/>
    <n v="92.85714285714286"/>
    <n v="28"/>
  </r>
  <r>
    <s v="talktalk"/>
    <s v="harrystakinover"/>
    <m/>
    <m/>
    <m/>
    <m/>
    <m/>
    <m/>
    <m/>
    <m/>
    <s v="No"/>
    <n v="73"/>
    <m/>
    <m/>
    <x v="2"/>
    <d v="2018-12-17T18:42:02.000"/>
    <s v="@HarrysTakinOver Hi Adam, I'm sorry to hear you're having problems with the service. We're not aware of any issues within the area, if you have a chat with our Tech Team here: https://t.co/G443ehYzFi they'll assist you further. Jo"/>
    <s v="https://community.talktalk.co.uk/t5/Chat/bd-p/socialchat"/>
    <s v="co.uk"/>
    <x v="3"/>
    <m/>
    <s v="http://pbs.twimg.com/profile_images/1035131842209505280/PEUiVXKE_normal.jpg"/>
    <x v="69"/>
    <s v="https://twitter.com/#!/talktalk/status/1074736492239613952"/>
    <m/>
    <m/>
    <s v="1074736492239613952"/>
    <s v="1074735913622736896"/>
    <b v="0"/>
    <n v="0"/>
    <s v="121868335"/>
    <b v="0"/>
    <s v="en"/>
    <m/>
    <s v=""/>
    <b v="0"/>
    <n v="0"/>
    <s v=""/>
    <s v="Lithium Tech EU"/>
    <b v="0"/>
    <s v="1074735913622736896"/>
    <s v="Tweet"/>
    <n v="0"/>
    <n v="0"/>
    <m/>
    <m/>
    <m/>
    <m/>
    <m/>
    <m/>
    <m/>
    <m/>
    <n v="1"/>
    <s v="1"/>
    <s v="1"/>
    <n v="0"/>
    <n v="0"/>
    <n v="3"/>
    <n v="8.108108108108109"/>
    <n v="0"/>
    <n v="0"/>
    <n v="34"/>
    <n v="91.89189189189189"/>
    <n v="37"/>
  </r>
  <r>
    <s v="talktalk"/>
    <s v="cjonesy1990"/>
    <m/>
    <m/>
    <m/>
    <m/>
    <m/>
    <m/>
    <m/>
    <m/>
    <s v="No"/>
    <n v="74"/>
    <m/>
    <m/>
    <x v="2"/>
    <d v="2018-12-17T18:46:26.000"/>
    <s v="@CJonesy1990 Hi Chris, I'm so sorry to hear you're having problems with the service. If you pop over your details to our Tech Team here: https://t.co/G443ehYzFi they'll look into this for you. Jo"/>
    <s v="https://community.talktalk.co.uk/t5/Chat/bd-p/socialchat"/>
    <s v="co.uk"/>
    <x v="3"/>
    <m/>
    <s v="http://pbs.twimg.com/profile_images/1035131842209505280/PEUiVXKE_normal.jpg"/>
    <x v="70"/>
    <s v="https://twitter.com/#!/talktalk/status/1074737599674245120"/>
    <m/>
    <m/>
    <s v="1074737599674245120"/>
    <s v="1074737030175883264"/>
    <b v="0"/>
    <n v="0"/>
    <s v="782900556"/>
    <b v="0"/>
    <s v="en"/>
    <m/>
    <s v=""/>
    <b v="0"/>
    <n v="0"/>
    <s v=""/>
    <s v="Lithium Tech EU"/>
    <b v="0"/>
    <s v="1074737030175883264"/>
    <s v="Tweet"/>
    <n v="0"/>
    <n v="0"/>
    <m/>
    <m/>
    <m/>
    <m/>
    <m/>
    <m/>
    <m/>
    <m/>
    <n v="1"/>
    <s v="1"/>
    <s v="1"/>
    <n v="0"/>
    <n v="0"/>
    <n v="2"/>
    <n v="6.25"/>
    <n v="0"/>
    <n v="0"/>
    <n v="30"/>
    <n v="93.75"/>
    <n v="32"/>
  </r>
  <r>
    <s v="talktalk"/>
    <s v="faithjamesss"/>
    <m/>
    <m/>
    <m/>
    <m/>
    <m/>
    <m/>
    <m/>
    <m/>
    <s v="No"/>
    <n v="75"/>
    <m/>
    <m/>
    <x v="2"/>
    <d v="2018-12-17T19:23:02.000"/>
    <s v="@faithjamesss Hi Faith, apologies about that. If you have a chat with our Tech Team, they'll look into this, you can reach them here: https://t.co/G443ehYzFi Jo"/>
    <s v="https://community.talktalk.co.uk/t5/Chat/bd-p/socialchat"/>
    <s v="co.uk"/>
    <x v="3"/>
    <m/>
    <s v="http://pbs.twimg.com/profile_images/1035131842209505280/PEUiVXKE_normal.jpg"/>
    <x v="71"/>
    <s v="https://twitter.com/#!/talktalk/status/1074746810286202880"/>
    <m/>
    <m/>
    <s v="1074746810286202880"/>
    <s v="1074744455058591757"/>
    <b v="0"/>
    <n v="0"/>
    <s v="43594059"/>
    <b v="0"/>
    <s v="en"/>
    <m/>
    <s v=""/>
    <b v="0"/>
    <n v="0"/>
    <s v=""/>
    <s v="Lithium Tech EU"/>
    <b v="0"/>
    <s v="1074744455058591757"/>
    <s v="Tweet"/>
    <n v="0"/>
    <n v="0"/>
    <m/>
    <m/>
    <m/>
    <m/>
    <m/>
    <m/>
    <m/>
    <m/>
    <n v="1"/>
    <s v="1"/>
    <s v="1"/>
    <n v="1"/>
    <n v="4"/>
    <n v="0"/>
    <n v="0"/>
    <n v="0"/>
    <n v="0"/>
    <n v="24"/>
    <n v="96"/>
    <n v="25"/>
  </r>
  <r>
    <s v="talktalk"/>
    <s v="baiye300"/>
    <m/>
    <m/>
    <m/>
    <m/>
    <m/>
    <m/>
    <m/>
    <m/>
    <s v="No"/>
    <n v="76"/>
    <m/>
    <m/>
    <x v="2"/>
    <d v="2018-12-17T19:55:58.000"/>
    <s v="@baiye300 Apologies about that. If you have a chat with our Tech Team here: https://t.co/G443ehYzFi they'll look into this for you. Jo"/>
    <s v="https://community.talktalk.co.uk/t5/Chat/bd-p/socialchat"/>
    <s v="co.uk"/>
    <x v="3"/>
    <m/>
    <s v="http://pbs.twimg.com/profile_images/1035131842209505280/PEUiVXKE_normal.jpg"/>
    <x v="72"/>
    <s v="https://twitter.com/#!/talktalk/status/1074755099577192448"/>
    <m/>
    <m/>
    <s v="1074755099577192448"/>
    <s v="1074754111281750016"/>
    <b v="0"/>
    <n v="0"/>
    <s v="4882938597"/>
    <b v="0"/>
    <s v="en"/>
    <m/>
    <s v=""/>
    <b v="0"/>
    <n v="0"/>
    <s v=""/>
    <s v="Lithium Tech EU"/>
    <b v="0"/>
    <s v="1074754111281750016"/>
    <s v="Tweet"/>
    <n v="0"/>
    <n v="0"/>
    <m/>
    <m/>
    <m/>
    <m/>
    <m/>
    <m/>
    <m/>
    <m/>
    <n v="1"/>
    <s v="1"/>
    <s v="1"/>
    <n v="0"/>
    <n v="0"/>
    <n v="0"/>
    <n v="0"/>
    <n v="0"/>
    <n v="0"/>
    <n v="21"/>
    <n v="100"/>
    <n v="21"/>
  </r>
  <r>
    <s v="talktalk"/>
    <s v="thetynter"/>
    <m/>
    <m/>
    <m/>
    <m/>
    <m/>
    <m/>
    <m/>
    <m/>
    <s v="No"/>
    <n v="77"/>
    <m/>
    <m/>
    <x v="2"/>
    <d v="2018-12-17T21:00:01.000"/>
    <s v="@thetynter Hi Andrew, I do apologise about that. If you a have a chat with our Tech Team here: https://t.co/G443ehYzFi they'll take some details and assist you further. Jo"/>
    <s v="https://community.talktalk.co.uk/t5/Chat/bd-p/socialchat"/>
    <s v="co.uk"/>
    <x v="3"/>
    <m/>
    <s v="http://pbs.twimg.com/profile_images/1035131842209505280/PEUiVXKE_normal.jpg"/>
    <x v="73"/>
    <s v="https://twitter.com/#!/talktalk/status/1074771220862853120"/>
    <m/>
    <m/>
    <s v="1074771220862853120"/>
    <s v="1074762454675144706"/>
    <b v="0"/>
    <n v="0"/>
    <s v="580232353"/>
    <b v="0"/>
    <s v="en"/>
    <m/>
    <s v=""/>
    <b v="0"/>
    <n v="0"/>
    <s v=""/>
    <s v="Lithium Tech EU"/>
    <b v="0"/>
    <s v="1074762454675144706"/>
    <s v="Tweet"/>
    <n v="0"/>
    <n v="0"/>
    <m/>
    <m/>
    <m/>
    <m/>
    <m/>
    <m/>
    <m/>
    <m/>
    <n v="1"/>
    <s v="1"/>
    <s v="1"/>
    <n v="0"/>
    <n v="0"/>
    <n v="0"/>
    <n v="0"/>
    <n v="0"/>
    <n v="0"/>
    <n v="28"/>
    <n v="100"/>
    <n v="28"/>
  </r>
  <r>
    <s v="talktalk"/>
    <s v="abstractknives"/>
    <m/>
    <m/>
    <m/>
    <m/>
    <m/>
    <m/>
    <m/>
    <m/>
    <s v="No"/>
    <n v="78"/>
    <m/>
    <m/>
    <x v="2"/>
    <d v="2018-12-17T21:04:23.000"/>
    <s v="@AbstractKnives I'm sorry to hear about that. If you have a chat with the team here: https://t.co/G443ehYzFi they'll look into this for you. Jo"/>
    <s v="https://community.talktalk.co.uk/t5/Chat/bd-p/socialchat"/>
    <s v="co.uk"/>
    <x v="3"/>
    <m/>
    <s v="http://pbs.twimg.com/profile_images/1035131842209505280/PEUiVXKE_normal.jpg"/>
    <x v="74"/>
    <s v="https://twitter.com/#!/talktalk/status/1074772316599521280"/>
    <m/>
    <m/>
    <s v="1074772316599521280"/>
    <s v="1074764315046096896"/>
    <b v="0"/>
    <n v="0"/>
    <s v="1018519126283882497"/>
    <b v="0"/>
    <s v="en"/>
    <m/>
    <s v=""/>
    <b v="0"/>
    <n v="0"/>
    <s v=""/>
    <s v="Lithium Tech EU"/>
    <b v="0"/>
    <s v="1074764315046096896"/>
    <s v="Tweet"/>
    <n v="0"/>
    <n v="0"/>
    <m/>
    <m/>
    <m/>
    <m/>
    <m/>
    <m/>
    <m/>
    <m/>
    <n v="1"/>
    <s v="1"/>
    <s v="1"/>
    <n v="0"/>
    <n v="0"/>
    <n v="1"/>
    <n v="4.3478260869565215"/>
    <n v="0"/>
    <n v="0"/>
    <n v="22"/>
    <n v="95.65217391304348"/>
    <n v="23"/>
  </r>
  <r>
    <s v="talktalk"/>
    <s v="oxjustice"/>
    <m/>
    <m/>
    <m/>
    <m/>
    <m/>
    <m/>
    <m/>
    <m/>
    <s v="No"/>
    <n v="79"/>
    <m/>
    <m/>
    <x v="2"/>
    <d v="2018-12-17T21:13:31.000"/>
    <s v="@oxjustice Hi Andrew, we're not aware of any known issues. If you have a chat with our Tech Team here: https://t.co/G443ehYzFi they'll look into this for you. Jo"/>
    <s v="https://community.talktalk.co.uk/t5/Chat/bd-p/socialchat"/>
    <s v="co.uk"/>
    <x v="3"/>
    <m/>
    <s v="http://pbs.twimg.com/profile_images/1035131842209505280/PEUiVXKE_normal.jpg"/>
    <x v="75"/>
    <s v="https://twitter.com/#!/talktalk/status/1074774617405960192"/>
    <m/>
    <m/>
    <s v="1074774617405960192"/>
    <s v="1074767285703897088"/>
    <b v="0"/>
    <n v="0"/>
    <s v="472913486"/>
    <b v="0"/>
    <s v="en"/>
    <m/>
    <s v=""/>
    <b v="0"/>
    <n v="0"/>
    <s v=""/>
    <s v="Lithium Tech EU"/>
    <b v="0"/>
    <s v="1074767285703897088"/>
    <s v="Tweet"/>
    <n v="0"/>
    <n v="0"/>
    <m/>
    <m/>
    <m/>
    <m/>
    <m/>
    <m/>
    <m/>
    <m/>
    <n v="1"/>
    <s v="1"/>
    <s v="1"/>
    <n v="0"/>
    <n v="0"/>
    <n v="1"/>
    <n v="3.7037037037037037"/>
    <n v="0"/>
    <n v="0"/>
    <n v="26"/>
    <n v="96.29629629629629"/>
    <n v="27"/>
  </r>
  <r>
    <s v="talktalk"/>
    <s v="parr_bethan"/>
    <m/>
    <m/>
    <m/>
    <m/>
    <m/>
    <m/>
    <m/>
    <m/>
    <s v="No"/>
    <n v="80"/>
    <m/>
    <m/>
    <x v="2"/>
    <d v="2018-12-17T21:21:57.000"/>
    <s v="@parr_bethan I do apologise, Bethan. If you have a chat with our Tech Team here: https://t.co/G443ehYzFi they'll look into this further. Jo"/>
    <s v="https://community.talktalk.co.uk/t5/Chat/bd-p/socialchat"/>
    <s v="co.uk"/>
    <x v="3"/>
    <m/>
    <s v="http://pbs.twimg.com/profile_images/1035131842209505280/PEUiVXKE_normal.jpg"/>
    <x v="76"/>
    <s v="https://twitter.com/#!/talktalk/status/1074776739732226048"/>
    <m/>
    <m/>
    <s v="1074776739732226048"/>
    <s v="1074768450604666881"/>
    <b v="0"/>
    <n v="0"/>
    <s v="1004054999696052224"/>
    <b v="0"/>
    <s v="en"/>
    <m/>
    <s v=""/>
    <b v="0"/>
    <n v="0"/>
    <s v=""/>
    <s v="Lithium Tech EU"/>
    <b v="0"/>
    <s v="1074768450604666881"/>
    <s v="Tweet"/>
    <n v="0"/>
    <n v="0"/>
    <m/>
    <m/>
    <m/>
    <m/>
    <m/>
    <m/>
    <m/>
    <m/>
    <n v="1"/>
    <s v="1"/>
    <s v="1"/>
    <n v="0"/>
    <n v="0"/>
    <n v="0"/>
    <n v="0"/>
    <n v="0"/>
    <n v="0"/>
    <n v="21"/>
    <n v="100"/>
    <n v="21"/>
  </r>
  <r>
    <s v="talktalk"/>
    <s v="stueywhite"/>
    <m/>
    <m/>
    <m/>
    <m/>
    <m/>
    <m/>
    <m/>
    <m/>
    <s v="No"/>
    <n v="81"/>
    <m/>
    <m/>
    <x v="2"/>
    <d v="2018-12-17T21:26:15.000"/>
    <s v="@stueywhite Hi Stuart, we're not aware if any known incidents. If you contact our Tech Support Team, they'll look into this, you can reach them here: https://t.co/G443ehYzFi Jo"/>
    <s v="https://community.talktalk.co.uk/t5/Chat/bd-p/socialchat"/>
    <s v="co.uk"/>
    <x v="3"/>
    <m/>
    <s v="http://pbs.twimg.com/profile_images/1035131842209505280/PEUiVXKE_normal.jpg"/>
    <x v="77"/>
    <s v="https://twitter.com/#!/talktalk/status/1074777821216718848"/>
    <m/>
    <m/>
    <s v="1074777821216718848"/>
    <s v="1074771336541757440"/>
    <b v="0"/>
    <n v="0"/>
    <s v="271925354"/>
    <b v="0"/>
    <s v="en"/>
    <m/>
    <s v=""/>
    <b v="0"/>
    <n v="0"/>
    <s v=""/>
    <s v="Lithium Tech EU"/>
    <b v="0"/>
    <s v="1074771336541757440"/>
    <s v="Tweet"/>
    <n v="0"/>
    <n v="0"/>
    <m/>
    <m/>
    <m/>
    <m/>
    <m/>
    <m/>
    <m/>
    <m/>
    <n v="1"/>
    <s v="1"/>
    <s v="1"/>
    <n v="1"/>
    <n v="3.7037037037037037"/>
    <n v="0"/>
    <n v="0"/>
    <n v="0"/>
    <n v="0"/>
    <n v="26"/>
    <n v="96.29629629629629"/>
    <n v="27"/>
  </r>
  <r>
    <s v="talktalk"/>
    <s v="mollymod1"/>
    <m/>
    <m/>
    <m/>
    <m/>
    <m/>
    <m/>
    <m/>
    <m/>
    <s v="No"/>
    <n v="82"/>
    <m/>
    <m/>
    <x v="2"/>
    <d v="2018-12-17T21:41:36.000"/>
    <s v="@mollymod1 Hi there, I'm sorry you're having problems with the TV service. If you have a chat with our Tech Team here: https://t.co/G443ehYzFi they'll look into this for you. Jo"/>
    <s v="https://community.talktalk.co.uk/t5/Chat/bd-p/socialchat"/>
    <s v="co.uk"/>
    <x v="3"/>
    <m/>
    <s v="http://pbs.twimg.com/profile_images/1035131842209505280/PEUiVXKE_normal.jpg"/>
    <x v="78"/>
    <s v="https://twitter.com/#!/talktalk/status/1074781681905754112"/>
    <m/>
    <m/>
    <s v="1074781681905754112"/>
    <s v="1074778007020204034"/>
    <b v="0"/>
    <n v="0"/>
    <s v="147843736"/>
    <b v="0"/>
    <s v="en"/>
    <m/>
    <s v=""/>
    <b v="0"/>
    <n v="0"/>
    <s v=""/>
    <s v="Lithium Tech EU"/>
    <b v="0"/>
    <s v="1074778007020204034"/>
    <s v="Tweet"/>
    <n v="0"/>
    <n v="0"/>
    <m/>
    <m/>
    <m/>
    <m/>
    <m/>
    <m/>
    <m/>
    <m/>
    <n v="1"/>
    <s v="1"/>
    <s v="1"/>
    <n v="0"/>
    <n v="0"/>
    <n v="2"/>
    <n v="6.896551724137931"/>
    <n v="0"/>
    <n v="0"/>
    <n v="27"/>
    <n v="93.10344827586206"/>
    <n v="29"/>
  </r>
  <r>
    <s v="talktalk"/>
    <s v="tczykalo"/>
    <m/>
    <m/>
    <m/>
    <m/>
    <m/>
    <m/>
    <m/>
    <m/>
    <s v="No"/>
    <n v="83"/>
    <m/>
    <m/>
    <x v="2"/>
    <d v="2018-12-17T21:47:24.000"/>
    <s v="@tczykalo Hi Tomasz, I'm sorry to hear you're wanting to cancel the service, and apologise for the problems you're having with the service. If you have a chat with us here: https://t.co/G443ehYzFi we'll assist you further. Jo"/>
    <s v="https://community.talktalk.co.uk/t5/Chat/bd-p/socialchat"/>
    <s v="co.uk"/>
    <x v="3"/>
    <m/>
    <s v="http://pbs.twimg.com/profile_images/1035131842209505280/PEUiVXKE_normal.jpg"/>
    <x v="79"/>
    <s v="https://twitter.com/#!/talktalk/status/1074783142576304128"/>
    <m/>
    <m/>
    <s v="1074783142576304128"/>
    <s v="1074779307426439168"/>
    <b v="0"/>
    <n v="0"/>
    <s v="973285410007867392"/>
    <b v="0"/>
    <s v="en"/>
    <m/>
    <s v=""/>
    <b v="0"/>
    <n v="0"/>
    <s v=""/>
    <s v="Lithium Tech EU"/>
    <b v="0"/>
    <s v="1074779307426439168"/>
    <s v="Tweet"/>
    <n v="0"/>
    <n v="0"/>
    <m/>
    <m/>
    <m/>
    <m/>
    <m/>
    <m/>
    <m/>
    <m/>
    <n v="1"/>
    <s v="1"/>
    <s v="1"/>
    <n v="0"/>
    <n v="0"/>
    <n v="2"/>
    <n v="5.555555555555555"/>
    <n v="0"/>
    <n v="0"/>
    <n v="34"/>
    <n v="94.44444444444444"/>
    <n v="36"/>
  </r>
  <r>
    <s v="talktalk"/>
    <s v="samanthakittyx"/>
    <m/>
    <m/>
    <m/>
    <m/>
    <m/>
    <m/>
    <m/>
    <m/>
    <s v="No"/>
    <n v="84"/>
    <m/>
    <m/>
    <x v="2"/>
    <d v="2018-12-17T21:58:16.000"/>
    <s v="@samanthakittyx I'm so sorry you're having problems, Amanda. If you contact our Tech Team here: https://t.co/G443ehYzFi they'll look into this for you. Jo"/>
    <s v="https://community.talktalk.co.uk/t5/Chat/bd-p/socialchat"/>
    <s v="co.uk"/>
    <x v="3"/>
    <m/>
    <s v="http://pbs.twimg.com/profile_images/1035131842209505280/PEUiVXKE_normal.jpg"/>
    <x v="80"/>
    <s v="https://twitter.com/#!/talktalk/status/1074785877472231427"/>
    <m/>
    <m/>
    <s v="1074785877472231427"/>
    <s v="1074780128914366465"/>
    <b v="0"/>
    <n v="0"/>
    <s v="800773211214331904"/>
    <b v="0"/>
    <s v="en"/>
    <m/>
    <s v=""/>
    <b v="0"/>
    <n v="0"/>
    <s v=""/>
    <s v="Lithium Tech EU"/>
    <b v="0"/>
    <s v="1074780128914366465"/>
    <s v="Tweet"/>
    <n v="0"/>
    <n v="0"/>
    <m/>
    <m/>
    <m/>
    <m/>
    <m/>
    <m/>
    <m/>
    <m/>
    <n v="1"/>
    <s v="1"/>
    <s v="1"/>
    <n v="0"/>
    <n v="0"/>
    <n v="2"/>
    <n v="9.090909090909092"/>
    <n v="0"/>
    <n v="0"/>
    <n v="20"/>
    <n v="90.9090909090909"/>
    <n v="22"/>
  </r>
  <r>
    <s v="talktalk"/>
    <s v="dopeshmoker"/>
    <m/>
    <m/>
    <m/>
    <m/>
    <m/>
    <m/>
    <m/>
    <m/>
    <s v="No"/>
    <n v="85"/>
    <m/>
    <m/>
    <x v="2"/>
    <d v="2018-12-18T11:39:20.000"/>
    <s v="@dopeshmoker Hi Jamie, if you get in touch with us here: https://t.co/G443ehYzFi  we'll do our best to help. Charlotte"/>
    <s v="https://community.talktalk.co.uk/t5/Chat/bd-p/socialchat"/>
    <s v="co.uk"/>
    <x v="3"/>
    <m/>
    <s v="http://pbs.twimg.com/profile_images/1035131842209505280/PEUiVXKE_normal.jpg"/>
    <x v="81"/>
    <s v="https://twitter.com/#!/talktalk/status/1074992505777782784"/>
    <m/>
    <m/>
    <s v="1074992505777782784"/>
    <s v="1074990345799241730"/>
    <b v="0"/>
    <n v="0"/>
    <s v="868943051221237762"/>
    <b v="0"/>
    <s v="en"/>
    <m/>
    <s v=""/>
    <b v="0"/>
    <n v="0"/>
    <s v=""/>
    <s v="Lithium Tech EU"/>
    <b v="0"/>
    <s v="1074990345799241730"/>
    <s v="Tweet"/>
    <n v="0"/>
    <n v="0"/>
    <m/>
    <m/>
    <m/>
    <m/>
    <m/>
    <m/>
    <m/>
    <m/>
    <n v="1"/>
    <s v="1"/>
    <s v="1"/>
    <n v="1"/>
    <n v="5.555555555555555"/>
    <n v="0"/>
    <n v="0"/>
    <n v="0"/>
    <n v="0"/>
    <n v="17"/>
    <n v="94.44444444444444"/>
    <n v="18"/>
  </r>
  <r>
    <s v="talktalk"/>
    <s v="bryanmottram"/>
    <m/>
    <m/>
    <m/>
    <m/>
    <m/>
    <m/>
    <m/>
    <m/>
    <s v="No"/>
    <n v="86"/>
    <m/>
    <m/>
    <x v="2"/>
    <d v="2018-12-18T11:50:17.000"/>
    <s v="@BryanMottram Hi Bryan, that's not how we want you to feel, please can you get in touch with us here: https://t.co/G443ehYzFi  and we'll do our best to help you. Charlotte"/>
    <s v="https://community.talktalk.co.uk/t5/Chat/bd-p/socialchat"/>
    <s v="co.uk"/>
    <x v="3"/>
    <m/>
    <s v="http://pbs.twimg.com/profile_images/1035131842209505280/PEUiVXKE_normal.jpg"/>
    <x v="82"/>
    <s v="https://twitter.com/#!/talktalk/status/1074995260974092288"/>
    <m/>
    <m/>
    <s v="1074995260974092288"/>
    <s v="1074994138720952322"/>
    <b v="0"/>
    <n v="0"/>
    <s v="1463186748"/>
    <b v="0"/>
    <s v="en"/>
    <m/>
    <s v=""/>
    <b v="0"/>
    <n v="0"/>
    <s v=""/>
    <s v="Lithium Tech EU"/>
    <b v="0"/>
    <s v="1074994138720952322"/>
    <s v="Tweet"/>
    <n v="0"/>
    <n v="0"/>
    <m/>
    <m/>
    <m/>
    <m/>
    <m/>
    <m/>
    <m/>
    <m/>
    <n v="1"/>
    <s v="1"/>
    <s v="1"/>
    <n v="1"/>
    <n v="3.4482758620689653"/>
    <n v="0"/>
    <n v="0"/>
    <n v="0"/>
    <n v="0"/>
    <n v="28"/>
    <n v="96.55172413793103"/>
    <n v="29"/>
  </r>
  <r>
    <s v="talktalk"/>
    <s v="bl00dbike_rider"/>
    <m/>
    <m/>
    <m/>
    <m/>
    <m/>
    <m/>
    <m/>
    <m/>
    <s v="No"/>
    <n v="87"/>
    <m/>
    <m/>
    <x v="2"/>
    <d v="2018-12-18T11:54:41.000"/>
    <s v="@BL00DBIKE_RIDER Apologies, Lee. Unfortunately it's not always possible for them to arrange a call back I'm afraid. I appreciate that it's not ideal, but at this stage it'd be best to reach out to the team again. You can speak to them via web chat here: https://t.co/G443ehYzFi Zach"/>
    <s v="https://community.talktalk.co.uk/t5/Chat/bd-p/socialchat"/>
    <s v="co.uk"/>
    <x v="3"/>
    <m/>
    <s v="http://pbs.twimg.com/profile_images/1035131842209505280/PEUiVXKE_normal.jpg"/>
    <x v="83"/>
    <s v="https://twitter.com/#!/talktalk/status/1074996369872613376"/>
    <m/>
    <m/>
    <s v="1074996369872613376"/>
    <s v="1074994511120658434"/>
    <b v="0"/>
    <n v="0"/>
    <s v="4258112241"/>
    <b v="0"/>
    <s v="en"/>
    <m/>
    <s v=""/>
    <b v="0"/>
    <n v="0"/>
    <s v=""/>
    <s v="Lithium Tech EU"/>
    <b v="0"/>
    <s v="1074994511120658434"/>
    <s v="Tweet"/>
    <n v="0"/>
    <n v="0"/>
    <m/>
    <m/>
    <m/>
    <m/>
    <m/>
    <m/>
    <m/>
    <m/>
    <n v="1"/>
    <s v="1"/>
    <s v="1"/>
    <n v="3"/>
    <n v="6.382978723404255"/>
    <n v="2"/>
    <n v="4.25531914893617"/>
    <n v="0"/>
    <n v="0"/>
    <n v="42"/>
    <n v="89.36170212765957"/>
    <n v="47"/>
  </r>
  <r>
    <s v="talktalk"/>
    <s v="rosiegrocock"/>
    <m/>
    <m/>
    <m/>
    <m/>
    <m/>
    <m/>
    <m/>
    <m/>
    <s v="No"/>
    <n v="88"/>
    <m/>
    <m/>
    <x v="2"/>
    <d v="2018-12-18T12:57:14.000"/>
    <s v="@RosieGrocock I am very sorry to hear this Rosie. If you have a chat with our Billing Team here https://t.co/G443ehYzFi, they’ll get that looked into for you - Thanks, Andy"/>
    <s v="https://community.talktalk.co.uk/t5/Chat/bd-p/socialchat"/>
    <s v="co.uk"/>
    <x v="3"/>
    <m/>
    <s v="http://pbs.twimg.com/profile_images/1035131842209505280/PEUiVXKE_normal.jpg"/>
    <x v="84"/>
    <s v="https://twitter.com/#!/talktalk/status/1075012110109892608"/>
    <m/>
    <m/>
    <s v="1075012110109892608"/>
    <s v="1075011449351745536"/>
    <b v="0"/>
    <n v="0"/>
    <s v="1576238648"/>
    <b v="0"/>
    <s v="en"/>
    <m/>
    <s v=""/>
    <b v="0"/>
    <n v="0"/>
    <s v=""/>
    <s v="Lithium Tech EU"/>
    <b v="0"/>
    <s v="1075011449351745536"/>
    <s v="Tweet"/>
    <n v="0"/>
    <n v="0"/>
    <m/>
    <m/>
    <m/>
    <m/>
    <m/>
    <m/>
    <m/>
    <m/>
    <n v="1"/>
    <s v="1"/>
    <s v="1"/>
    <n v="0"/>
    <n v="0"/>
    <n v="1"/>
    <n v="3.4482758620689653"/>
    <n v="0"/>
    <n v="0"/>
    <n v="28"/>
    <n v="96.55172413793103"/>
    <n v="29"/>
  </r>
  <r>
    <s v="talktalk"/>
    <s v="pukkapete58"/>
    <m/>
    <m/>
    <m/>
    <m/>
    <m/>
    <m/>
    <m/>
    <m/>
    <s v="No"/>
    <n v="89"/>
    <m/>
    <m/>
    <x v="2"/>
    <d v="2018-12-18T13:33:15.000"/>
    <s v="@pukkapete58 You'd need to speak to our billing team, Peter. You can get in touch with them here. https://t.co/G443ehYzFi"/>
    <s v="https://community.talktalk.co.uk/t5/Chat/bd-p/socialchat"/>
    <s v="co.uk"/>
    <x v="3"/>
    <m/>
    <s v="http://pbs.twimg.com/profile_images/1035131842209505280/PEUiVXKE_normal.jpg"/>
    <x v="85"/>
    <s v="https://twitter.com/#!/talktalk/status/1075021175351373825"/>
    <m/>
    <m/>
    <s v="1075021175351373825"/>
    <s v="1075019922026229761"/>
    <b v="0"/>
    <n v="1"/>
    <s v="919500020"/>
    <b v="0"/>
    <s v="en"/>
    <m/>
    <s v=""/>
    <b v="0"/>
    <n v="0"/>
    <s v=""/>
    <s v="Lithium Tech EU"/>
    <b v="0"/>
    <s v="1075019922026229761"/>
    <s v="Tweet"/>
    <n v="0"/>
    <n v="0"/>
    <m/>
    <m/>
    <m/>
    <m/>
    <m/>
    <m/>
    <m/>
    <m/>
    <n v="1"/>
    <s v="1"/>
    <s v="1"/>
    <n v="0"/>
    <n v="0"/>
    <n v="0"/>
    <n v="0"/>
    <n v="0"/>
    <n v="0"/>
    <n v="18"/>
    <n v="100"/>
    <n v="18"/>
  </r>
  <r>
    <s v="talktalk"/>
    <s v="jordzybruh"/>
    <m/>
    <m/>
    <m/>
    <m/>
    <m/>
    <m/>
    <m/>
    <m/>
    <s v="No"/>
    <n v="90"/>
    <m/>
    <m/>
    <x v="2"/>
    <d v="2018-12-18T13:50:06.000"/>
    <s v="@Jordzybruh Hi Jordzy, I'm sorry to hear you're having problems with the service. If you have a chat with our Tech Team here: https://t.co/G443ehYzFi they'll look into this for you. Jo"/>
    <s v="https://community.talktalk.co.uk/t5/Chat/bd-p/socialchat"/>
    <s v="co.uk"/>
    <x v="3"/>
    <m/>
    <s v="http://pbs.twimg.com/profile_images/1035131842209505280/PEUiVXKE_normal.jpg"/>
    <x v="86"/>
    <s v="https://twitter.com/#!/talktalk/status/1075025416165953538"/>
    <m/>
    <m/>
    <s v="1075025416165953538"/>
    <s v="1075024459168432128"/>
    <b v="0"/>
    <n v="0"/>
    <s v="923622795661234176"/>
    <b v="0"/>
    <s v="en"/>
    <m/>
    <s v=""/>
    <b v="0"/>
    <n v="0"/>
    <s v=""/>
    <s v="Lithium Tech EU"/>
    <b v="0"/>
    <s v="1075024459168432128"/>
    <s v="Tweet"/>
    <n v="0"/>
    <n v="0"/>
    <m/>
    <m/>
    <m/>
    <m/>
    <m/>
    <m/>
    <m/>
    <m/>
    <n v="1"/>
    <s v="1"/>
    <s v="1"/>
    <n v="0"/>
    <n v="0"/>
    <n v="2"/>
    <n v="6.666666666666667"/>
    <n v="0"/>
    <n v="0"/>
    <n v="28"/>
    <n v="93.33333333333333"/>
    <n v="30"/>
  </r>
  <r>
    <s v="talktalk"/>
    <s v="bassistvisuals"/>
    <m/>
    <m/>
    <m/>
    <m/>
    <m/>
    <m/>
    <m/>
    <m/>
    <s v="No"/>
    <n v="91"/>
    <m/>
    <m/>
    <x v="2"/>
    <d v="2018-12-18T14:40:11.000"/>
    <s v="@bassistvisuals Hi Annalise, I'm sorry you've been having these problems, if you have a chat with our Tech Team here: https://t.co/G443ehYzFi they'll look into this for you. Jo"/>
    <s v="https://community.talktalk.co.uk/t5/Chat/bd-p/socialchat"/>
    <s v="co.uk"/>
    <x v="3"/>
    <m/>
    <s v="http://pbs.twimg.com/profile_images/1035131842209505280/PEUiVXKE_normal.jpg"/>
    <x v="87"/>
    <s v="https://twitter.com/#!/talktalk/status/1075038017193164800"/>
    <m/>
    <m/>
    <s v="1075038017193164800"/>
    <s v="1075037644223074304"/>
    <b v="0"/>
    <n v="0"/>
    <s v="1289502955"/>
    <b v="0"/>
    <s v="en"/>
    <m/>
    <s v=""/>
    <b v="0"/>
    <n v="0"/>
    <s v=""/>
    <s v="Lithium Tech EU"/>
    <b v="0"/>
    <s v="1075037644223074304"/>
    <s v="Tweet"/>
    <n v="0"/>
    <n v="0"/>
    <m/>
    <m/>
    <m/>
    <m/>
    <m/>
    <m/>
    <m/>
    <m/>
    <n v="1"/>
    <s v="1"/>
    <s v="1"/>
    <n v="0"/>
    <n v="0"/>
    <n v="2"/>
    <n v="7.407407407407407"/>
    <n v="0"/>
    <n v="0"/>
    <n v="25"/>
    <n v="92.5925925925926"/>
    <n v="27"/>
  </r>
  <r>
    <s v="talktalk"/>
    <s v="tonne69"/>
    <m/>
    <m/>
    <m/>
    <m/>
    <m/>
    <m/>
    <m/>
    <m/>
    <s v="No"/>
    <n v="92"/>
    <m/>
    <m/>
    <x v="2"/>
    <d v="2018-12-18T15:04:36.000"/>
    <s v="@tonne69 Hi Paul, I'm really sorry to hear about the problems you're having with the service. If you have a chat with our Tech Team here: https://t.co/G443ehYzFi they'll take some details and look into this for you. Jo"/>
    <s v="https://community.talktalk.co.uk/t5/Chat/bd-p/socialchat"/>
    <s v="co.uk"/>
    <x v="3"/>
    <m/>
    <s v="http://pbs.twimg.com/profile_images/1035131842209505280/PEUiVXKE_normal.jpg"/>
    <x v="88"/>
    <s v="https://twitter.com/#!/talktalk/status/1075044162326675457"/>
    <m/>
    <m/>
    <s v="1075044162326675457"/>
    <s v="1075043670867525634"/>
    <b v="0"/>
    <n v="0"/>
    <s v="50981267"/>
    <b v="0"/>
    <s v="en"/>
    <m/>
    <s v=""/>
    <b v="0"/>
    <n v="0"/>
    <s v=""/>
    <s v="Lithium Tech EU"/>
    <b v="0"/>
    <s v="1075043670867525634"/>
    <s v="Tweet"/>
    <n v="0"/>
    <n v="0"/>
    <m/>
    <m/>
    <m/>
    <m/>
    <m/>
    <m/>
    <m/>
    <m/>
    <n v="1"/>
    <s v="1"/>
    <s v="1"/>
    <n v="0"/>
    <n v="0"/>
    <n v="2"/>
    <n v="5.405405405405405"/>
    <n v="0"/>
    <n v="0"/>
    <n v="35"/>
    <n v="94.5945945945946"/>
    <n v="37"/>
  </r>
  <r>
    <s v="talktalk"/>
    <s v="zaazu7"/>
    <m/>
    <m/>
    <m/>
    <m/>
    <m/>
    <m/>
    <m/>
    <m/>
    <s v="No"/>
    <n v="93"/>
    <m/>
    <m/>
    <x v="2"/>
    <d v="2018-12-18T16:51:34.000"/>
    <s v="@Zaazu7 Hi Zahra, I'm sorry to hear about this. If you contact us here: https://t.co/G443ehYzFi we'll take some details and assist you further. Jo"/>
    <s v="https://community.talktalk.co.uk/t5/Chat/bd-p/socialchat"/>
    <s v="co.uk"/>
    <x v="3"/>
    <m/>
    <s v="http://pbs.twimg.com/profile_images/1035131842209505280/PEUiVXKE_normal.jpg"/>
    <x v="89"/>
    <s v="https://twitter.com/#!/talktalk/status/1075071082368065537"/>
    <m/>
    <m/>
    <s v="1075071082368065537"/>
    <s v="1075066632316313601"/>
    <b v="0"/>
    <n v="0"/>
    <s v="224030523"/>
    <b v="0"/>
    <s v="en"/>
    <m/>
    <s v=""/>
    <b v="0"/>
    <n v="0"/>
    <s v=""/>
    <s v="Lithium Tech EU"/>
    <b v="0"/>
    <s v="1075066632316313601"/>
    <s v="Tweet"/>
    <n v="0"/>
    <n v="0"/>
    <m/>
    <m/>
    <m/>
    <m/>
    <m/>
    <m/>
    <m/>
    <m/>
    <n v="1"/>
    <s v="1"/>
    <s v="1"/>
    <n v="0"/>
    <n v="0"/>
    <n v="1"/>
    <n v="4.3478260869565215"/>
    <n v="0"/>
    <n v="0"/>
    <n v="22"/>
    <n v="95.65217391304348"/>
    <n v="23"/>
  </r>
  <r>
    <s v="talktalk"/>
    <s v="ktn1977"/>
    <m/>
    <m/>
    <m/>
    <m/>
    <m/>
    <m/>
    <m/>
    <m/>
    <s v="No"/>
    <n v="94"/>
    <m/>
    <m/>
    <x v="2"/>
    <d v="2018-12-18T17:18:45.000"/>
    <s v="@ktn1977 I'm sorry you've been having these problems, if you have a chat with us here: https://t.co/G443ehYzFi they'll look into this for you. Jo"/>
    <s v="https://community.talktalk.co.uk/t5/Chat/bd-p/socialchat"/>
    <s v="co.uk"/>
    <x v="3"/>
    <m/>
    <s v="http://pbs.twimg.com/profile_images/1035131842209505280/PEUiVXKE_normal.jpg"/>
    <x v="90"/>
    <s v="https://twitter.com/#!/talktalk/status/1075077922615123969"/>
    <m/>
    <m/>
    <s v="1075077922615123969"/>
    <s v="1075075923723063299"/>
    <b v="0"/>
    <n v="0"/>
    <s v="293433953"/>
    <b v="0"/>
    <s v="en"/>
    <m/>
    <s v=""/>
    <b v="0"/>
    <n v="0"/>
    <s v=""/>
    <s v="Lithium Tech EU"/>
    <b v="0"/>
    <s v="1075075923723063299"/>
    <s v="Tweet"/>
    <n v="0"/>
    <n v="0"/>
    <m/>
    <m/>
    <m/>
    <m/>
    <m/>
    <m/>
    <m/>
    <m/>
    <n v="1"/>
    <s v="1"/>
    <s v="1"/>
    <n v="0"/>
    <n v="0"/>
    <n v="2"/>
    <n v="8.695652173913043"/>
    <n v="0"/>
    <n v="0"/>
    <n v="21"/>
    <n v="91.30434782608695"/>
    <n v="23"/>
  </r>
  <r>
    <s v="talktalk"/>
    <s v="brvtravel"/>
    <m/>
    <m/>
    <m/>
    <m/>
    <m/>
    <m/>
    <m/>
    <m/>
    <s v="No"/>
    <n v="95"/>
    <m/>
    <m/>
    <x v="2"/>
    <d v="2018-12-18T17:38:27.000"/>
    <s v="@brvtravel Hi Ben, I'm sorry to hear you're having problems with the service. We're not aware of any known incidents, if you have a chat with our Tech Team here: https://t.co/G443ehYzFi they'll look into this for you. Jo"/>
    <s v="https://community.talktalk.co.uk/t5/Chat/bd-p/socialchat"/>
    <s v="co.uk"/>
    <x v="3"/>
    <m/>
    <s v="http://pbs.twimg.com/profile_images/1035131842209505280/PEUiVXKE_normal.jpg"/>
    <x v="91"/>
    <s v="https://twitter.com/#!/talktalk/status/1075082878889967617"/>
    <m/>
    <m/>
    <s v="1075082878889967617"/>
    <s v="1075078075728228354"/>
    <b v="0"/>
    <n v="0"/>
    <s v="165517390"/>
    <b v="0"/>
    <s v="en"/>
    <m/>
    <s v=""/>
    <b v="0"/>
    <n v="0"/>
    <s v=""/>
    <s v="Lithium Tech EU"/>
    <b v="0"/>
    <s v="1075078075728228354"/>
    <s v="Tweet"/>
    <n v="0"/>
    <n v="0"/>
    <m/>
    <m/>
    <m/>
    <m/>
    <m/>
    <m/>
    <m/>
    <m/>
    <n v="1"/>
    <s v="1"/>
    <s v="1"/>
    <n v="0"/>
    <n v="0"/>
    <n v="2"/>
    <n v="5.405405405405405"/>
    <n v="0"/>
    <n v="0"/>
    <n v="35"/>
    <n v="94.5945945945946"/>
    <n v="37"/>
  </r>
  <r>
    <s v="talktalk"/>
    <s v="belleamisx"/>
    <m/>
    <m/>
    <m/>
    <m/>
    <m/>
    <m/>
    <m/>
    <m/>
    <s v="No"/>
    <n v="96"/>
    <m/>
    <m/>
    <x v="2"/>
    <d v="2018-12-18T18:28:03.000"/>
    <s v="@belleamisx Hi there, I'm sorry you've been having these problems, if you have a chat with our Tech Team here: https://t.co/G443ehYzFi they'll look into this for you. Jo"/>
    <s v="https://community.talktalk.co.uk/t5/Chat/bd-p/socialchat"/>
    <s v="co.uk"/>
    <x v="3"/>
    <m/>
    <s v="http://pbs.twimg.com/profile_images/1035131842209505280/PEUiVXKE_normal.jpg"/>
    <x v="92"/>
    <s v="https://twitter.com/#!/talktalk/status/1075095361881026566"/>
    <m/>
    <m/>
    <s v="1075095361881026566"/>
    <s v="1075091144198012929"/>
    <b v="0"/>
    <n v="0"/>
    <s v="708459666884435968"/>
    <b v="0"/>
    <s v="en"/>
    <m/>
    <s v=""/>
    <b v="0"/>
    <n v="0"/>
    <s v=""/>
    <s v="Lithium Tech EU"/>
    <b v="0"/>
    <s v="1075091144198012929"/>
    <s v="Tweet"/>
    <n v="0"/>
    <n v="0"/>
    <m/>
    <m/>
    <m/>
    <m/>
    <m/>
    <m/>
    <m/>
    <m/>
    <n v="1"/>
    <s v="1"/>
    <s v="1"/>
    <n v="0"/>
    <n v="0"/>
    <n v="2"/>
    <n v="7.407407407407407"/>
    <n v="0"/>
    <n v="0"/>
    <n v="25"/>
    <n v="92.5925925925926"/>
    <n v="27"/>
  </r>
  <r>
    <s v="talktalk"/>
    <s v="damirjovic"/>
    <m/>
    <m/>
    <m/>
    <m/>
    <m/>
    <m/>
    <m/>
    <m/>
    <s v="No"/>
    <n v="97"/>
    <m/>
    <m/>
    <x v="2"/>
    <d v="2018-12-18T18:30:55.000"/>
    <s v="@DamirJovic Hi Damir, I'm so sorry to hear this. If you contact the us here: https://t.co/G443ehYzFi we'll take some details and look into this for you. Jo"/>
    <s v="https://community.talktalk.co.uk/t5/Chat/bd-p/socialchat"/>
    <s v="co.uk"/>
    <x v="3"/>
    <m/>
    <s v="http://pbs.twimg.com/profile_images/1035131842209505280/PEUiVXKE_normal.jpg"/>
    <x v="93"/>
    <s v="https://twitter.com/#!/talktalk/status/1075096084232441856"/>
    <m/>
    <m/>
    <s v="1075096084232441856"/>
    <s v="1075093122982559744"/>
    <b v="0"/>
    <n v="0"/>
    <s v="243649512"/>
    <b v="0"/>
    <s v="en"/>
    <m/>
    <s v=""/>
    <b v="0"/>
    <n v="0"/>
    <s v=""/>
    <s v="Lithium Tech EU"/>
    <b v="0"/>
    <s v="1075093122982559744"/>
    <s v="Tweet"/>
    <n v="0"/>
    <n v="0"/>
    <m/>
    <m/>
    <m/>
    <m/>
    <m/>
    <m/>
    <m/>
    <m/>
    <n v="1"/>
    <s v="1"/>
    <s v="1"/>
    <n v="0"/>
    <n v="0"/>
    <n v="1"/>
    <n v="3.8461538461538463"/>
    <n v="0"/>
    <n v="0"/>
    <n v="25"/>
    <n v="96.15384615384616"/>
    <n v="26"/>
  </r>
  <r>
    <s v="talktalk"/>
    <s v="obanlad1970"/>
    <m/>
    <m/>
    <m/>
    <m/>
    <m/>
    <m/>
    <m/>
    <m/>
    <s v="No"/>
    <n v="98"/>
    <m/>
    <m/>
    <x v="2"/>
    <d v="2018-12-18T18:31:32.000"/>
    <s v="@Obanlad1970 Hi Chris, I'm sorry you've been having these problems, if you have a chat with our Tech Team here: https://t.co/G443ehYzFi they'll look into this for you. Jo"/>
    <s v="https://community.talktalk.co.uk/t5/Chat/bd-p/socialchat"/>
    <s v="co.uk"/>
    <x v="3"/>
    <m/>
    <s v="http://pbs.twimg.com/profile_images/1035131842209505280/PEUiVXKE_normal.jpg"/>
    <x v="94"/>
    <s v="https://twitter.com/#!/talktalk/status/1075096239992176641"/>
    <m/>
    <m/>
    <s v="1075096239992176641"/>
    <s v="1075093510670479362"/>
    <b v="0"/>
    <n v="0"/>
    <s v="385544239"/>
    <b v="0"/>
    <s v="en"/>
    <m/>
    <s v=""/>
    <b v="0"/>
    <n v="0"/>
    <s v=""/>
    <s v="Lithium Tech EU"/>
    <b v="0"/>
    <s v="1075093510670479362"/>
    <s v="Tweet"/>
    <n v="0"/>
    <n v="0"/>
    <m/>
    <m/>
    <m/>
    <m/>
    <m/>
    <m/>
    <m/>
    <m/>
    <n v="1"/>
    <s v="1"/>
    <s v="1"/>
    <n v="0"/>
    <n v="0"/>
    <n v="2"/>
    <n v="7.407407407407407"/>
    <n v="0"/>
    <n v="0"/>
    <n v="25"/>
    <n v="92.5925925925926"/>
    <n v="27"/>
  </r>
  <r>
    <s v="talktalk"/>
    <s v="dan_ahtow"/>
    <m/>
    <m/>
    <m/>
    <m/>
    <m/>
    <m/>
    <m/>
    <m/>
    <s v="No"/>
    <n v="99"/>
    <m/>
    <m/>
    <x v="2"/>
    <d v="2018-12-18T18:36:45.000"/>
    <s v="@dan_ahtow Hi Dan, I'm really sorry to hear about the problems you're having with the service. If you have a chat with our Tech Team here: https://t.co/G443ehYzFi they'll take some details and look into this for you. Jo"/>
    <s v="https://community.talktalk.co.uk/t5/Chat/bd-p/socialchat"/>
    <s v="co.uk"/>
    <x v="3"/>
    <m/>
    <s v="http://pbs.twimg.com/profile_images/1035131842209505280/PEUiVXKE_normal.jpg"/>
    <x v="95"/>
    <s v="https://twitter.com/#!/talktalk/status/1075097550544363520"/>
    <m/>
    <m/>
    <s v="1075097550544363520"/>
    <s v="1075093878586396674"/>
    <b v="0"/>
    <n v="0"/>
    <s v="547977886"/>
    <b v="0"/>
    <s v="en"/>
    <m/>
    <s v=""/>
    <b v="0"/>
    <n v="0"/>
    <s v=""/>
    <s v="Lithium Tech EU"/>
    <b v="0"/>
    <s v="1075093878586396674"/>
    <s v="Tweet"/>
    <n v="0"/>
    <n v="0"/>
    <m/>
    <m/>
    <m/>
    <m/>
    <m/>
    <m/>
    <m/>
    <m/>
    <n v="1"/>
    <s v="1"/>
    <s v="1"/>
    <n v="0"/>
    <n v="0"/>
    <n v="2"/>
    <n v="5.405405405405405"/>
    <n v="0"/>
    <n v="0"/>
    <n v="35"/>
    <n v="94.5945945945946"/>
    <n v="37"/>
  </r>
  <r>
    <s v="talktalk"/>
    <s v="wilksy76"/>
    <m/>
    <m/>
    <m/>
    <m/>
    <m/>
    <m/>
    <m/>
    <m/>
    <s v="No"/>
    <n v="100"/>
    <m/>
    <m/>
    <x v="2"/>
    <d v="2018-12-18T18:54:24.000"/>
    <s v="@Wilksy76 Hi Robert, I'm really sorry to hear about the problems you're having with the service. If you have a chat with our Tech Team here: https://t.co/G443ehYzFi they'll take some details and look into this for you. Jo"/>
    <s v="https://community.talktalk.co.uk/t5/Chat/bd-p/socialchat"/>
    <s v="co.uk"/>
    <x v="3"/>
    <m/>
    <s v="http://pbs.twimg.com/profile_images/1035131842209505280/PEUiVXKE_normal.jpg"/>
    <x v="96"/>
    <s v="https://twitter.com/#!/talktalk/status/1075101992937230336"/>
    <m/>
    <m/>
    <s v="1075101992937230336"/>
    <s v="1075098938447986688"/>
    <b v="0"/>
    <n v="0"/>
    <s v="253229530"/>
    <b v="0"/>
    <s v="en"/>
    <m/>
    <s v=""/>
    <b v="0"/>
    <n v="0"/>
    <s v=""/>
    <s v="Lithium Tech EU"/>
    <b v="0"/>
    <s v="1075098938447986688"/>
    <s v="Tweet"/>
    <n v="0"/>
    <n v="0"/>
    <m/>
    <m/>
    <m/>
    <m/>
    <m/>
    <m/>
    <m/>
    <m/>
    <n v="1"/>
    <s v="1"/>
    <s v="1"/>
    <n v="0"/>
    <n v="0"/>
    <n v="2"/>
    <n v="5.405405405405405"/>
    <n v="0"/>
    <n v="0"/>
    <n v="35"/>
    <n v="94.5945945945946"/>
    <n v="37"/>
  </r>
  <r>
    <s v="talktalk"/>
    <s v="jamiedyer1977"/>
    <m/>
    <m/>
    <m/>
    <m/>
    <m/>
    <m/>
    <m/>
    <m/>
    <s v="No"/>
    <n v="101"/>
    <m/>
    <m/>
    <x v="2"/>
    <d v="2018-12-18T19:06:08.000"/>
    <s v="@jamiedyer1977 Hi Jamie, that's not the type of experience we want you to have at all, I'm so sorry to read about what's happened. If you have a chat with us here: https://t.co/G443ehYzFi  we'll take some details and look into this for you. Jo"/>
    <s v="https://community.talktalk.co.uk/t5/Chat/bd-p/socialchat"/>
    <s v="co.uk"/>
    <x v="3"/>
    <m/>
    <s v="http://pbs.twimg.com/profile_images/1035131842209505280/PEUiVXKE_normal.jpg"/>
    <x v="97"/>
    <s v="https://twitter.com/#!/talktalk/status/1075104948629762049"/>
    <m/>
    <m/>
    <s v="1075104948629762049"/>
    <s v="1075101513343791107"/>
    <b v="0"/>
    <n v="0"/>
    <s v="498282158"/>
    <b v="0"/>
    <s v="en"/>
    <m/>
    <s v=""/>
    <b v="0"/>
    <n v="0"/>
    <s v=""/>
    <s v="Lithium Tech EU"/>
    <b v="0"/>
    <s v="1075101513343791107"/>
    <s v="Tweet"/>
    <n v="0"/>
    <n v="0"/>
    <m/>
    <m/>
    <m/>
    <m/>
    <m/>
    <m/>
    <m/>
    <m/>
    <n v="1"/>
    <s v="1"/>
    <s v="1"/>
    <n v="0"/>
    <n v="0"/>
    <n v="1"/>
    <n v="2.3255813953488373"/>
    <n v="0"/>
    <n v="0"/>
    <n v="42"/>
    <n v="97.67441860465117"/>
    <n v="43"/>
  </r>
  <r>
    <s v="talktalk"/>
    <s v="ninhydrin"/>
    <m/>
    <m/>
    <m/>
    <m/>
    <m/>
    <m/>
    <m/>
    <m/>
    <s v="No"/>
    <n v="102"/>
    <m/>
    <m/>
    <x v="2"/>
    <d v="2018-12-18T19:40:52.000"/>
    <s v="@Ninhydrin Hi Gavlaar, I'm really sorry to hear about the problems you're having with the service. If you have a chat with our Tech Team here: https://t.co/G443ehYzFi they'll take some details and look into this for you. Jo"/>
    <s v="https://community.talktalk.co.uk/t5/Chat/bd-p/socialchat"/>
    <s v="co.uk"/>
    <x v="3"/>
    <m/>
    <s v="http://pbs.twimg.com/profile_images/1035131842209505280/PEUiVXKE_normal.jpg"/>
    <x v="98"/>
    <s v="https://twitter.com/#!/talktalk/status/1075113686791020544"/>
    <m/>
    <m/>
    <s v="1075113686791020544"/>
    <s v="1075110856432603136"/>
    <b v="0"/>
    <n v="0"/>
    <s v="23308561"/>
    <b v="0"/>
    <s v="en"/>
    <m/>
    <s v=""/>
    <b v="0"/>
    <n v="0"/>
    <s v=""/>
    <s v="Lithium Tech EU"/>
    <b v="0"/>
    <s v="1075110856432603136"/>
    <s v="Tweet"/>
    <n v="0"/>
    <n v="0"/>
    <m/>
    <m/>
    <m/>
    <m/>
    <m/>
    <m/>
    <m/>
    <m/>
    <n v="1"/>
    <s v="1"/>
    <s v="1"/>
    <n v="0"/>
    <n v="0"/>
    <n v="2"/>
    <n v="5.405405405405405"/>
    <n v="0"/>
    <n v="0"/>
    <n v="35"/>
    <n v="94.5945945945946"/>
    <n v="37"/>
  </r>
  <r>
    <s v="talktalk"/>
    <s v="michellesmart16"/>
    <m/>
    <m/>
    <m/>
    <m/>
    <m/>
    <m/>
    <m/>
    <m/>
    <s v="No"/>
    <n v="103"/>
    <m/>
    <m/>
    <x v="2"/>
    <d v="2018-12-18T20:51:43.000"/>
    <s v="@MichelleSmart16 Hi Michelle, I'm really sorry to hear about that. If you have a chat with us here: https://t.co/G443ehYzFi we'll look into this further. Jo"/>
    <s v="https://community.talktalk.co.uk/t5/Chat/bd-p/socialchat"/>
    <s v="co.uk"/>
    <x v="3"/>
    <m/>
    <s v="http://pbs.twimg.com/profile_images/1035131842209505280/PEUiVXKE_normal.jpg"/>
    <x v="99"/>
    <s v="https://twitter.com/#!/talktalk/status/1075131515913285632"/>
    <m/>
    <m/>
    <s v="1075131515913285632"/>
    <s v="1075118457052692480"/>
    <b v="0"/>
    <n v="0"/>
    <s v="2537166203"/>
    <b v="0"/>
    <s v="en"/>
    <m/>
    <s v=""/>
    <b v="0"/>
    <n v="0"/>
    <s v=""/>
    <s v="Lithium Tech EU"/>
    <b v="0"/>
    <s v="1075118457052692480"/>
    <s v="Tweet"/>
    <n v="0"/>
    <n v="0"/>
    <m/>
    <m/>
    <m/>
    <m/>
    <m/>
    <m/>
    <m/>
    <m/>
    <n v="1"/>
    <s v="1"/>
    <s v="1"/>
    <n v="0"/>
    <n v="0"/>
    <n v="1"/>
    <n v="4.166666666666667"/>
    <n v="0"/>
    <n v="0"/>
    <n v="23"/>
    <n v="95.83333333333333"/>
    <n v="24"/>
  </r>
  <r>
    <s v="talktalk"/>
    <s v="b2bmarketingvp"/>
    <m/>
    <m/>
    <m/>
    <m/>
    <m/>
    <m/>
    <m/>
    <m/>
    <s v="No"/>
    <n v="104"/>
    <m/>
    <m/>
    <x v="2"/>
    <d v="2018-12-18T20:59:40.000"/>
    <s v="@B2BMarketingVP Hi Catrina, I'm sorry you've been having these problems, if you have a chat with our Tech Team here: https://t.co/G443ehYzFi they'll look into this for you. Jo"/>
    <s v="https://community.talktalk.co.uk/t5/Chat/bd-p/socialchat"/>
    <s v="co.uk"/>
    <x v="3"/>
    <m/>
    <s v="http://pbs.twimg.com/profile_images/1035131842209505280/PEUiVXKE_normal.jpg"/>
    <x v="100"/>
    <s v="https://twitter.com/#!/talktalk/status/1075133520194998274"/>
    <m/>
    <m/>
    <s v="1075133520194998274"/>
    <s v="1075128287838527489"/>
    <b v="0"/>
    <n v="0"/>
    <s v="610108996"/>
    <b v="0"/>
    <s v="en"/>
    <m/>
    <s v=""/>
    <b v="0"/>
    <n v="0"/>
    <s v=""/>
    <s v="Lithium Tech EU"/>
    <b v="0"/>
    <s v="1075128287838527489"/>
    <s v="Tweet"/>
    <n v="0"/>
    <n v="0"/>
    <m/>
    <m/>
    <m/>
    <m/>
    <m/>
    <m/>
    <m/>
    <m/>
    <n v="1"/>
    <s v="1"/>
    <s v="1"/>
    <n v="0"/>
    <n v="0"/>
    <n v="2"/>
    <n v="7.407407407407407"/>
    <n v="0"/>
    <n v="0"/>
    <n v="25"/>
    <n v="92.5925925925926"/>
    <n v="27"/>
  </r>
  <r>
    <s v="talktalk"/>
    <s v="magpietravels"/>
    <m/>
    <m/>
    <m/>
    <m/>
    <m/>
    <m/>
    <m/>
    <m/>
    <s v="No"/>
    <n v="105"/>
    <m/>
    <m/>
    <x v="2"/>
    <d v="2018-12-18T21:08:08.000"/>
    <s v="@MagpieTravels Hi Samuel, we're not aware of any known issues. If you have a chat with our Tech Team here: https://t.co/G443ehYzFi they'll take some details and assist you further. Jo"/>
    <s v="https://community.talktalk.co.uk/t5/Chat/bd-p/socialchat"/>
    <s v="co.uk"/>
    <x v="3"/>
    <m/>
    <s v="http://pbs.twimg.com/profile_images/1035131842209505280/PEUiVXKE_normal.jpg"/>
    <x v="101"/>
    <s v="https://twitter.com/#!/talktalk/status/1075135649190174720"/>
    <m/>
    <m/>
    <s v="1075135649190174720"/>
    <s v="1075130100188876803"/>
    <b v="0"/>
    <n v="0"/>
    <s v="52110780"/>
    <b v="0"/>
    <s v="en"/>
    <m/>
    <s v=""/>
    <b v="0"/>
    <n v="0"/>
    <s v=""/>
    <s v="Lithium Tech EU"/>
    <b v="0"/>
    <s v="1075130100188876803"/>
    <s v="Tweet"/>
    <n v="0"/>
    <n v="0"/>
    <m/>
    <m/>
    <m/>
    <m/>
    <m/>
    <m/>
    <m/>
    <m/>
    <n v="1"/>
    <s v="1"/>
    <s v="1"/>
    <n v="0"/>
    <n v="0"/>
    <n v="1"/>
    <n v="3.4482758620689653"/>
    <n v="0"/>
    <n v="0"/>
    <n v="28"/>
    <n v="96.55172413793103"/>
    <n v="29"/>
  </r>
  <r>
    <s v="talktalk"/>
    <s v="_s112ean"/>
    <m/>
    <m/>
    <m/>
    <m/>
    <m/>
    <m/>
    <m/>
    <m/>
    <s v="No"/>
    <n v="106"/>
    <m/>
    <m/>
    <x v="2"/>
    <d v="2018-12-18T21:09:23.000"/>
    <s v="@_s112ean Hi Sean, I'm sorry you feel this way, and apologise for the problems you're having with the service. If you have a chat with our Tech Team here: https://t.co/G443ehYzFi they'll take some details and look into this for you. Jo"/>
    <s v="https://community.talktalk.co.uk/t5/Chat/bd-p/socialchat"/>
    <s v="co.uk"/>
    <x v="3"/>
    <m/>
    <s v="http://pbs.twimg.com/profile_images/1035131842209505280/PEUiVXKE_normal.jpg"/>
    <x v="102"/>
    <s v="https://twitter.com/#!/talktalk/status/1075135965780500480"/>
    <m/>
    <m/>
    <s v="1075135965780500480"/>
    <s v="1075130659063111680"/>
    <b v="0"/>
    <n v="0"/>
    <s v="1069300786599989249"/>
    <b v="0"/>
    <s v="en"/>
    <m/>
    <s v=""/>
    <b v="0"/>
    <n v="0"/>
    <s v=""/>
    <s v="Lithium Tech EU"/>
    <b v="0"/>
    <s v="1075130659063111680"/>
    <s v="Tweet"/>
    <n v="0"/>
    <n v="0"/>
    <m/>
    <m/>
    <m/>
    <m/>
    <m/>
    <m/>
    <m/>
    <m/>
    <n v="1"/>
    <s v="1"/>
    <s v="1"/>
    <n v="0"/>
    <n v="0"/>
    <n v="2"/>
    <n v="5"/>
    <n v="0"/>
    <n v="0"/>
    <n v="38"/>
    <n v="95"/>
    <n v="40"/>
  </r>
  <r>
    <s v="talktalk"/>
    <s v="the_actual_phil"/>
    <m/>
    <m/>
    <m/>
    <m/>
    <m/>
    <m/>
    <m/>
    <m/>
    <s v="No"/>
    <n v="107"/>
    <m/>
    <m/>
    <x v="2"/>
    <d v="2018-12-18T21:18:43.000"/>
    <s v="@the_actual_phil Hi Phil, I'm sorry to hear about that. If you contact our Billing Team here: https://t.co/G443ehYzFi they'll assist you further. Jo"/>
    <s v="https://community.talktalk.co.uk/t5/Chat/bd-p/socialchat"/>
    <s v="co.uk"/>
    <x v="3"/>
    <m/>
    <s v="http://pbs.twimg.com/profile_images/1035131842209505280/PEUiVXKE_normal.jpg"/>
    <x v="103"/>
    <s v="https://twitter.com/#!/talktalk/status/1075138312204115970"/>
    <m/>
    <m/>
    <s v="1075138312204115970"/>
    <s v="1075134358841786368"/>
    <b v="0"/>
    <n v="0"/>
    <s v="929658177423138816"/>
    <b v="0"/>
    <s v="en"/>
    <m/>
    <s v=""/>
    <b v="0"/>
    <n v="0"/>
    <s v=""/>
    <s v="Lithium Tech EU"/>
    <b v="0"/>
    <s v="1075134358841786368"/>
    <s v="Tweet"/>
    <n v="0"/>
    <n v="0"/>
    <m/>
    <m/>
    <m/>
    <m/>
    <m/>
    <m/>
    <m/>
    <m/>
    <n v="1"/>
    <s v="1"/>
    <s v="1"/>
    <n v="0"/>
    <n v="0"/>
    <n v="1"/>
    <n v="4.761904761904762"/>
    <n v="0"/>
    <n v="0"/>
    <n v="20"/>
    <n v="95.23809523809524"/>
    <n v="21"/>
  </r>
  <r>
    <s v="talktalk"/>
    <s v="seb31144358"/>
    <m/>
    <m/>
    <m/>
    <m/>
    <m/>
    <m/>
    <m/>
    <m/>
    <s v="No"/>
    <n v="108"/>
    <m/>
    <m/>
    <x v="2"/>
    <d v="2018-12-18T21:24:50.000"/>
    <s v="@Seb31144358 Hi Sebby, I'm sorry you've been having these problems, if you have a chat with our Tech Team here: https://t.co/G443ehYzFi they'll look into this for you. Jo"/>
    <s v="https://community.talktalk.co.uk/t5/Chat/bd-p/socialchat"/>
    <s v="co.uk"/>
    <x v="3"/>
    <m/>
    <s v="http://pbs.twimg.com/profile_images/1035131842209505280/PEUiVXKE_normal.jpg"/>
    <x v="104"/>
    <s v="https://twitter.com/#!/talktalk/status/1075139851392073728"/>
    <m/>
    <m/>
    <s v="1075139851392073728"/>
    <s v="1075135481309028353"/>
    <b v="0"/>
    <n v="0"/>
    <s v="928157388120776704"/>
    <b v="0"/>
    <s v="en"/>
    <m/>
    <s v=""/>
    <b v="0"/>
    <n v="0"/>
    <s v=""/>
    <s v="Lithium Tech EU"/>
    <b v="0"/>
    <s v="1075135481309028353"/>
    <s v="Tweet"/>
    <n v="0"/>
    <n v="0"/>
    <m/>
    <m/>
    <m/>
    <m/>
    <m/>
    <m/>
    <m/>
    <m/>
    <n v="1"/>
    <s v="1"/>
    <s v="1"/>
    <n v="0"/>
    <n v="0"/>
    <n v="2"/>
    <n v="7.407407407407407"/>
    <n v="0"/>
    <n v="0"/>
    <n v="25"/>
    <n v="92.5925925925926"/>
    <n v="27"/>
  </r>
  <r>
    <s v="talktalk"/>
    <s v="heartouthoily"/>
    <m/>
    <m/>
    <m/>
    <m/>
    <m/>
    <m/>
    <m/>
    <m/>
    <s v="No"/>
    <n v="109"/>
    <m/>
    <m/>
    <x v="2"/>
    <d v="2018-12-18T21:46:06.000"/>
    <s v="@heartouthoIly Hi Holly, I'm really sorry to hear about the problems you're having with the service. If you have a chat with our Tech Team here: https://t.co/G443ehYzFi they'll take some details and look into this for you. Jo"/>
    <s v="https://community.talktalk.co.uk/t5/Chat/bd-p/socialchat"/>
    <s v="co.uk"/>
    <x v="3"/>
    <m/>
    <s v="http://pbs.twimg.com/profile_images/1035131842209505280/PEUiVXKE_normal.jpg"/>
    <x v="105"/>
    <s v="https://twitter.com/#!/talktalk/status/1075145203701440519"/>
    <m/>
    <m/>
    <s v="1075145203701440519"/>
    <s v="1075142678772355072"/>
    <b v="0"/>
    <n v="1"/>
    <s v="869993183035478016"/>
    <b v="0"/>
    <s v="en"/>
    <m/>
    <s v=""/>
    <b v="0"/>
    <n v="0"/>
    <s v=""/>
    <s v="Lithium Tech EU"/>
    <b v="0"/>
    <s v="1075142678772355072"/>
    <s v="Tweet"/>
    <n v="0"/>
    <n v="0"/>
    <m/>
    <m/>
    <m/>
    <m/>
    <m/>
    <m/>
    <m/>
    <m/>
    <n v="1"/>
    <s v="1"/>
    <s v="1"/>
    <n v="0"/>
    <n v="0"/>
    <n v="2"/>
    <n v="5.405405405405405"/>
    <n v="0"/>
    <n v="0"/>
    <n v="35"/>
    <n v="94.5945945945946"/>
    <n v="37"/>
  </r>
  <r>
    <s v="talktalk"/>
    <s v="irfapanchbhaya"/>
    <m/>
    <m/>
    <m/>
    <m/>
    <m/>
    <m/>
    <m/>
    <m/>
    <s v="No"/>
    <n v="110"/>
    <m/>
    <m/>
    <x v="2"/>
    <d v="2018-12-19T11:03:08.000"/>
    <s v="@IrfaPanchbhaya Hi Irfan, I'm so sorry to hear that's happened, we can't cancel your services over Twitter, but please get in touch here: https://t.co/G443ehYzFi  and we'll do our best to help. Charlotte"/>
    <s v="https://community.talktalk.co.uk/t5/Chat/bd-p/socialchat"/>
    <s v="co.uk"/>
    <x v="3"/>
    <m/>
    <s v="http://pbs.twimg.com/profile_images/1035131842209505280/PEUiVXKE_normal.jpg"/>
    <x v="106"/>
    <s v="https://twitter.com/#!/talktalk/status/1075345785116602368"/>
    <m/>
    <m/>
    <s v="1075345785116602368"/>
    <s v="1075340218012700677"/>
    <b v="0"/>
    <n v="0"/>
    <s v="3556752077"/>
    <b v="0"/>
    <s v="en"/>
    <m/>
    <s v=""/>
    <b v="0"/>
    <n v="0"/>
    <s v=""/>
    <s v="Lithium Tech EU"/>
    <b v="0"/>
    <s v="1075340218012700677"/>
    <s v="Tweet"/>
    <n v="0"/>
    <n v="0"/>
    <m/>
    <m/>
    <m/>
    <m/>
    <m/>
    <m/>
    <m/>
    <m/>
    <n v="1"/>
    <s v="1"/>
    <s v="1"/>
    <n v="1"/>
    <n v="3.225806451612903"/>
    <n v="1"/>
    <n v="3.225806451612903"/>
    <n v="0"/>
    <n v="0"/>
    <n v="29"/>
    <n v="93.54838709677419"/>
    <n v="31"/>
  </r>
  <r>
    <s v="talktalk"/>
    <s v="mixig"/>
    <m/>
    <m/>
    <m/>
    <m/>
    <m/>
    <m/>
    <m/>
    <m/>
    <s v="No"/>
    <n v="111"/>
    <m/>
    <m/>
    <x v="2"/>
    <d v="2018-12-19T14:59:47.000"/>
    <s v="@mixig Okay, Michael. It sounds like our Tech Team need to look into this. If you have a chat with the team here: https://t.co/G443ehYzFi they'll assist you further. Jo"/>
    <s v="https://community.talktalk.co.uk/t5/Chat/bd-p/socialchat"/>
    <s v="co.uk"/>
    <x v="3"/>
    <m/>
    <s v="http://pbs.twimg.com/profile_images/1035131842209505280/PEUiVXKE_normal.jpg"/>
    <x v="107"/>
    <s v="https://twitter.com/#!/talktalk/status/1075405339032477696"/>
    <m/>
    <m/>
    <s v="1075405339032477696"/>
    <s v="1075389595724996616"/>
    <b v="0"/>
    <n v="0"/>
    <s v="25332533"/>
    <b v="0"/>
    <s v="en"/>
    <m/>
    <s v=""/>
    <b v="0"/>
    <n v="0"/>
    <s v=""/>
    <s v="Lithium Tech EU"/>
    <b v="0"/>
    <s v="1075389595724996616"/>
    <s v="Tweet"/>
    <n v="0"/>
    <n v="0"/>
    <m/>
    <m/>
    <m/>
    <m/>
    <m/>
    <m/>
    <m/>
    <m/>
    <n v="1"/>
    <s v="1"/>
    <s v="1"/>
    <n v="1"/>
    <n v="3.5714285714285716"/>
    <n v="0"/>
    <n v="0"/>
    <n v="0"/>
    <n v="0"/>
    <n v="27"/>
    <n v="96.42857142857143"/>
    <n v="28"/>
  </r>
  <r>
    <s v="talktalk"/>
    <s v="drivinmecrazy6"/>
    <m/>
    <m/>
    <m/>
    <m/>
    <m/>
    <m/>
    <m/>
    <m/>
    <s v="No"/>
    <n v="112"/>
    <m/>
    <m/>
    <x v="2"/>
    <d v="2018-12-19T15:35:23.000"/>
    <s v="@Drivinmecrazy6 Hi there, we wouldn't be able to advise on third party offers but we do offer the same deals to both new and existing customers. If you contact our Loyalty Team, they'll be able to take a look at the best options for you, you can reach them here: https://t.co/G443ehYzFi Becky"/>
    <s v="https://community.talktalk.co.uk/t5/Chat/bd-p/socialchat"/>
    <s v="co.uk"/>
    <x v="3"/>
    <m/>
    <s v="http://pbs.twimg.com/profile_images/1035131842209505280/PEUiVXKE_normal.jpg"/>
    <x v="108"/>
    <s v="https://twitter.com/#!/talktalk/status/1075414299617705984"/>
    <m/>
    <m/>
    <s v="1075414299617705984"/>
    <s v="1075412239916691457"/>
    <b v="0"/>
    <n v="0"/>
    <s v="794640279643062272"/>
    <b v="0"/>
    <s v="en"/>
    <m/>
    <s v=""/>
    <b v="0"/>
    <n v="0"/>
    <s v=""/>
    <s v="Lithium Tech EU"/>
    <b v="0"/>
    <s v="1075412239916691457"/>
    <s v="Tweet"/>
    <n v="0"/>
    <n v="0"/>
    <m/>
    <m/>
    <m/>
    <m/>
    <m/>
    <m/>
    <m/>
    <m/>
    <n v="1"/>
    <s v="1"/>
    <s v="1"/>
    <n v="2"/>
    <n v="3.9215686274509802"/>
    <n v="0"/>
    <n v="0"/>
    <n v="0"/>
    <n v="0"/>
    <n v="49"/>
    <n v="96.07843137254902"/>
    <n v="51"/>
  </r>
  <r>
    <s v="talktalk"/>
    <s v="laurennealon"/>
    <m/>
    <m/>
    <m/>
    <m/>
    <m/>
    <m/>
    <m/>
    <m/>
    <s v="No"/>
    <n v="113"/>
    <m/>
    <m/>
    <x v="2"/>
    <d v="2018-12-16T09:31:56.000"/>
    <s v="@LaurenNealon Have you tried speaking to our Billing Team here https://t.co/G443ehYzFi, they’ll get that looked into for you - Thanks, Andy"/>
    <s v="https://community.talktalk.co.uk/t5/Chat/bd-p/socialchat"/>
    <s v="co.uk"/>
    <x v="3"/>
    <m/>
    <s v="http://pbs.twimg.com/profile_images/1035131842209505280/PEUiVXKE_normal.jpg"/>
    <x v="109"/>
    <s v="https://twitter.com/#!/talktalk/status/1074235671030697989"/>
    <m/>
    <m/>
    <s v="1074235671030697989"/>
    <s v="1074234898980974592"/>
    <b v="0"/>
    <n v="0"/>
    <s v="625567107"/>
    <b v="0"/>
    <s v="en"/>
    <m/>
    <s v=""/>
    <b v="0"/>
    <n v="0"/>
    <s v=""/>
    <s v="Lithium Tech EU"/>
    <b v="0"/>
    <s v="1074234898980974592"/>
    <s v="Tweet"/>
    <n v="0"/>
    <n v="0"/>
    <m/>
    <m/>
    <m/>
    <m/>
    <m/>
    <m/>
    <m/>
    <m/>
    <n v="2"/>
    <s v="1"/>
    <s v="1"/>
    <n v="0"/>
    <n v="0"/>
    <n v="0"/>
    <n v="0"/>
    <n v="0"/>
    <n v="0"/>
    <n v="20"/>
    <n v="100"/>
    <n v="20"/>
  </r>
  <r>
    <s v="talktalk"/>
    <s v="laurennealon"/>
    <m/>
    <m/>
    <m/>
    <m/>
    <m/>
    <m/>
    <m/>
    <m/>
    <s v="No"/>
    <n v="114"/>
    <m/>
    <m/>
    <x v="2"/>
    <d v="2018-12-19T16:09:30.000"/>
    <s v="@LaurenNealon I do apologise about that, Lauren. You can contact our Billing Team via Live Chat here: https://t.co/G443ehYzFi Jo"/>
    <s v="https://community.talktalk.co.uk/t5/Chat/bd-p/socialchat"/>
    <s v="co.uk"/>
    <x v="3"/>
    <m/>
    <s v="http://pbs.twimg.com/profile_images/1035131842209505280/PEUiVXKE_normal.jpg"/>
    <x v="110"/>
    <s v="https://twitter.com/#!/talktalk/status/1075422883629948928"/>
    <m/>
    <m/>
    <s v="1075422883629948928"/>
    <s v="1075420448752615427"/>
    <b v="0"/>
    <n v="0"/>
    <s v="625567107"/>
    <b v="0"/>
    <s v="en"/>
    <m/>
    <s v=""/>
    <b v="0"/>
    <n v="0"/>
    <s v=""/>
    <s v="Lithium Tech EU"/>
    <b v="0"/>
    <s v="1075420448752615427"/>
    <s v="Tweet"/>
    <n v="0"/>
    <n v="0"/>
    <m/>
    <m/>
    <m/>
    <m/>
    <m/>
    <m/>
    <m/>
    <m/>
    <n v="2"/>
    <s v="1"/>
    <s v="1"/>
    <n v="0"/>
    <n v="0"/>
    <n v="0"/>
    <n v="0"/>
    <n v="0"/>
    <n v="0"/>
    <n v="18"/>
    <n v="100"/>
    <n v="18"/>
  </r>
  <r>
    <s v="talktalk"/>
    <s v="cre8iverepublic"/>
    <m/>
    <m/>
    <m/>
    <m/>
    <m/>
    <m/>
    <m/>
    <m/>
    <s v="No"/>
    <n v="115"/>
    <m/>
    <m/>
    <x v="2"/>
    <d v="2018-12-19T16:21:17.000"/>
    <s v="@Cre8iveRepublic Hi there, I'm really sorry to hear about the problems you're having with the service. If you have a chat with our Tech Team here: https://t.co/G443ehYzFi they'll take some details and look into this for you. Jo"/>
    <s v="https://community.talktalk.co.uk/t5/Chat/bd-p/socialchat"/>
    <s v="co.uk"/>
    <x v="3"/>
    <m/>
    <s v="http://pbs.twimg.com/profile_images/1035131842209505280/PEUiVXKE_normal.jpg"/>
    <x v="111"/>
    <s v="https://twitter.com/#!/talktalk/status/1075425847266500608"/>
    <m/>
    <m/>
    <s v="1075425847266500608"/>
    <s v="1075422771478478850"/>
    <b v="0"/>
    <n v="0"/>
    <s v="373097011"/>
    <b v="0"/>
    <s v="en"/>
    <m/>
    <s v=""/>
    <b v="0"/>
    <n v="0"/>
    <s v=""/>
    <s v="Lithium Tech EU"/>
    <b v="0"/>
    <s v="1075422771478478850"/>
    <s v="Tweet"/>
    <n v="0"/>
    <n v="0"/>
    <m/>
    <m/>
    <m/>
    <m/>
    <m/>
    <m/>
    <m/>
    <m/>
    <n v="1"/>
    <s v="1"/>
    <s v="1"/>
    <n v="0"/>
    <n v="0"/>
    <n v="2"/>
    <n v="5.405405405405405"/>
    <n v="0"/>
    <n v="0"/>
    <n v="35"/>
    <n v="94.5945945945946"/>
    <n v="37"/>
  </r>
  <r>
    <s v="talktalk"/>
    <s v="lostone1980"/>
    <m/>
    <m/>
    <m/>
    <m/>
    <m/>
    <m/>
    <m/>
    <m/>
    <s v="No"/>
    <n v="116"/>
    <m/>
    <m/>
    <x v="2"/>
    <d v="2018-12-19T16:22:35.000"/>
    <s v="@Lostone1980 Hi Darren, I'm sorry you've been having these problems, if you have a chat with our Tech Team here: https://t.co/G443ehYzFi they'll look into this for you. Jo"/>
    <s v="https://community.talktalk.co.uk/t5/Chat/bd-p/socialchat"/>
    <s v="co.uk"/>
    <x v="3"/>
    <m/>
    <s v="http://pbs.twimg.com/profile_images/1035131842209505280/PEUiVXKE_normal.jpg"/>
    <x v="112"/>
    <s v="https://twitter.com/#!/talktalk/status/1075426175827218433"/>
    <m/>
    <m/>
    <s v="1075426175827218433"/>
    <s v="1075423922873688064"/>
    <b v="0"/>
    <n v="0"/>
    <s v="797198223286956032"/>
    <b v="0"/>
    <s v="en"/>
    <m/>
    <s v=""/>
    <b v="0"/>
    <n v="0"/>
    <s v=""/>
    <s v="Lithium Tech EU"/>
    <b v="0"/>
    <s v="1075423922873688064"/>
    <s v="Tweet"/>
    <n v="0"/>
    <n v="0"/>
    <m/>
    <m/>
    <m/>
    <m/>
    <m/>
    <m/>
    <m/>
    <m/>
    <n v="1"/>
    <s v="1"/>
    <s v="1"/>
    <n v="0"/>
    <n v="0"/>
    <n v="2"/>
    <n v="7.407407407407407"/>
    <n v="0"/>
    <n v="0"/>
    <n v="25"/>
    <n v="92.5925925925926"/>
    <n v="27"/>
  </r>
  <r>
    <s v="talktalk"/>
    <s v="victorryyyy"/>
    <m/>
    <m/>
    <m/>
    <m/>
    <m/>
    <m/>
    <m/>
    <m/>
    <s v="No"/>
    <n v="117"/>
    <m/>
    <m/>
    <x v="2"/>
    <d v="2018-12-19T16:32:43.000"/>
    <s v="@victorryyyy I do apologise about that, Victor.  If you have a chat with our Tech Team here: https://t.co/G443ehYzFi they'll take some details and look into this for you. Jo"/>
    <s v="https://community.talktalk.co.uk/t5/Chat/bd-p/socialchat"/>
    <s v="co.uk"/>
    <x v="3"/>
    <m/>
    <s v="http://pbs.twimg.com/profile_images/1035131842209505280/PEUiVXKE_normal.jpg"/>
    <x v="113"/>
    <s v="https://twitter.com/#!/talktalk/status/1075428727570554885"/>
    <m/>
    <m/>
    <s v="1075428727570554885"/>
    <s v="1075425017054285824"/>
    <b v="0"/>
    <n v="0"/>
    <s v="2238731933"/>
    <b v="0"/>
    <s v="en"/>
    <m/>
    <s v=""/>
    <b v="0"/>
    <n v="0"/>
    <s v=""/>
    <s v="Lithium Tech EU"/>
    <b v="0"/>
    <s v="1075425017054285824"/>
    <s v="Tweet"/>
    <n v="0"/>
    <n v="0"/>
    <m/>
    <m/>
    <m/>
    <m/>
    <m/>
    <m/>
    <m/>
    <m/>
    <n v="1"/>
    <s v="1"/>
    <s v="1"/>
    <n v="0"/>
    <n v="0"/>
    <n v="0"/>
    <n v="0"/>
    <n v="0"/>
    <n v="0"/>
    <n v="28"/>
    <n v="100"/>
    <n v="28"/>
  </r>
  <r>
    <s v="talktalk"/>
    <s v="scotty23kirk"/>
    <m/>
    <m/>
    <m/>
    <m/>
    <m/>
    <m/>
    <m/>
    <m/>
    <s v="No"/>
    <n v="118"/>
    <m/>
    <m/>
    <x v="2"/>
    <d v="2018-12-19T17:26:52.000"/>
    <s v="@Scotty23Kirk Hi there, I'm sorry you've been having these problems, if you have a chat with our Tech Team here: https://t.co/G443ehYzFi they'll look into this for you. Jo"/>
    <s v="https://community.talktalk.co.uk/t5/Chat/bd-p/socialchat"/>
    <s v="co.uk"/>
    <x v="3"/>
    <m/>
    <s v="http://pbs.twimg.com/profile_images/1035131842209505280/PEUiVXKE_normal.jpg"/>
    <x v="114"/>
    <s v="https://twitter.com/#!/talktalk/status/1075442352406347778"/>
    <m/>
    <m/>
    <s v="1075442352406347778"/>
    <s v="1075437570962677760"/>
    <b v="0"/>
    <n v="0"/>
    <s v="939933938"/>
    <b v="0"/>
    <s v="en"/>
    <m/>
    <s v=""/>
    <b v="0"/>
    <n v="0"/>
    <s v=""/>
    <s v="Lithium Tech EU"/>
    <b v="0"/>
    <s v="1075437570962677760"/>
    <s v="Tweet"/>
    <n v="0"/>
    <n v="0"/>
    <m/>
    <m/>
    <m/>
    <m/>
    <m/>
    <m/>
    <m/>
    <m/>
    <n v="1"/>
    <s v="1"/>
    <s v="1"/>
    <n v="0"/>
    <n v="0"/>
    <n v="2"/>
    <n v="7.407407407407407"/>
    <n v="0"/>
    <n v="0"/>
    <n v="25"/>
    <n v="92.5925925925926"/>
    <n v="27"/>
  </r>
  <r>
    <s v="talktalk"/>
    <s v="shakil2456"/>
    <m/>
    <m/>
    <m/>
    <m/>
    <m/>
    <m/>
    <m/>
    <m/>
    <s v="No"/>
    <n v="119"/>
    <m/>
    <m/>
    <x v="2"/>
    <d v="2018-12-19T18:38:22.000"/>
    <s v="@Shakil2456 Hi Mo, I'm really sorry to hear about the problems you're having with the service. If you have a chat with our Tech Team here: https://t.co/G443ehYzFi they'll take some details and look into this for you. Jo"/>
    <s v="https://community.talktalk.co.uk/t5/Chat/bd-p/socialchat"/>
    <s v="co.uk"/>
    <x v="3"/>
    <m/>
    <s v="http://pbs.twimg.com/profile_images/1035131842209505280/PEUiVXKE_normal.jpg"/>
    <x v="115"/>
    <s v="https://twitter.com/#!/talktalk/status/1075460348805812227"/>
    <m/>
    <m/>
    <s v="1075460348805812227"/>
    <s v="1075456296479002626"/>
    <b v="0"/>
    <n v="0"/>
    <s v="2431713596"/>
    <b v="0"/>
    <s v="en"/>
    <m/>
    <s v=""/>
    <b v="0"/>
    <n v="0"/>
    <s v=""/>
    <s v="Lithium Tech EU"/>
    <b v="0"/>
    <s v="1075456296479002626"/>
    <s v="Tweet"/>
    <n v="0"/>
    <n v="0"/>
    <m/>
    <m/>
    <m/>
    <m/>
    <m/>
    <m/>
    <m/>
    <m/>
    <n v="1"/>
    <s v="1"/>
    <s v="1"/>
    <n v="0"/>
    <n v="0"/>
    <n v="2"/>
    <n v="5.405405405405405"/>
    <n v="0"/>
    <n v="0"/>
    <n v="35"/>
    <n v="94.5945945945946"/>
    <n v="37"/>
  </r>
  <r>
    <s v="talktalk"/>
    <s v="peter_everill"/>
    <m/>
    <m/>
    <m/>
    <m/>
    <m/>
    <m/>
    <m/>
    <m/>
    <s v="No"/>
    <n v="120"/>
    <m/>
    <m/>
    <x v="2"/>
    <d v="2018-12-19T18:40:18.000"/>
    <s v="@peter_everill Hi Peter, I'm really sorry to hear about the experience you've had. If you have a chat with us here: https://t.co/G443ehYzFi we'll take some details and assist you further. Jo"/>
    <s v="https://community.talktalk.co.uk/t5/Chat/bd-p/socialchat"/>
    <s v="co.uk"/>
    <x v="3"/>
    <m/>
    <s v="http://pbs.twimg.com/profile_images/1035131842209505280/PEUiVXKE_normal.jpg"/>
    <x v="116"/>
    <s v="https://twitter.com/#!/talktalk/status/1075460834095259648"/>
    <m/>
    <m/>
    <s v="1075460834095259648"/>
    <s v="1075458805062909952"/>
    <b v="0"/>
    <n v="0"/>
    <s v="4853461402"/>
    <b v="0"/>
    <s v="en"/>
    <m/>
    <s v=""/>
    <b v="0"/>
    <n v="0"/>
    <s v=""/>
    <s v="Lithium Tech EU"/>
    <b v="0"/>
    <s v="1075458805062909952"/>
    <s v="Tweet"/>
    <n v="0"/>
    <n v="0"/>
    <m/>
    <m/>
    <m/>
    <m/>
    <m/>
    <m/>
    <m/>
    <m/>
    <n v="1"/>
    <s v="1"/>
    <s v="1"/>
    <n v="0"/>
    <n v="0"/>
    <n v="1"/>
    <n v="3.3333333333333335"/>
    <n v="0"/>
    <n v="0"/>
    <n v="29"/>
    <n v="96.66666666666667"/>
    <n v="30"/>
  </r>
  <r>
    <s v="talktalk"/>
    <s v="chappers2602"/>
    <m/>
    <m/>
    <m/>
    <m/>
    <m/>
    <m/>
    <m/>
    <m/>
    <s v="No"/>
    <n v="121"/>
    <m/>
    <m/>
    <x v="2"/>
    <d v="2018-12-19T19:03:51.000"/>
    <s v="@Chappers2602 Hi Dan, apologies about that. If you have a chat with us here: https://t.co/G443ehYzFi we'll take some details and assist you further. Jo"/>
    <s v="https://community.talktalk.co.uk/t5/Chat/bd-p/socialchat"/>
    <s v="co.uk"/>
    <x v="3"/>
    <m/>
    <s v="http://pbs.twimg.com/profile_images/1035131842209505280/PEUiVXKE_normal.jpg"/>
    <x v="117"/>
    <s v="https://twitter.com/#!/talktalk/status/1075466758729936898"/>
    <m/>
    <m/>
    <s v="1075466758729936898"/>
    <s v="1075463120489975808"/>
    <b v="0"/>
    <n v="0"/>
    <s v="243187026"/>
    <b v="0"/>
    <s v="en"/>
    <m/>
    <s v=""/>
    <b v="0"/>
    <n v="0"/>
    <s v=""/>
    <s v="Lithium Tech EU"/>
    <b v="0"/>
    <s v="1075463120489975808"/>
    <s v="Tweet"/>
    <n v="0"/>
    <n v="0"/>
    <m/>
    <m/>
    <m/>
    <m/>
    <m/>
    <m/>
    <m/>
    <m/>
    <n v="1"/>
    <s v="1"/>
    <s v="1"/>
    <n v="0"/>
    <n v="0"/>
    <n v="0"/>
    <n v="0"/>
    <n v="0"/>
    <n v="0"/>
    <n v="23"/>
    <n v="100"/>
    <n v="23"/>
  </r>
  <r>
    <s v="talktalk"/>
    <s v="davecosmos"/>
    <m/>
    <m/>
    <m/>
    <m/>
    <m/>
    <m/>
    <m/>
    <m/>
    <s v="No"/>
    <n v="122"/>
    <m/>
    <m/>
    <x v="2"/>
    <d v="2018-12-19T19:08:17.000"/>
    <s v="@davecosmos Hi David, I'm sorry you've been having these problems, if you have a chat with our Tech Team here: https://t.co/G443ehYzFi they'll look into this for you. Jo"/>
    <s v="https://community.talktalk.co.uk/t5/Chat/bd-p/socialchat"/>
    <s v="co.uk"/>
    <x v="3"/>
    <m/>
    <s v="http://pbs.twimg.com/profile_images/1035131842209505280/PEUiVXKE_normal.jpg"/>
    <x v="118"/>
    <s v="https://twitter.com/#!/talktalk/status/1075467874150559745"/>
    <m/>
    <m/>
    <s v="1075467874150559745"/>
    <s v="1075465293009481733"/>
    <b v="0"/>
    <n v="0"/>
    <s v="19859709"/>
    <b v="0"/>
    <s v="en"/>
    <m/>
    <s v=""/>
    <b v="0"/>
    <n v="0"/>
    <s v=""/>
    <s v="Lithium Tech EU"/>
    <b v="0"/>
    <s v="1075465293009481733"/>
    <s v="Tweet"/>
    <n v="0"/>
    <n v="0"/>
    <m/>
    <m/>
    <m/>
    <m/>
    <m/>
    <m/>
    <m/>
    <m/>
    <n v="1"/>
    <s v="1"/>
    <s v="1"/>
    <n v="0"/>
    <n v="0"/>
    <n v="2"/>
    <n v="7.407407407407407"/>
    <n v="0"/>
    <n v="0"/>
    <n v="25"/>
    <n v="92.5925925925926"/>
    <n v="27"/>
  </r>
  <r>
    <s v="talktalk"/>
    <s v="ryanclutty"/>
    <m/>
    <m/>
    <m/>
    <m/>
    <m/>
    <m/>
    <m/>
    <m/>
    <s v="No"/>
    <n v="123"/>
    <m/>
    <m/>
    <x v="2"/>
    <d v="2018-12-19T19:43:24.000"/>
    <s v="@ryanclutty Hi there, I'm sorry you've been having these problems, if you have a chat with our Tech Team here: https://t.co/G443ehYzFi they'll look into this for you. Jo"/>
    <s v="https://community.talktalk.co.uk/t5/Chat/bd-p/socialchat"/>
    <s v="co.uk"/>
    <x v="3"/>
    <m/>
    <s v="http://pbs.twimg.com/profile_images/1035131842209505280/PEUiVXKE_normal.jpg"/>
    <x v="119"/>
    <s v="https://twitter.com/#!/talktalk/status/1075476711293235202"/>
    <m/>
    <m/>
    <s v="1075476711293235202"/>
    <s v="1075472148783919105"/>
    <b v="0"/>
    <n v="0"/>
    <s v="723624834"/>
    <b v="0"/>
    <s v="en"/>
    <m/>
    <s v=""/>
    <b v="0"/>
    <n v="0"/>
    <s v=""/>
    <s v="Lithium Tech EU"/>
    <b v="0"/>
    <s v="1075472148783919105"/>
    <s v="Tweet"/>
    <n v="0"/>
    <n v="0"/>
    <m/>
    <m/>
    <m/>
    <m/>
    <m/>
    <m/>
    <m/>
    <m/>
    <n v="1"/>
    <s v="1"/>
    <s v="1"/>
    <n v="0"/>
    <n v="0"/>
    <n v="2"/>
    <n v="7.407407407407407"/>
    <n v="0"/>
    <n v="0"/>
    <n v="25"/>
    <n v="92.5925925925926"/>
    <n v="27"/>
  </r>
  <r>
    <s v="talktalk"/>
    <s v="jessicahpreston"/>
    <m/>
    <m/>
    <m/>
    <m/>
    <m/>
    <m/>
    <m/>
    <m/>
    <s v="No"/>
    <n v="124"/>
    <m/>
    <m/>
    <x v="2"/>
    <d v="2018-12-19T21:20:11.000"/>
    <s v="@JessicaHPreston Hi Jess, I'm really sorry to hear about the problems you're having with the service. If you have a chat with our Tech Team here: https://t.co/G443ehYzFi they'll take some details and look into this for you. Jo"/>
    <s v="https://community.talktalk.co.uk/t5/Chat/bd-p/socialchat"/>
    <s v="co.uk"/>
    <x v="3"/>
    <m/>
    <s v="http://pbs.twimg.com/profile_images/1035131842209505280/PEUiVXKE_normal.jpg"/>
    <x v="120"/>
    <s v="https://twitter.com/#!/talktalk/status/1075501068874932225"/>
    <m/>
    <m/>
    <s v="1075501068874932225"/>
    <s v="1075489519275782157"/>
    <b v="0"/>
    <n v="0"/>
    <s v="872465527"/>
    <b v="0"/>
    <s v="en"/>
    <m/>
    <s v=""/>
    <b v="0"/>
    <n v="0"/>
    <s v=""/>
    <s v="Lithium Tech EU"/>
    <b v="0"/>
    <s v="1075489519275782157"/>
    <s v="Tweet"/>
    <n v="0"/>
    <n v="0"/>
    <m/>
    <m/>
    <m/>
    <m/>
    <m/>
    <m/>
    <m/>
    <m/>
    <n v="1"/>
    <s v="1"/>
    <s v="1"/>
    <n v="0"/>
    <n v="0"/>
    <n v="2"/>
    <n v="5.405405405405405"/>
    <n v="0"/>
    <n v="0"/>
    <n v="35"/>
    <n v="94.5945945945946"/>
    <n v="37"/>
  </r>
  <r>
    <s v="talktalk"/>
    <s v="bellsprincesss"/>
    <m/>
    <m/>
    <m/>
    <m/>
    <m/>
    <m/>
    <m/>
    <m/>
    <s v="No"/>
    <n v="125"/>
    <m/>
    <m/>
    <x v="2"/>
    <d v="2018-12-20T08:40:52.000"/>
    <s v="@bellsprincesss Morning Elle, that does sound frustrating :( Lets get that sorted out, please pop us a message with your details here https://t.co/G443ehYzFi  and we'll do our best to help. Charlotte"/>
    <s v="https://community.talktalk.co.uk/t5/Chat/bd-p/socialchat"/>
    <s v="co.uk"/>
    <x v="3"/>
    <m/>
    <s v="http://pbs.twimg.com/profile_images/1035131842209505280/PEUiVXKE_normal.jpg"/>
    <x v="121"/>
    <s v="https://twitter.com/#!/talktalk/status/1075672370675941376"/>
    <m/>
    <m/>
    <s v="1075672370675941376"/>
    <s v="1075668645940994048"/>
    <b v="0"/>
    <n v="0"/>
    <s v="2715698633"/>
    <b v="0"/>
    <s v="en"/>
    <m/>
    <s v=""/>
    <b v="0"/>
    <n v="0"/>
    <s v=""/>
    <s v="Lithium Tech EU"/>
    <b v="0"/>
    <s v="1075668645940994048"/>
    <s v="Tweet"/>
    <n v="0"/>
    <n v="0"/>
    <m/>
    <m/>
    <m/>
    <m/>
    <m/>
    <m/>
    <m/>
    <m/>
    <n v="2"/>
    <s v="1"/>
    <s v="1"/>
    <n v="1"/>
    <n v="3.4482758620689653"/>
    <n v="1"/>
    <n v="3.4482758620689653"/>
    <n v="0"/>
    <n v="0"/>
    <n v="27"/>
    <n v="93.10344827586206"/>
    <n v="29"/>
  </r>
  <r>
    <s v="talktalk"/>
    <s v="bellsprincesss"/>
    <m/>
    <m/>
    <m/>
    <m/>
    <m/>
    <m/>
    <m/>
    <m/>
    <s v="No"/>
    <n v="126"/>
    <m/>
    <m/>
    <x v="2"/>
    <d v="2018-12-20T08:46:46.000"/>
    <s v="@bellsprincesss Here's the link you need https://t.co/G443ehYzFi  to speak with our support team"/>
    <s v="https://community.talktalk.co.uk/t5/Chat/bd-p/socialchat"/>
    <s v="co.uk"/>
    <x v="3"/>
    <m/>
    <s v="http://pbs.twimg.com/profile_images/1035131842209505280/PEUiVXKE_normal.jpg"/>
    <x v="122"/>
    <s v="https://twitter.com/#!/talktalk/status/1075673853286907905"/>
    <m/>
    <m/>
    <s v="1075673853286907905"/>
    <s v="1075673266134634496"/>
    <b v="0"/>
    <n v="0"/>
    <s v="2715698633"/>
    <b v="0"/>
    <s v="en"/>
    <m/>
    <s v=""/>
    <b v="0"/>
    <n v="0"/>
    <s v=""/>
    <s v="Lithium Tech EU"/>
    <b v="0"/>
    <s v="1075673266134634496"/>
    <s v="Tweet"/>
    <n v="0"/>
    <n v="0"/>
    <m/>
    <m/>
    <m/>
    <m/>
    <m/>
    <m/>
    <m/>
    <m/>
    <n v="2"/>
    <s v="1"/>
    <s v="1"/>
    <n v="1"/>
    <n v="8.333333333333334"/>
    <n v="0"/>
    <n v="0"/>
    <n v="0"/>
    <n v="0"/>
    <n v="11"/>
    <n v="91.66666666666667"/>
    <n v="12"/>
  </r>
  <r>
    <s v="talktalk"/>
    <s v="rob3rts1975"/>
    <m/>
    <m/>
    <m/>
    <m/>
    <m/>
    <m/>
    <m/>
    <m/>
    <s v="No"/>
    <n v="127"/>
    <m/>
    <m/>
    <x v="2"/>
    <d v="2018-12-20T09:45:25.000"/>
    <s v="@rob3rts1975 We're sorry to hear this Paul. If you have a chat with our Billing Team here https://t.co/G443ehYzFi, they’ll get that looked into for you - Thanks, Andy"/>
    <s v="https://community.talktalk.co.uk/t5/Chat/bd-p/socialchat"/>
    <s v="co.uk"/>
    <x v="3"/>
    <m/>
    <s v="http://pbs.twimg.com/profile_images/1035131842209505280/PEUiVXKE_normal.jpg"/>
    <x v="123"/>
    <s v="https://twitter.com/#!/talktalk/status/1075688613478891520"/>
    <m/>
    <m/>
    <s v="1075688613478891520"/>
    <s v="1075680072030478337"/>
    <b v="0"/>
    <n v="0"/>
    <s v="1085947086"/>
    <b v="0"/>
    <s v="en"/>
    <m/>
    <s v=""/>
    <b v="0"/>
    <n v="0"/>
    <s v=""/>
    <s v="Lithium Tech EU"/>
    <b v="0"/>
    <s v="1075680072030478337"/>
    <s v="Tweet"/>
    <n v="0"/>
    <n v="0"/>
    <m/>
    <m/>
    <m/>
    <m/>
    <m/>
    <m/>
    <m/>
    <m/>
    <n v="1"/>
    <s v="1"/>
    <s v="1"/>
    <n v="0"/>
    <n v="0"/>
    <n v="1"/>
    <n v="3.7037037037037037"/>
    <n v="0"/>
    <n v="0"/>
    <n v="26"/>
    <n v="96.29629629629629"/>
    <n v="27"/>
  </r>
  <r>
    <s v="talktalk"/>
    <s v="lewisf1smith"/>
    <m/>
    <m/>
    <m/>
    <m/>
    <m/>
    <m/>
    <m/>
    <m/>
    <s v="No"/>
    <n v="128"/>
    <m/>
    <m/>
    <x v="2"/>
    <d v="2018-12-20T14:41:17.000"/>
    <s v="@lewisf1smith We're sorry to hear this. As you have received your final bill; you would need to dispute this with our Billing Team. You can have a chat with the team here https://t.co/G443eigawQ and they’ll get that looked into for you - Thanks, Andy"/>
    <s v="https://community.talktalk.co.uk/t5/Chat/bd-p/socialchat"/>
    <s v="co.uk"/>
    <x v="3"/>
    <m/>
    <s v="http://pbs.twimg.com/profile_images/1035131842209505280/PEUiVXKE_normal.jpg"/>
    <x v="124"/>
    <s v="https://twitter.com/#!/talktalk/status/1075763070696185858"/>
    <m/>
    <m/>
    <s v="1075763070696185858"/>
    <s v="1075762309841117184"/>
    <b v="0"/>
    <n v="0"/>
    <s v="2582443357"/>
    <b v="0"/>
    <s v="en"/>
    <m/>
    <s v=""/>
    <b v="0"/>
    <n v="0"/>
    <s v=""/>
    <s v="Lithium Tech EU"/>
    <b v="0"/>
    <s v="1075762309841117184"/>
    <s v="Tweet"/>
    <n v="0"/>
    <n v="0"/>
    <m/>
    <m/>
    <m/>
    <m/>
    <m/>
    <m/>
    <m/>
    <m/>
    <n v="1"/>
    <s v="1"/>
    <s v="1"/>
    <n v="0"/>
    <n v="0"/>
    <n v="2"/>
    <n v="4.651162790697675"/>
    <n v="0"/>
    <n v="0"/>
    <n v="41"/>
    <n v="95.34883720930233"/>
    <n v="43"/>
  </r>
  <r>
    <s v="talktalk"/>
    <s v="reptileman1975"/>
    <m/>
    <m/>
    <m/>
    <m/>
    <m/>
    <m/>
    <m/>
    <m/>
    <s v="No"/>
    <n v="129"/>
    <m/>
    <m/>
    <x v="2"/>
    <d v="2018-12-20T15:54:43.000"/>
    <s v="@Reptileman1975 The link provided earlier tells you what's available in the area. If you wish to discuss other options, you'd need to speak with the loyalty team. You can speak to them via web chat here: https://t.co/G443eigawQ Zach"/>
    <s v="https://community.talktalk.co.uk/t5/Chat/bd-p/socialchat"/>
    <s v="co.uk"/>
    <x v="3"/>
    <m/>
    <s v="http://pbs.twimg.com/profile_images/1035131842209505280/PEUiVXKE_normal.jpg"/>
    <x v="125"/>
    <s v="https://twitter.com/#!/talktalk/status/1075781549818142722"/>
    <m/>
    <m/>
    <s v="1075781549818142722"/>
    <s v="1075778536042971138"/>
    <b v="0"/>
    <n v="0"/>
    <s v="316340099"/>
    <b v="0"/>
    <s v="en"/>
    <m/>
    <s v=""/>
    <b v="0"/>
    <n v="0"/>
    <s v=""/>
    <s v="Lithium Tech EU"/>
    <b v="0"/>
    <s v="1075778536042971138"/>
    <s v="Tweet"/>
    <n v="0"/>
    <n v="0"/>
    <m/>
    <m/>
    <m/>
    <m/>
    <m/>
    <m/>
    <m/>
    <m/>
    <n v="1"/>
    <s v="1"/>
    <s v="1"/>
    <n v="2"/>
    <n v="5.405405405405405"/>
    <n v="0"/>
    <n v="0"/>
    <n v="0"/>
    <n v="0"/>
    <n v="35"/>
    <n v="94.5945945945946"/>
    <n v="37"/>
  </r>
  <r>
    <s v="talktalk"/>
    <s v="ablahad"/>
    <m/>
    <m/>
    <m/>
    <m/>
    <m/>
    <m/>
    <m/>
    <m/>
    <s v="No"/>
    <n v="130"/>
    <m/>
    <m/>
    <x v="2"/>
    <d v="2018-12-20T20:44:57.000"/>
    <s v="@Ablahad Hi Salam, I'm sorry to hear about this. If you contact us here: https://t.co/G443ehYzFi we'll take some details and assist you further. Jo"/>
    <s v="https://community.talktalk.co.uk/t5/Chat/bd-p/socialchat"/>
    <s v="co.uk"/>
    <x v="3"/>
    <m/>
    <s v="http://pbs.twimg.com/profile_images/1035131842209505280/PEUiVXKE_normal.jpg"/>
    <x v="126"/>
    <s v="https://twitter.com/#!/talktalk/status/1075854589717569537"/>
    <m/>
    <m/>
    <s v="1075854589717569537"/>
    <s v="1075849674345644032"/>
    <b v="0"/>
    <n v="0"/>
    <s v="78839853"/>
    <b v="0"/>
    <s v="en"/>
    <m/>
    <s v=""/>
    <b v="0"/>
    <n v="0"/>
    <s v=""/>
    <s v="Lithium Tech EU"/>
    <b v="0"/>
    <s v="1075849674345644032"/>
    <s v="Tweet"/>
    <n v="0"/>
    <n v="0"/>
    <m/>
    <m/>
    <m/>
    <m/>
    <m/>
    <m/>
    <m/>
    <m/>
    <n v="1"/>
    <s v="1"/>
    <s v="1"/>
    <n v="0"/>
    <n v="0"/>
    <n v="1"/>
    <n v="4.3478260869565215"/>
    <n v="0"/>
    <n v="0"/>
    <n v="22"/>
    <n v="95.65217391304348"/>
    <n v="23"/>
  </r>
  <r>
    <s v="talktalk"/>
    <s v="no1zebbie"/>
    <m/>
    <m/>
    <m/>
    <m/>
    <m/>
    <m/>
    <m/>
    <m/>
    <s v="No"/>
    <n v="131"/>
    <m/>
    <m/>
    <x v="2"/>
    <d v="2018-12-21T15:36:19.000"/>
    <s v="@no1zebbie No problem, the link to live chat is here: https://t.co/G443ehYzFi as requested :) Have you tried a different handset? Thanks, Chris"/>
    <s v="https://community.talktalk.co.uk/t5/Chat/bd-p/socialchat"/>
    <s v="co.uk"/>
    <x v="3"/>
    <m/>
    <s v="http://pbs.twimg.com/profile_images/1035131842209505280/PEUiVXKE_normal.jpg"/>
    <x v="127"/>
    <s v="https://twitter.com/#!/talktalk/status/1076139306715095042"/>
    <m/>
    <m/>
    <s v="1076139306715095042"/>
    <s v="1076136498725048321"/>
    <b v="0"/>
    <n v="0"/>
    <s v="121534682"/>
    <b v="0"/>
    <s v="en"/>
    <m/>
    <s v=""/>
    <b v="0"/>
    <n v="0"/>
    <s v=""/>
    <s v="Lithium Tech EU"/>
    <b v="0"/>
    <s v="1076136498725048321"/>
    <s v="Tweet"/>
    <n v="0"/>
    <n v="0"/>
    <m/>
    <m/>
    <m/>
    <m/>
    <m/>
    <m/>
    <m/>
    <m/>
    <n v="1"/>
    <s v="1"/>
    <s v="1"/>
    <n v="0"/>
    <n v="0"/>
    <n v="1"/>
    <n v="5"/>
    <n v="0"/>
    <n v="0"/>
    <n v="19"/>
    <n v="95"/>
    <n v="20"/>
  </r>
  <r>
    <s v="talktalk"/>
    <s v="joannefisher"/>
    <m/>
    <m/>
    <m/>
    <m/>
    <m/>
    <m/>
    <m/>
    <m/>
    <s v="No"/>
    <n v="132"/>
    <m/>
    <m/>
    <x v="2"/>
    <d v="2018-12-21T16:41:41.000"/>
    <s v="@joannefisher Hi Jo, we're not aware of any issues within the area. If you have a chat with our Tech Team here: https://t.co/G443ehYzFi they'll look into that for you. Jo"/>
    <s v="https://community.talktalk.co.uk/t5/Chat/bd-p/socialchat"/>
    <s v="co.uk"/>
    <x v="3"/>
    <m/>
    <s v="http://pbs.twimg.com/profile_images/1035131842209505280/PEUiVXKE_normal.jpg"/>
    <x v="128"/>
    <s v="https://twitter.com/#!/talktalk/status/1076155758738358273"/>
    <m/>
    <m/>
    <s v="1076155758738358273"/>
    <s v="1076153083711893504"/>
    <b v="0"/>
    <n v="0"/>
    <s v="21251341"/>
    <b v="0"/>
    <s v="en"/>
    <m/>
    <s v=""/>
    <b v="0"/>
    <n v="0"/>
    <s v=""/>
    <s v="Lithium Tech EU"/>
    <b v="0"/>
    <s v="1076153083711893504"/>
    <s v="Tweet"/>
    <n v="0"/>
    <n v="0"/>
    <m/>
    <m/>
    <m/>
    <m/>
    <m/>
    <m/>
    <m/>
    <m/>
    <n v="1"/>
    <s v="1"/>
    <s v="1"/>
    <n v="0"/>
    <n v="0"/>
    <n v="1"/>
    <n v="3.4482758620689653"/>
    <n v="0"/>
    <n v="0"/>
    <n v="28"/>
    <n v="96.55172413793103"/>
    <n v="29"/>
  </r>
  <r>
    <s v="talktalk"/>
    <s v="davidm881"/>
    <m/>
    <m/>
    <m/>
    <m/>
    <m/>
    <m/>
    <m/>
    <m/>
    <s v="No"/>
    <n v="133"/>
    <m/>
    <m/>
    <x v="2"/>
    <d v="2018-12-21T16:43:55.000"/>
    <s v="@DavidM881 Hi David, I'm sorry to hear you're father is having problems with the service. If you have a chat with our Tech Team here: https://t.co/G443ehYzFi they'll look into this further. Jo"/>
    <s v="https://community.talktalk.co.uk/t5/Chat/bd-p/socialchat"/>
    <s v="co.uk"/>
    <x v="3"/>
    <m/>
    <s v="http://pbs.twimg.com/profile_images/1035131842209505280/PEUiVXKE_normal.jpg"/>
    <x v="129"/>
    <s v="https://twitter.com/#!/talktalk/status/1076156321832058880"/>
    <m/>
    <m/>
    <s v="1076156321832058880"/>
    <s v="1076153315753447425"/>
    <b v="0"/>
    <n v="0"/>
    <s v="875399894864973824"/>
    <b v="0"/>
    <s v="en"/>
    <m/>
    <s v=""/>
    <b v="0"/>
    <n v="0"/>
    <s v=""/>
    <s v="Lithium Tech EU"/>
    <b v="0"/>
    <s v="1076153315753447425"/>
    <s v="Tweet"/>
    <n v="0"/>
    <n v="0"/>
    <m/>
    <m/>
    <m/>
    <m/>
    <m/>
    <m/>
    <m/>
    <m/>
    <n v="1"/>
    <s v="1"/>
    <s v="1"/>
    <n v="0"/>
    <n v="0"/>
    <n v="2"/>
    <n v="6.451612903225806"/>
    <n v="0"/>
    <n v="0"/>
    <n v="29"/>
    <n v="93.54838709677419"/>
    <n v="31"/>
  </r>
  <r>
    <s v="talktalk"/>
    <s v="smith08karen"/>
    <m/>
    <m/>
    <m/>
    <m/>
    <m/>
    <m/>
    <m/>
    <m/>
    <s v="No"/>
    <n v="134"/>
    <m/>
    <m/>
    <x v="2"/>
    <d v="2018-12-21T17:16:50.000"/>
    <s v="@Smith08Karen Hiya Karen, aye, there was an incident in your area, but this has been resolved now - if you speak to our team here: https://t.co/G443eigawQ, we'll look into those speeds for you :) Mike"/>
    <s v="https://community.talktalk.co.uk/t5/Chat/bd-p/socialchat"/>
    <s v="co.uk"/>
    <x v="3"/>
    <m/>
    <s v="http://pbs.twimg.com/profile_images/1035131842209505280/PEUiVXKE_normal.jpg"/>
    <x v="130"/>
    <s v="https://twitter.com/#!/talktalk/status/1076164603980050432"/>
    <m/>
    <m/>
    <s v="1076164603980050432"/>
    <s v="1076162952825323520"/>
    <b v="0"/>
    <n v="1"/>
    <s v="3226362707"/>
    <b v="0"/>
    <s v="en"/>
    <m/>
    <s v=""/>
    <b v="0"/>
    <n v="0"/>
    <s v=""/>
    <s v="Lithium Tech EU"/>
    <b v="0"/>
    <s v="1076162952825323520"/>
    <s v="Tweet"/>
    <n v="0"/>
    <n v="0"/>
    <m/>
    <m/>
    <m/>
    <m/>
    <m/>
    <m/>
    <m/>
    <m/>
    <n v="1"/>
    <s v="1"/>
    <s v="1"/>
    <n v="0"/>
    <n v="0"/>
    <n v="0"/>
    <n v="0"/>
    <n v="0"/>
    <n v="0"/>
    <n v="32"/>
    <n v="100"/>
    <n v="32"/>
  </r>
  <r>
    <s v="talktalk"/>
    <s v="buzzwifey"/>
    <m/>
    <m/>
    <m/>
    <m/>
    <m/>
    <m/>
    <m/>
    <m/>
    <s v="No"/>
    <n v="135"/>
    <m/>
    <m/>
    <x v="2"/>
    <d v="2018-12-21T20:36:09.000"/>
    <s v="@buzzwifey Hi there, I'm really sorry to hear about the problems you're having with the service. If you have a chat with our Tech Team here: https://t.co/G443ehYzFi they'll take some details and look into this for you. Jo"/>
    <s v="https://community.talktalk.co.uk/t5/Chat/bd-p/socialchat"/>
    <s v="co.uk"/>
    <x v="3"/>
    <m/>
    <s v="http://pbs.twimg.com/profile_images/1035131842209505280/PEUiVXKE_normal.jpg"/>
    <x v="131"/>
    <s v="https://twitter.com/#!/talktalk/status/1076214762332131329"/>
    <m/>
    <m/>
    <s v="1076214762332131329"/>
    <s v="1076201273739878401"/>
    <b v="0"/>
    <n v="0"/>
    <s v="876893956256268288"/>
    <b v="0"/>
    <s v="en"/>
    <m/>
    <s v=""/>
    <b v="0"/>
    <n v="0"/>
    <s v=""/>
    <s v="Lithium Tech EU"/>
    <b v="0"/>
    <s v="1076201273739878401"/>
    <s v="Tweet"/>
    <n v="0"/>
    <n v="0"/>
    <m/>
    <m/>
    <m/>
    <m/>
    <m/>
    <m/>
    <m/>
    <m/>
    <n v="1"/>
    <s v="1"/>
    <s v="1"/>
    <n v="0"/>
    <n v="0"/>
    <n v="2"/>
    <n v="5.405405405405405"/>
    <n v="0"/>
    <n v="0"/>
    <n v="35"/>
    <n v="94.5945945945946"/>
    <n v="37"/>
  </r>
  <r>
    <s v="talktalk"/>
    <s v="jlevi53"/>
    <m/>
    <m/>
    <m/>
    <m/>
    <m/>
    <m/>
    <m/>
    <m/>
    <s v="No"/>
    <n v="136"/>
    <m/>
    <m/>
    <x v="2"/>
    <d v="2018-12-21T20:42:01.000"/>
    <s v="@jlevi53 Hi there, if you have a chat with us here: https://t.co/G443ehYzFi we'll take some details and assist you further. Jo"/>
    <s v="https://community.talktalk.co.uk/t5/Chat/bd-p/socialchat"/>
    <s v="co.uk"/>
    <x v="3"/>
    <m/>
    <s v="http://pbs.twimg.com/profile_images/1035131842209505280/PEUiVXKE_normal.jpg"/>
    <x v="132"/>
    <s v="https://twitter.com/#!/talktalk/status/1076216241696788483"/>
    <m/>
    <m/>
    <s v="1076216241696788483"/>
    <s v="1076203948074250241"/>
    <b v="0"/>
    <n v="0"/>
    <s v="468950125"/>
    <b v="0"/>
    <s v="en"/>
    <m/>
    <s v=""/>
    <b v="0"/>
    <n v="0"/>
    <s v=""/>
    <s v="Lithium Tech EU"/>
    <b v="0"/>
    <s v="1076203948074250241"/>
    <s v="Tweet"/>
    <n v="0"/>
    <n v="0"/>
    <m/>
    <m/>
    <m/>
    <m/>
    <m/>
    <m/>
    <m/>
    <m/>
    <n v="1"/>
    <s v="1"/>
    <s v="1"/>
    <n v="0"/>
    <n v="0"/>
    <n v="0"/>
    <n v="0"/>
    <n v="0"/>
    <n v="0"/>
    <n v="20"/>
    <n v="100"/>
    <n v="20"/>
  </r>
  <r>
    <s v="talktalk"/>
    <s v="2002grieve"/>
    <m/>
    <m/>
    <m/>
    <m/>
    <m/>
    <m/>
    <m/>
    <m/>
    <s v="No"/>
    <n v="137"/>
    <m/>
    <m/>
    <x v="2"/>
    <d v="2018-12-22T12:41:14.000"/>
    <s v="@2002Grieve Apologies. I would then advise reaching out to our technical support team. You can speak with them via web chat here: https://t.co/G443ehYzFi Zach"/>
    <s v="https://community.talktalk.co.uk/t5/Chat/bd-p/socialchat"/>
    <s v="co.uk"/>
    <x v="3"/>
    <m/>
    <s v="http://pbs.twimg.com/profile_images/1035131842209505280/PEUiVXKE_normal.jpg"/>
    <x v="133"/>
    <s v="https://twitter.com/#!/talktalk/status/1076457633970900992"/>
    <m/>
    <m/>
    <s v="1076457633970900992"/>
    <s v="1076456094661259264"/>
    <b v="0"/>
    <n v="0"/>
    <s v="2188993853"/>
    <b v="0"/>
    <s v="en"/>
    <m/>
    <s v=""/>
    <b v="0"/>
    <n v="0"/>
    <s v=""/>
    <s v="Lithium Tech EU"/>
    <b v="0"/>
    <s v="1076456094661259264"/>
    <s v="Tweet"/>
    <n v="0"/>
    <n v="0"/>
    <m/>
    <m/>
    <m/>
    <m/>
    <m/>
    <m/>
    <m/>
    <m/>
    <n v="1"/>
    <s v="1"/>
    <s v="1"/>
    <n v="1"/>
    <n v="4.3478260869565215"/>
    <n v="0"/>
    <n v="0"/>
    <n v="0"/>
    <n v="0"/>
    <n v="22"/>
    <n v="95.65217391304348"/>
    <n v="23"/>
  </r>
  <r>
    <s v="talktalk"/>
    <s v="mrsaniat"/>
    <m/>
    <m/>
    <m/>
    <m/>
    <m/>
    <m/>
    <m/>
    <m/>
    <s v="No"/>
    <n v="138"/>
    <m/>
    <m/>
    <x v="2"/>
    <d v="2018-12-22T13:50:32.000"/>
    <s v="@mrsaniat If you'd like further advice, our Loyalty Team are the best team to advise you on your contract. You can reach them here: https://t.co/G443ehYzFi"/>
    <s v="https://community.talktalk.co.uk/t5/Chat/bd-p/socialchat"/>
    <s v="co.uk"/>
    <x v="3"/>
    <m/>
    <s v="http://pbs.twimg.com/profile_images/1035131842209505280/PEUiVXKE_normal.jpg"/>
    <x v="134"/>
    <s v="https://twitter.com/#!/talktalk/status/1076475074616668160"/>
    <m/>
    <m/>
    <s v="1076475074616668160"/>
    <s v="1076473234692935680"/>
    <b v="0"/>
    <n v="0"/>
    <s v="2789778897"/>
    <b v="0"/>
    <s v="en"/>
    <m/>
    <s v=""/>
    <b v="0"/>
    <n v="0"/>
    <s v=""/>
    <s v="Lithium Tech EU"/>
    <b v="0"/>
    <s v="1076473234692935680"/>
    <s v="Tweet"/>
    <n v="0"/>
    <n v="0"/>
    <m/>
    <m/>
    <m/>
    <m/>
    <m/>
    <m/>
    <m/>
    <m/>
    <n v="1"/>
    <s v="1"/>
    <s v="1"/>
    <n v="3"/>
    <n v="12.5"/>
    <n v="0"/>
    <n v="0"/>
    <n v="0"/>
    <n v="0"/>
    <n v="21"/>
    <n v="87.5"/>
    <n v="24"/>
  </r>
  <r>
    <s v="talktalk"/>
    <s v="mmikeyjjones"/>
    <m/>
    <m/>
    <m/>
    <m/>
    <m/>
    <m/>
    <m/>
    <m/>
    <s v="No"/>
    <n v="139"/>
    <m/>
    <m/>
    <x v="2"/>
    <d v="2018-12-23T11:02:43.000"/>
    <s v="@MmikeyJjones I would then advise reaching out to our technical support team. You can speak with them via web chat here: https://t.co/G443ehYzFi Zach"/>
    <s v="https://community.talktalk.co.uk/t5/Chat/bd-p/socialchat"/>
    <s v="co.uk"/>
    <x v="3"/>
    <m/>
    <s v="http://pbs.twimg.com/profile_images/1035131842209505280/PEUiVXKE_normal.jpg"/>
    <x v="135"/>
    <s v="https://twitter.com/#!/talktalk/status/1076795232589660160"/>
    <m/>
    <m/>
    <s v="1076795232589660160"/>
    <s v="1076794790468112386"/>
    <b v="0"/>
    <n v="0"/>
    <s v="2971894540"/>
    <b v="0"/>
    <s v="en"/>
    <m/>
    <s v=""/>
    <b v="0"/>
    <n v="0"/>
    <s v=""/>
    <s v="Lithium Tech EU"/>
    <b v="0"/>
    <s v="1076794790468112386"/>
    <s v="Tweet"/>
    <n v="0"/>
    <n v="0"/>
    <m/>
    <m/>
    <m/>
    <m/>
    <m/>
    <m/>
    <m/>
    <m/>
    <n v="1"/>
    <s v="1"/>
    <s v="1"/>
    <n v="1"/>
    <n v="4.545454545454546"/>
    <n v="0"/>
    <n v="0"/>
    <n v="0"/>
    <n v="0"/>
    <n v="21"/>
    <n v="95.45454545454545"/>
    <n v="22"/>
  </r>
  <r>
    <s v="talktalk"/>
    <s v="david_albinson"/>
    <m/>
    <m/>
    <m/>
    <m/>
    <m/>
    <m/>
    <m/>
    <m/>
    <s v="No"/>
    <n v="140"/>
    <m/>
    <m/>
    <x v="2"/>
    <d v="2018-12-23T11:18:02.000"/>
    <s v="@David_Albinson If you have a chat with our Billing Team here https://t.co/G443ehYzFi, they’ll get that looked into for you - Thanks, Andy"/>
    <s v="https://community.talktalk.co.uk/t5/Chat/bd-p/socialchat"/>
    <s v="co.uk"/>
    <x v="3"/>
    <m/>
    <s v="http://pbs.twimg.com/profile_images/1035131842209505280/PEUiVXKE_normal.jpg"/>
    <x v="136"/>
    <s v="https://twitter.com/#!/talktalk/status/1076799083946430464"/>
    <m/>
    <m/>
    <s v="1076799083946430464"/>
    <s v="1076798314337759233"/>
    <b v="0"/>
    <n v="0"/>
    <s v="579838996"/>
    <b v="0"/>
    <s v="en"/>
    <m/>
    <s v=""/>
    <b v="0"/>
    <n v="0"/>
    <s v=""/>
    <s v="Lithium Tech EU"/>
    <b v="0"/>
    <s v="1076798314337759233"/>
    <s v="Tweet"/>
    <n v="0"/>
    <n v="0"/>
    <m/>
    <m/>
    <m/>
    <m/>
    <m/>
    <m/>
    <m/>
    <m/>
    <n v="1"/>
    <s v="1"/>
    <s v="1"/>
    <n v="0"/>
    <n v="0"/>
    <n v="0"/>
    <n v="0"/>
    <n v="0"/>
    <n v="0"/>
    <n v="21"/>
    <n v="100"/>
    <n v="21"/>
  </r>
  <r>
    <s v="talktalk"/>
    <s v="valleysue"/>
    <m/>
    <m/>
    <m/>
    <m/>
    <m/>
    <m/>
    <m/>
    <m/>
    <s v="No"/>
    <n v="141"/>
    <m/>
    <m/>
    <x v="2"/>
    <d v="2018-12-20T10:51:35.000"/>
    <s v="@valleysue I see. It'd be best to speak with the technical support team regarding this. You can get a hold of them via web chat here: https://t.co/G443ehYzFi Zach"/>
    <s v="https://community.talktalk.co.uk/t5/Chat/bd-p/socialchat"/>
    <s v="co.uk"/>
    <x v="3"/>
    <m/>
    <s v="http://pbs.twimg.com/profile_images/1035131842209505280/PEUiVXKE_normal.jpg"/>
    <x v="137"/>
    <s v="https://twitter.com/#!/talktalk/status/1075705266660929538"/>
    <m/>
    <m/>
    <s v="1075705266660929538"/>
    <s v="1075703415156690944"/>
    <b v="0"/>
    <n v="0"/>
    <s v="27612631"/>
    <b v="0"/>
    <s v="en"/>
    <m/>
    <s v=""/>
    <b v="0"/>
    <n v="0"/>
    <s v=""/>
    <s v="Lithium Tech EU"/>
    <b v="0"/>
    <s v="1075703415156690944"/>
    <s v="Tweet"/>
    <n v="0"/>
    <n v="0"/>
    <m/>
    <m/>
    <m/>
    <m/>
    <m/>
    <m/>
    <m/>
    <m/>
    <n v="2"/>
    <s v="1"/>
    <s v="1"/>
    <n v="2"/>
    <n v="7.407407407407407"/>
    <n v="0"/>
    <n v="0"/>
    <n v="0"/>
    <n v="0"/>
    <n v="25"/>
    <n v="92.5925925925926"/>
    <n v="27"/>
  </r>
  <r>
    <s v="talktalk"/>
    <s v="valleysue"/>
    <m/>
    <m/>
    <m/>
    <m/>
    <m/>
    <m/>
    <m/>
    <m/>
    <s v="No"/>
    <n v="142"/>
    <m/>
    <m/>
    <x v="2"/>
    <d v="2018-12-23T12:10:03.000"/>
    <s v="@valleysue I appreciate that it's not ideal, Sue, but at this stage it'd be best to reach back out to the technical support team so that they can investigate and assist further. You can speak with them via web chat here: https://t.co/G443ehYzFi Zach"/>
    <s v="https://community.talktalk.co.uk/t5/Chat/bd-p/socialchat"/>
    <s v="co.uk"/>
    <x v="3"/>
    <m/>
    <s v="http://pbs.twimg.com/profile_images/1035131842209505280/PEUiVXKE_normal.jpg"/>
    <x v="138"/>
    <s v="https://twitter.com/#!/talktalk/status/1076812173467439104"/>
    <m/>
    <m/>
    <s v="1076812173467439104"/>
    <s v="1076777420299079687"/>
    <b v="0"/>
    <n v="0"/>
    <s v="27612631"/>
    <b v="0"/>
    <s v="en"/>
    <m/>
    <s v=""/>
    <b v="0"/>
    <n v="0"/>
    <s v=""/>
    <s v="Lithium Tech EU"/>
    <b v="0"/>
    <s v="1076777420299079687"/>
    <s v="Tweet"/>
    <n v="0"/>
    <n v="0"/>
    <m/>
    <m/>
    <m/>
    <m/>
    <m/>
    <m/>
    <m/>
    <m/>
    <n v="2"/>
    <s v="1"/>
    <s v="1"/>
    <n v="4"/>
    <n v="9.523809523809524"/>
    <n v="1"/>
    <n v="2.380952380952381"/>
    <n v="0"/>
    <n v="0"/>
    <n v="37"/>
    <n v="88.0952380952381"/>
    <n v="42"/>
  </r>
  <r>
    <s v="talktalk"/>
    <s v="axis_gary"/>
    <m/>
    <m/>
    <m/>
    <m/>
    <m/>
    <m/>
    <m/>
    <m/>
    <s v="No"/>
    <n v="143"/>
    <m/>
    <m/>
    <x v="2"/>
    <d v="2018-12-23T13:54:53.000"/>
    <s v="@axis_gary I would then advise speaking with our technical support team. You can reach them via web chat here: https://t.co/G443ehYzFi Zach"/>
    <s v="https://community.talktalk.co.uk/t5/Chat/bd-p/socialchat"/>
    <s v="co.uk"/>
    <x v="3"/>
    <m/>
    <s v="http://pbs.twimg.com/profile_images/1035131842209505280/PEUiVXKE_normal.jpg"/>
    <x v="139"/>
    <s v="https://twitter.com/#!/talktalk/status/1076838559745757186"/>
    <m/>
    <m/>
    <s v="1076838559745757186"/>
    <s v="1076831203800555520"/>
    <b v="0"/>
    <n v="0"/>
    <s v="2945870313"/>
    <b v="0"/>
    <s v="en"/>
    <m/>
    <s v=""/>
    <b v="0"/>
    <n v="0"/>
    <s v=""/>
    <s v="Lithium Tech EU"/>
    <b v="0"/>
    <s v="1076831203800555520"/>
    <s v="Tweet"/>
    <n v="0"/>
    <n v="0"/>
    <m/>
    <m/>
    <m/>
    <m/>
    <m/>
    <m/>
    <m/>
    <m/>
    <n v="1"/>
    <s v="1"/>
    <s v="1"/>
    <n v="1"/>
    <n v="5"/>
    <n v="0"/>
    <n v="0"/>
    <n v="0"/>
    <n v="0"/>
    <n v="19"/>
    <n v="95"/>
    <n v="20"/>
  </r>
  <r>
    <s v="talktalk"/>
    <s v="leereyn32422817"/>
    <m/>
    <m/>
    <m/>
    <m/>
    <m/>
    <m/>
    <m/>
    <m/>
    <s v="No"/>
    <n v="144"/>
    <m/>
    <m/>
    <x v="2"/>
    <d v="2018-12-23T16:45:55.000"/>
    <s v="@Leereyn32422817 That's odd. Can you try this one?: https://t.co/G443ehYzFi Zach"/>
    <s v="https://community.talktalk.co.uk/t5/Chat/bd-p/socialchat"/>
    <s v="co.uk"/>
    <x v="3"/>
    <m/>
    <s v="http://pbs.twimg.com/profile_images/1035131842209505280/PEUiVXKE_normal.jpg"/>
    <x v="140"/>
    <s v="https://twitter.com/#!/talktalk/status/1076881599696986113"/>
    <m/>
    <m/>
    <s v="1076881599696986113"/>
    <s v="1076880890956079104"/>
    <b v="0"/>
    <n v="0"/>
    <s v="2447978601"/>
    <b v="0"/>
    <s v="en"/>
    <m/>
    <s v=""/>
    <b v="0"/>
    <n v="0"/>
    <s v=""/>
    <s v="Lithium Tech EU"/>
    <b v="0"/>
    <s v="1076880890956079104"/>
    <s v="Tweet"/>
    <n v="0"/>
    <n v="0"/>
    <m/>
    <m/>
    <m/>
    <m/>
    <m/>
    <m/>
    <m/>
    <m/>
    <n v="1"/>
    <s v="1"/>
    <s v="1"/>
    <n v="0"/>
    <n v="0"/>
    <n v="1"/>
    <n v="11.11111111111111"/>
    <n v="0"/>
    <n v="0"/>
    <n v="8"/>
    <n v="88.88888888888889"/>
    <n v="9"/>
  </r>
  <r>
    <s v="talktalk"/>
    <s v="wilbod"/>
    <m/>
    <m/>
    <m/>
    <m/>
    <m/>
    <m/>
    <m/>
    <m/>
    <s v="No"/>
    <n v="145"/>
    <m/>
    <m/>
    <x v="2"/>
    <d v="2018-12-24T09:32:06.000"/>
    <s v="@wilbod Hi Mark, our customer services team can help with a compensation claim. You can get in touch with them here. https://t.co/G443ehYzFi - Em"/>
    <s v="https://community.talktalk.co.uk/t5/Chat/bd-p/socialchat"/>
    <s v="co.uk"/>
    <x v="3"/>
    <m/>
    <s v="http://pbs.twimg.com/profile_images/1035131842209505280/PEUiVXKE_normal.jpg"/>
    <x v="141"/>
    <s v="https://twitter.com/#!/talktalk/status/1077134815831433216"/>
    <m/>
    <m/>
    <s v="1077134815831433216"/>
    <s v="1077133098037493761"/>
    <b v="0"/>
    <n v="0"/>
    <s v="581053021"/>
    <b v="0"/>
    <s v="en"/>
    <m/>
    <s v=""/>
    <b v="0"/>
    <n v="0"/>
    <s v=""/>
    <s v="Lithium Tech EU"/>
    <b v="0"/>
    <s v="1077133098037493761"/>
    <s v="Tweet"/>
    <n v="0"/>
    <n v="0"/>
    <m/>
    <m/>
    <m/>
    <m/>
    <m/>
    <m/>
    <m/>
    <m/>
    <n v="1"/>
    <s v="1"/>
    <s v="1"/>
    <n v="0"/>
    <n v="0"/>
    <n v="0"/>
    <n v="0"/>
    <n v="0"/>
    <n v="0"/>
    <n v="22"/>
    <n v="100"/>
    <n v="22"/>
  </r>
  <r>
    <s v="talktalk"/>
    <s v="mamavaaj"/>
    <m/>
    <m/>
    <m/>
    <m/>
    <m/>
    <m/>
    <m/>
    <m/>
    <s v="No"/>
    <n v="146"/>
    <m/>
    <m/>
    <x v="2"/>
    <d v="2018-12-24T11:03:58.000"/>
    <s v="@mamavaaj We can't help as you've failed security checks for the account. Please contact our support teams here if you need any further help. https://t.co/G443ehYzFi"/>
    <s v="https://community.talktalk.co.uk/t5/Chat/bd-p/socialchat"/>
    <s v="co.uk"/>
    <x v="3"/>
    <m/>
    <s v="http://pbs.twimg.com/profile_images/1035131842209505280/PEUiVXKE_normal.jpg"/>
    <x v="142"/>
    <s v="https://twitter.com/#!/talktalk/status/1077157932679249920"/>
    <m/>
    <m/>
    <s v="1077157932679249920"/>
    <s v="1077157470722818048"/>
    <b v="0"/>
    <n v="0"/>
    <s v="952139275"/>
    <b v="0"/>
    <s v="en"/>
    <m/>
    <s v=""/>
    <b v="0"/>
    <n v="0"/>
    <s v=""/>
    <s v="Lithium Tech EU"/>
    <b v="0"/>
    <s v="1077157470722818048"/>
    <s v="Tweet"/>
    <n v="0"/>
    <n v="0"/>
    <m/>
    <m/>
    <m/>
    <m/>
    <m/>
    <m/>
    <m/>
    <m/>
    <n v="1"/>
    <s v="1"/>
    <s v="1"/>
    <n v="1"/>
    <n v="4.166666666666667"/>
    <n v="1"/>
    <n v="4.166666666666667"/>
    <n v="0"/>
    <n v="0"/>
    <n v="22"/>
    <n v="91.66666666666667"/>
    <n v="24"/>
  </r>
  <r>
    <s v="talktalk"/>
    <s v="smartnizi"/>
    <m/>
    <m/>
    <m/>
    <m/>
    <m/>
    <m/>
    <m/>
    <m/>
    <s v="No"/>
    <n v="147"/>
    <m/>
    <m/>
    <x v="2"/>
    <d v="2018-12-24T11:50:26.000"/>
    <s v="@smartnizi Hi there, I'm sorry to hear about this. If you have a chat with us here: https://t.co/G443ehYzFi we'll take some details and look into this for you. Jo"/>
    <s v="https://community.talktalk.co.uk/t5/Chat/bd-p/socialchat"/>
    <s v="co.uk"/>
    <x v="3"/>
    <m/>
    <s v="http://pbs.twimg.com/profile_images/1035131842209505280/PEUiVXKE_normal.jpg"/>
    <x v="143"/>
    <s v="https://twitter.com/#!/talktalk/status/1077169625228562432"/>
    <m/>
    <m/>
    <s v="1077169625228562432"/>
    <s v="1077167921909190656"/>
    <b v="0"/>
    <n v="0"/>
    <s v="2228925456"/>
    <b v="0"/>
    <s v="en"/>
    <m/>
    <s v=""/>
    <b v="0"/>
    <n v="0"/>
    <s v=""/>
    <s v="Lithium Tech EU"/>
    <b v="0"/>
    <s v="1077167921909190656"/>
    <s v="Tweet"/>
    <n v="0"/>
    <n v="0"/>
    <m/>
    <m/>
    <m/>
    <m/>
    <m/>
    <m/>
    <m/>
    <m/>
    <n v="1"/>
    <s v="1"/>
    <s v="1"/>
    <n v="0"/>
    <n v="0"/>
    <n v="1"/>
    <n v="3.5714285714285716"/>
    <n v="0"/>
    <n v="0"/>
    <n v="27"/>
    <n v="96.42857142857143"/>
    <n v="28"/>
  </r>
  <r>
    <s v="talktalk"/>
    <s v="goodjobdone"/>
    <m/>
    <m/>
    <m/>
    <m/>
    <m/>
    <m/>
    <m/>
    <m/>
    <s v="No"/>
    <n v="148"/>
    <m/>
    <m/>
    <x v="2"/>
    <d v="2018-12-24T12:20:17.000"/>
    <s v="@GOODJobDone Hi Joss, I'm sorry you're having these problems. We're not aware of any incidents within the area, if you have a chat with our Tech Team here: https://t.co/G443ehYzFi they'll look into this for you. Jo"/>
    <s v="https://community.talktalk.co.uk/t5/Chat/bd-p/socialchat"/>
    <s v="co.uk"/>
    <x v="3"/>
    <m/>
    <s v="http://pbs.twimg.com/profile_images/1035131842209505280/PEUiVXKE_normal.jpg"/>
    <x v="144"/>
    <s v="https://twitter.com/#!/talktalk/status/1077177138346893312"/>
    <m/>
    <m/>
    <s v="1077177138346893312"/>
    <s v="1077173941528158209"/>
    <b v="0"/>
    <n v="0"/>
    <s v="546782356"/>
    <b v="0"/>
    <s v="en"/>
    <m/>
    <s v=""/>
    <b v="0"/>
    <n v="0"/>
    <s v=""/>
    <s v="Lithium Tech EU"/>
    <b v="0"/>
    <s v="1077173941528158209"/>
    <s v="Tweet"/>
    <n v="0"/>
    <n v="0"/>
    <m/>
    <m/>
    <m/>
    <m/>
    <m/>
    <m/>
    <m/>
    <m/>
    <n v="1"/>
    <s v="1"/>
    <s v="1"/>
    <n v="0"/>
    <n v="0"/>
    <n v="2"/>
    <n v="5.714285714285714"/>
    <n v="0"/>
    <n v="0"/>
    <n v="33"/>
    <n v="94.28571428571429"/>
    <n v="35"/>
  </r>
  <r>
    <s v="talktalk"/>
    <s v="sheikhspearesid"/>
    <m/>
    <m/>
    <m/>
    <m/>
    <m/>
    <m/>
    <m/>
    <m/>
    <s v="No"/>
    <n v="149"/>
    <m/>
    <m/>
    <x v="2"/>
    <d v="2018-12-24T13:50:40.000"/>
    <s v="@SheikhspeareSid Hi there, I'm really sorry to hear about this. If you have a chat with us here: https://t.co/G443ehYzFi we'll take some details to access your parents account and look into this further. Jo"/>
    <s v="https://community.talktalk.co.uk/t5/Chat/bd-p/socialchat"/>
    <s v="co.uk"/>
    <x v="3"/>
    <m/>
    <s v="http://pbs.twimg.com/profile_images/1035131842209505280/PEUiVXKE_normal.jpg"/>
    <x v="145"/>
    <s v="https://twitter.com/#!/talktalk/status/1077199886133678081"/>
    <m/>
    <m/>
    <s v="1077199886133678081"/>
    <s v="1077195374790627328"/>
    <b v="0"/>
    <n v="0"/>
    <s v="514902766"/>
    <b v="0"/>
    <s v="en"/>
    <m/>
    <s v=""/>
    <b v="0"/>
    <n v="0"/>
    <s v=""/>
    <s v="Lithium Tech EU"/>
    <b v="0"/>
    <s v="1077195374790627328"/>
    <s v="Tweet"/>
    <n v="0"/>
    <n v="0"/>
    <m/>
    <m/>
    <m/>
    <m/>
    <m/>
    <m/>
    <m/>
    <m/>
    <n v="1"/>
    <s v="1"/>
    <s v="1"/>
    <n v="0"/>
    <n v="0"/>
    <n v="1"/>
    <n v="3.0303030303030303"/>
    <n v="0"/>
    <n v="0"/>
    <n v="32"/>
    <n v="96.96969696969697"/>
    <n v="33"/>
  </r>
  <r>
    <s v="talktalk"/>
    <s v="67karlsmith"/>
    <m/>
    <m/>
    <m/>
    <m/>
    <m/>
    <m/>
    <m/>
    <m/>
    <s v="No"/>
    <n v="150"/>
    <m/>
    <m/>
    <x v="2"/>
    <d v="2018-12-27T08:19:35.000"/>
    <s v="@67KarlSmith Hi Karl, could you please drop our Tech Team a line so that they can take a look for you? You can reach them here: https://t.co/G443ehYzFi Becky"/>
    <s v="https://community.talktalk.co.uk/t5/Chat/bd-p/socialchat"/>
    <s v="co.uk"/>
    <x v="3"/>
    <m/>
    <s v="http://pbs.twimg.com/profile_images/1035131842209505280/PEUiVXKE_normal.jpg"/>
    <x v="146"/>
    <s v="https://twitter.com/#!/talktalk/status/1078203729411751936"/>
    <m/>
    <m/>
    <s v="1078203729411751936"/>
    <s v="1078170045736538113"/>
    <b v="0"/>
    <n v="0"/>
    <s v="4602626117"/>
    <b v="0"/>
    <s v="en"/>
    <m/>
    <s v=""/>
    <b v="0"/>
    <n v="0"/>
    <s v=""/>
    <s v="Lithium Tech EU"/>
    <b v="0"/>
    <s v="1078170045736538113"/>
    <s v="Tweet"/>
    <n v="0"/>
    <n v="0"/>
    <m/>
    <m/>
    <m/>
    <m/>
    <m/>
    <m/>
    <m/>
    <m/>
    <n v="1"/>
    <s v="1"/>
    <s v="1"/>
    <n v="0"/>
    <n v="0"/>
    <n v="0"/>
    <n v="0"/>
    <n v="0"/>
    <n v="0"/>
    <n v="27"/>
    <n v="100"/>
    <n v="27"/>
  </r>
  <r>
    <s v="talktalk"/>
    <s v="andrewbertonesi"/>
    <m/>
    <m/>
    <m/>
    <m/>
    <m/>
    <m/>
    <m/>
    <m/>
    <s v="No"/>
    <n v="151"/>
    <m/>
    <m/>
    <x v="2"/>
    <d v="2018-12-27T08:50:09.000"/>
    <s v="@andrewbertonesi Hi Andrew, if your dad gets in touch with our Loyalty Team, they'll be able to look straight into this. They can be reached here: https://t.co/G443ehYzFi Becky"/>
    <s v="https://community.talktalk.co.uk/t5/Chat/bd-p/socialchat"/>
    <s v="co.uk"/>
    <x v="3"/>
    <m/>
    <s v="http://pbs.twimg.com/profile_images/1035131842209505280/PEUiVXKE_normal.jpg"/>
    <x v="147"/>
    <s v="https://twitter.com/#!/talktalk/status/1078211421689794560"/>
    <m/>
    <m/>
    <s v="1078211421689794560"/>
    <s v="1078064942950039553"/>
    <b v="0"/>
    <n v="0"/>
    <s v="3380495980"/>
    <b v="0"/>
    <s v="en"/>
    <m/>
    <s v=""/>
    <b v="0"/>
    <n v="0"/>
    <s v=""/>
    <s v="Lithium Tech EU"/>
    <b v="0"/>
    <s v="1078064942950039553"/>
    <s v="Tweet"/>
    <n v="0"/>
    <n v="0"/>
    <m/>
    <m/>
    <m/>
    <m/>
    <m/>
    <m/>
    <m/>
    <m/>
    <n v="1"/>
    <s v="1"/>
    <s v="1"/>
    <n v="1"/>
    <n v="3.7037037037037037"/>
    <n v="0"/>
    <n v="0"/>
    <n v="0"/>
    <n v="0"/>
    <n v="26"/>
    <n v="96.29629629629629"/>
    <n v="27"/>
  </r>
  <r>
    <s v="talktalk"/>
    <s v="jason84258171"/>
    <m/>
    <m/>
    <m/>
    <m/>
    <m/>
    <m/>
    <m/>
    <m/>
    <s v="No"/>
    <n v="152"/>
    <m/>
    <m/>
    <x v="2"/>
    <d v="2018-12-27T08:57:24.000"/>
    <s v="@Jason84258171 You can get in touch with our tech support team here. They'll be able to check for an update for you. https://t.co/G443ehYzFi - Em"/>
    <s v="https://community.talktalk.co.uk/t5/Chat/bd-p/socialchat"/>
    <s v="co.uk"/>
    <x v="3"/>
    <m/>
    <s v="http://pbs.twimg.com/profile_images/1035131842209505280/PEUiVXKE_normal.jpg"/>
    <x v="148"/>
    <s v="https://twitter.com/#!/talktalk/status/1078213245889069056"/>
    <m/>
    <m/>
    <s v="1078213245889069056"/>
    <s v="1077301862368505856"/>
    <b v="0"/>
    <n v="0"/>
    <s v="1024536059303145472"/>
    <b v="0"/>
    <s v="en"/>
    <m/>
    <s v=""/>
    <b v="0"/>
    <n v="0"/>
    <s v=""/>
    <s v="Lithium Tech EU"/>
    <b v="0"/>
    <s v="1077301862368505856"/>
    <s v="Tweet"/>
    <n v="0"/>
    <n v="0"/>
    <m/>
    <m/>
    <m/>
    <m/>
    <m/>
    <m/>
    <m/>
    <m/>
    <n v="1"/>
    <s v="1"/>
    <s v="1"/>
    <n v="1"/>
    <n v="4.3478260869565215"/>
    <n v="0"/>
    <n v="0"/>
    <n v="0"/>
    <n v="0"/>
    <n v="22"/>
    <n v="95.65217391304348"/>
    <n v="23"/>
  </r>
  <r>
    <s v="talktalk"/>
    <s v="jacksutcliffe88"/>
    <m/>
    <m/>
    <m/>
    <m/>
    <m/>
    <m/>
    <m/>
    <m/>
    <s v="No"/>
    <n v="153"/>
    <m/>
    <m/>
    <x v="2"/>
    <d v="2018-12-27T08:58:40.000"/>
    <s v="@Jacksutcliffe88 Thanks, Jack. I appreciate that it's not ideal, but at this stage it would be best to reach out to the technical support team who can investigate and assist further. You can speak with them via web chat here: https://t.co/G443ehYzFi Zach"/>
    <s v="https://community.talktalk.co.uk/t5/Chat/bd-p/socialchat"/>
    <s v="co.uk"/>
    <x v="3"/>
    <m/>
    <s v="http://pbs.twimg.com/profile_images/1035131842209505280/PEUiVXKE_normal.jpg"/>
    <x v="149"/>
    <s v="https://twitter.com/#!/talktalk/status/1078213561774690305"/>
    <m/>
    <m/>
    <s v="1078213561774690305"/>
    <s v="1078212847165943809"/>
    <b v="0"/>
    <n v="0"/>
    <s v="417029613"/>
    <b v="0"/>
    <s v="en"/>
    <m/>
    <s v=""/>
    <b v="0"/>
    <n v="0"/>
    <s v=""/>
    <s v="Lithium Tech EU"/>
    <b v="0"/>
    <s v="1078212847165943809"/>
    <s v="Tweet"/>
    <n v="0"/>
    <n v="0"/>
    <m/>
    <m/>
    <m/>
    <m/>
    <m/>
    <m/>
    <m/>
    <m/>
    <n v="1"/>
    <s v="1"/>
    <s v="1"/>
    <n v="4"/>
    <n v="9.75609756097561"/>
    <n v="0"/>
    <n v="0"/>
    <n v="0"/>
    <n v="0"/>
    <n v="37"/>
    <n v="90.2439024390244"/>
    <n v="41"/>
  </r>
  <r>
    <s v="talktalk"/>
    <s v="paulheseltine"/>
    <m/>
    <m/>
    <m/>
    <m/>
    <m/>
    <m/>
    <m/>
    <m/>
    <s v="No"/>
    <n v="154"/>
    <m/>
    <m/>
    <x v="2"/>
    <d v="2018-12-27T09:07:04.000"/>
    <s v="@PaulHeseltine Hi Paul, could you please drop our Tech Team a line so that they can take a look for you? You can reach them here: https://t.co/G443ehYzFi Becky"/>
    <s v="https://community.talktalk.co.uk/t5/Chat/bd-p/socialchat"/>
    <s v="co.uk"/>
    <x v="3"/>
    <m/>
    <s v="http://pbs.twimg.com/profile_images/1035131842209505280/PEUiVXKE_normal.jpg"/>
    <x v="150"/>
    <s v="https://twitter.com/#!/talktalk/status/1078215677717217280"/>
    <m/>
    <m/>
    <s v="1078215677717217280"/>
    <s v="1078030780373323776"/>
    <b v="0"/>
    <n v="0"/>
    <s v="796171232"/>
    <b v="0"/>
    <s v="en"/>
    <m/>
    <s v=""/>
    <b v="0"/>
    <n v="0"/>
    <s v=""/>
    <s v="Lithium Tech EU"/>
    <b v="0"/>
    <s v="1078030780373323776"/>
    <s v="Tweet"/>
    <n v="0"/>
    <n v="0"/>
    <m/>
    <m/>
    <m/>
    <m/>
    <m/>
    <m/>
    <m/>
    <m/>
    <n v="1"/>
    <s v="1"/>
    <s v="1"/>
    <n v="0"/>
    <n v="0"/>
    <n v="0"/>
    <n v="0"/>
    <n v="0"/>
    <n v="0"/>
    <n v="27"/>
    <n v="100"/>
    <n v="27"/>
  </r>
  <r>
    <s v="talktalk"/>
    <s v="thechef82"/>
    <m/>
    <m/>
    <m/>
    <m/>
    <m/>
    <m/>
    <m/>
    <m/>
    <s v="No"/>
    <n v="155"/>
    <m/>
    <m/>
    <x v="2"/>
    <d v="2018-12-27T10:00:53.000"/>
    <s v="@thechef82 Hi Craig, you'd need to speak to our customer loyalty team if you want to discuss cancelling your services. You can get in touch with them here. https://t.co/G443ehYzFi - Em"/>
    <s v="https://community.talktalk.co.uk/t5/Chat/bd-p/socialchat"/>
    <s v="co.uk"/>
    <x v="3"/>
    <m/>
    <s v="http://pbs.twimg.com/profile_images/1035131842209505280/PEUiVXKE_normal.jpg"/>
    <x v="151"/>
    <s v="https://twitter.com/#!/talktalk/status/1078229221586145280"/>
    <m/>
    <m/>
    <s v="1078229221586145280"/>
    <s v="1077684244934201344"/>
    <b v="0"/>
    <n v="0"/>
    <s v="374933223"/>
    <b v="0"/>
    <s v="en"/>
    <m/>
    <s v=""/>
    <b v="0"/>
    <n v="0"/>
    <s v=""/>
    <s v="Lithium Tech EU"/>
    <b v="0"/>
    <s v="1077684244934201344"/>
    <s v="Tweet"/>
    <n v="0"/>
    <n v="0"/>
    <m/>
    <m/>
    <m/>
    <m/>
    <m/>
    <m/>
    <m/>
    <m/>
    <n v="1"/>
    <s v="1"/>
    <s v="1"/>
    <n v="1"/>
    <n v="3.4482758620689653"/>
    <n v="0"/>
    <n v="0"/>
    <n v="0"/>
    <n v="0"/>
    <n v="28"/>
    <n v="96.55172413793103"/>
    <n v="29"/>
  </r>
  <r>
    <s v="talktalk"/>
    <s v="charltonlady1"/>
    <m/>
    <m/>
    <m/>
    <m/>
    <m/>
    <m/>
    <m/>
    <m/>
    <s v="No"/>
    <n v="156"/>
    <m/>
    <m/>
    <x v="2"/>
    <d v="2018-12-27T10:23:21.000"/>
    <s v="@charltonlady1 Our tech support team would need to raise this for a password re-set if your recovery options aren't working, Tracy. You can get in touch with them here. https://t.co/G443ehYzFi"/>
    <s v="https://community.talktalk.co.uk/t5/Chat/bd-p/socialchat"/>
    <s v="co.uk"/>
    <x v="3"/>
    <m/>
    <s v="http://pbs.twimg.com/profile_images/1035131842209505280/PEUiVXKE_normal.jpg"/>
    <x v="152"/>
    <s v="https://twitter.com/#!/talktalk/status/1078234874715295744"/>
    <m/>
    <m/>
    <s v="1078234874715295744"/>
    <s v="1078233846322266112"/>
    <b v="0"/>
    <n v="0"/>
    <s v="898480614680211456"/>
    <b v="0"/>
    <s v="en"/>
    <m/>
    <s v=""/>
    <b v="0"/>
    <n v="0"/>
    <s v=""/>
    <s v="Lithium Tech EU"/>
    <b v="0"/>
    <s v="1078233846322266112"/>
    <s v="Tweet"/>
    <n v="0"/>
    <n v="0"/>
    <m/>
    <m/>
    <m/>
    <m/>
    <m/>
    <m/>
    <m/>
    <m/>
    <n v="1"/>
    <s v="1"/>
    <s v="1"/>
    <n v="2"/>
    <n v="6.666666666666667"/>
    <n v="0"/>
    <n v="0"/>
    <n v="0"/>
    <n v="0"/>
    <n v="28"/>
    <n v="93.33333333333333"/>
    <n v="30"/>
  </r>
  <r>
    <s v="talktalk"/>
    <s v="06dave7891"/>
    <m/>
    <m/>
    <m/>
    <m/>
    <m/>
    <m/>
    <m/>
    <m/>
    <s v="No"/>
    <n v="157"/>
    <m/>
    <m/>
    <x v="2"/>
    <d v="2018-12-27T10:31:43.000"/>
    <s v="@06dave7891 Hi Dave, I'm so sorry you've been having these problems, could you please drop our Tech Team a line so that they can take a look for you? You can reach them here: https://t.co/G443ehYzFi Becky"/>
    <s v="https://community.talktalk.co.uk/t5/Chat/bd-p/socialchat"/>
    <s v="co.uk"/>
    <x v="3"/>
    <m/>
    <s v="http://pbs.twimg.com/profile_images/1035131842209505280/PEUiVXKE_normal.jpg"/>
    <x v="153"/>
    <s v="https://twitter.com/#!/talktalk/status/1078236979849031680"/>
    <m/>
    <m/>
    <s v="1078236979849031680"/>
    <s v="1078003918393786369"/>
    <b v="0"/>
    <n v="0"/>
    <s v="4025982149"/>
    <b v="0"/>
    <s v="en"/>
    <m/>
    <s v=""/>
    <b v="0"/>
    <n v="0"/>
    <s v=""/>
    <s v="Lithium Tech EU"/>
    <b v="0"/>
    <s v="1078003918393786369"/>
    <s v="Tweet"/>
    <n v="0"/>
    <n v="0"/>
    <m/>
    <m/>
    <m/>
    <m/>
    <m/>
    <m/>
    <m/>
    <m/>
    <n v="1"/>
    <s v="1"/>
    <s v="1"/>
    <n v="0"/>
    <n v="0"/>
    <n v="2"/>
    <n v="5.714285714285714"/>
    <n v="0"/>
    <n v="0"/>
    <n v="33"/>
    <n v="94.28571428571429"/>
    <n v="35"/>
  </r>
  <r>
    <s v="talktalk"/>
    <s v="_leefrancis"/>
    <m/>
    <m/>
    <m/>
    <m/>
    <m/>
    <m/>
    <m/>
    <m/>
    <s v="No"/>
    <n v="158"/>
    <m/>
    <m/>
    <x v="2"/>
    <d v="2018-12-27T10:33:56.000"/>
    <s v="@_LeeFrancis Hi Lee, I'm so sorry for the inconvenience, please get in touch with our Tech Team so that they can look straight into this: https://t.co/G443ehYzFi Becky"/>
    <s v="https://community.talktalk.co.uk/t5/Chat/bd-p/socialchat"/>
    <s v="co.uk"/>
    <x v="3"/>
    <m/>
    <s v="http://pbs.twimg.com/profile_images/1035131842209505280/PEUiVXKE_normal.jpg"/>
    <x v="154"/>
    <s v="https://twitter.com/#!/talktalk/status/1078237539008462849"/>
    <m/>
    <m/>
    <s v="1078237539008462849"/>
    <s v="1078232414839803904"/>
    <b v="0"/>
    <n v="0"/>
    <s v="884694115673407489"/>
    <b v="0"/>
    <s v="en"/>
    <m/>
    <s v=""/>
    <b v="0"/>
    <n v="0"/>
    <s v=""/>
    <s v="Lithium Tech EU"/>
    <b v="0"/>
    <s v="1078232414839803904"/>
    <s v="Tweet"/>
    <n v="0"/>
    <n v="0"/>
    <m/>
    <m/>
    <m/>
    <m/>
    <m/>
    <m/>
    <m/>
    <m/>
    <n v="1"/>
    <s v="1"/>
    <s v="1"/>
    <n v="0"/>
    <n v="0"/>
    <n v="2"/>
    <n v="7.6923076923076925"/>
    <n v="0"/>
    <n v="0"/>
    <n v="24"/>
    <n v="92.3076923076923"/>
    <n v="26"/>
  </r>
  <r>
    <s v="talktalk"/>
    <s v="galanejluo"/>
    <m/>
    <m/>
    <m/>
    <m/>
    <m/>
    <m/>
    <m/>
    <m/>
    <s v="No"/>
    <n v="159"/>
    <m/>
    <m/>
    <x v="2"/>
    <d v="2018-12-27T10:50:48.000"/>
    <s v="@GalaneJLuo Our terms and conditions make it clear speeds are guaranteed over a wired connection, Galane. You can get in touch with our tech support team here if you need any more help. https://t.co/G443ehYzFi"/>
    <s v="https://community.talktalk.co.uk/t5/Chat/bd-p/socialchat"/>
    <s v="co.uk"/>
    <x v="3"/>
    <m/>
    <s v="http://pbs.twimg.com/profile_images/1035131842209505280/PEUiVXKE_normal.jpg"/>
    <x v="155"/>
    <s v="https://twitter.com/#!/talktalk/status/1078241785049161729"/>
    <m/>
    <m/>
    <s v="1078241785049161729"/>
    <s v="1078240936755449857"/>
    <b v="0"/>
    <n v="0"/>
    <s v="1734770006"/>
    <b v="0"/>
    <s v="en"/>
    <m/>
    <s v=""/>
    <b v="0"/>
    <n v="0"/>
    <s v=""/>
    <s v="Lithium Tech EU"/>
    <b v="0"/>
    <s v="1078240936755449857"/>
    <s v="Tweet"/>
    <n v="0"/>
    <n v="0"/>
    <m/>
    <m/>
    <m/>
    <m/>
    <m/>
    <m/>
    <m/>
    <m/>
    <n v="1"/>
    <s v="1"/>
    <s v="1"/>
    <n v="2"/>
    <n v="6.0606060606060606"/>
    <n v="0"/>
    <n v="0"/>
    <n v="0"/>
    <n v="0"/>
    <n v="31"/>
    <n v="93.93939393939394"/>
    <n v="33"/>
  </r>
  <r>
    <s v="talktalk"/>
    <s v="gwenlee_10"/>
    <m/>
    <m/>
    <m/>
    <m/>
    <m/>
    <m/>
    <m/>
    <m/>
    <s v="No"/>
    <n v="160"/>
    <m/>
    <m/>
    <x v="2"/>
    <d v="2018-12-27T11:56:56.000"/>
    <s v="@gwenlee_10 Hi Gwenlee, unfortunately we no longer offer Value Line Rental but our Loyalty Team will be able to take a look at the best options available for you now this has expired :) you can reach them here: https://t.co/G443ehYzFi Becky"/>
    <s v="https://community.talktalk.co.uk/t5/Chat/bd-p/socialchat"/>
    <s v="co.uk"/>
    <x v="3"/>
    <m/>
    <s v="http://pbs.twimg.com/profile_images/1035131842209505280/PEUiVXKE_normal.jpg"/>
    <x v="156"/>
    <s v="https://twitter.com/#!/talktalk/status/1078258425673457664"/>
    <m/>
    <m/>
    <s v="1078258425673457664"/>
    <s v="1078248533369720832"/>
    <b v="0"/>
    <n v="0"/>
    <s v="1668587838"/>
    <b v="0"/>
    <s v="en"/>
    <m/>
    <s v=""/>
    <b v="0"/>
    <n v="0"/>
    <s v=""/>
    <s v="Lithium Tech EU"/>
    <b v="0"/>
    <s v="1078248533369720832"/>
    <s v="Tweet"/>
    <n v="0"/>
    <n v="0"/>
    <m/>
    <m/>
    <m/>
    <m/>
    <m/>
    <m/>
    <m/>
    <m/>
    <n v="1"/>
    <s v="1"/>
    <s v="1"/>
    <n v="3"/>
    <n v="7.6923076923076925"/>
    <n v="2"/>
    <n v="5.128205128205129"/>
    <n v="0"/>
    <n v="0"/>
    <n v="34"/>
    <n v="87.17948717948718"/>
    <n v="39"/>
  </r>
  <r>
    <s v="talktalk"/>
    <s v="larwoodartdept"/>
    <m/>
    <m/>
    <m/>
    <m/>
    <m/>
    <m/>
    <m/>
    <m/>
    <s v="No"/>
    <n v="161"/>
    <m/>
    <m/>
    <x v="2"/>
    <d v="2018-12-27T13:27:26.000"/>
    <s v="@larwoodartdept We don't have any known issues in your area, Emily. Have you let our tech support team know? https://t.co/G443ehYzFi - em"/>
    <s v="https://community.talktalk.co.uk/t5/Chat/bd-p/socialchat"/>
    <s v="co.uk"/>
    <x v="3"/>
    <m/>
    <s v="http://pbs.twimg.com/profile_images/1035131842209505280/PEUiVXKE_normal.jpg"/>
    <x v="157"/>
    <s v="https://twitter.com/#!/talktalk/status/1078281199603322882"/>
    <m/>
    <m/>
    <s v="1078281199603322882"/>
    <s v="1078275600375336960"/>
    <b v="0"/>
    <n v="0"/>
    <s v="818458487126708226"/>
    <b v="0"/>
    <s v="en"/>
    <m/>
    <s v=""/>
    <b v="0"/>
    <n v="0"/>
    <s v=""/>
    <s v="Lithium Tech EU"/>
    <b v="0"/>
    <s v="1078275600375336960"/>
    <s v="Tweet"/>
    <n v="0"/>
    <n v="0"/>
    <m/>
    <m/>
    <m/>
    <m/>
    <m/>
    <m/>
    <m/>
    <m/>
    <n v="1"/>
    <s v="1"/>
    <s v="1"/>
    <n v="1"/>
    <n v="5"/>
    <n v="1"/>
    <n v="5"/>
    <n v="0"/>
    <n v="0"/>
    <n v="18"/>
    <n v="90"/>
    <n v="20"/>
  </r>
  <r>
    <s v="talktalk"/>
    <s v="mattsl"/>
    <m/>
    <m/>
    <m/>
    <m/>
    <m/>
    <m/>
    <m/>
    <m/>
    <s v="No"/>
    <n v="162"/>
    <m/>
    <m/>
    <x v="2"/>
    <d v="2018-12-27T16:19:14.000"/>
    <s v="@MattSL Can't see anything in that area at the moment, Matt. I would speak to our tech team here: https://t.co/G443ehYzFi and they can get this looked into for you. Thanks, Chris"/>
    <s v="https://community.talktalk.co.uk/t5/Chat/bd-p/socialchat"/>
    <s v="co.uk"/>
    <x v="3"/>
    <m/>
    <s v="http://pbs.twimg.com/profile_images/1035131842209505280/PEUiVXKE_normal.jpg"/>
    <x v="158"/>
    <s v="https://twitter.com/#!/talktalk/status/1078324435101409280"/>
    <m/>
    <m/>
    <s v="1078324435101409280"/>
    <s v="1078323337833648129"/>
    <b v="0"/>
    <n v="0"/>
    <s v="19907185"/>
    <b v="0"/>
    <s v="en"/>
    <m/>
    <s v=""/>
    <b v="0"/>
    <n v="0"/>
    <s v=""/>
    <s v="Lithium Tech EU"/>
    <b v="0"/>
    <s v="1078323337833648129"/>
    <s v="Tweet"/>
    <n v="0"/>
    <n v="0"/>
    <m/>
    <m/>
    <m/>
    <m/>
    <m/>
    <m/>
    <m/>
    <m/>
    <n v="1"/>
    <s v="1"/>
    <s v="1"/>
    <n v="0"/>
    <n v="0"/>
    <n v="0"/>
    <n v="0"/>
    <n v="0"/>
    <n v="0"/>
    <n v="30"/>
    <n v="100"/>
    <n v="30"/>
  </r>
  <r>
    <s v="talktalk"/>
    <s v="uluv_frankie"/>
    <m/>
    <m/>
    <m/>
    <m/>
    <m/>
    <m/>
    <m/>
    <m/>
    <s v="No"/>
    <n v="163"/>
    <m/>
    <m/>
    <x v="2"/>
    <d v="2018-12-27T18:01:26.000"/>
    <s v="@ULuv_Frankie Sorry to hear this, Frankie. If you speak with our tech team here:  https://t.co/G443ehYzFi they will be able to give you an update. Chris"/>
    <s v="https://community.talktalk.co.uk/t5/Chat/bd-p/socialchat"/>
    <s v="co.uk"/>
    <x v="3"/>
    <m/>
    <s v="http://pbs.twimg.com/profile_images/1035131842209505280/PEUiVXKE_normal.jpg"/>
    <x v="159"/>
    <s v="https://twitter.com/#!/talktalk/status/1078350155269718016"/>
    <m/>
    <m/>
    <s v="1078350155269718016"/>
    <s v="1078340483225714691"/>
    <b v="0"/>
    <n v="0"/>
    <s v="76650391"/>
    <b v="0"/>
    <s v="en"/>
    <m/>
    <s v=""/>
    <b v="0"/>
    <n v="0"/>
    <s v=""/>
    <s v="Lithium Tech EU"/>
    <b v="0"/>
    <s v="1078340483225714691"/>
    <s v="Tweet"/>
    <n v="0"/>
    <n v="0"/>
    <m/>
    <m/>
    <m/>
    <m/>
    <m/>
    <m/>
    <m/>
    <m/>
    <n v="1"/>
    <s v="1"/>
    <s v="1"/>
    <n v="0"/>
    <n v="0"/>
    <n v="1"/>
    <n v="4.166666666666667"/>
    <n v="0"/>
    <n v="0"/>
    <n v="23"/>
    <n v="95.83333333333333"/>
    <n v="24"/>
  </r>
  <r>
    <s v="talktalk"/>
    <s v="rob_king"/>
    <m/>
    <m/>
    <m/>
    <m/>
    <m/>
    <m/>
    <m/>
    <m/>
    <s v="No"/>
    <n v="164"/>
    <m/>
    <m/>
    <x v="2"/>
    <d v="2018-12-27T20:20:14.000"/>
    <s v="@rob_king Hi rob, we aren't aware of any issues in that area at the moment. If you have a chat with our tech team here: https://t.co/G443ehYzFi they will be able to look into this for you. Chris"/>
    <s v="https://community.talktalk.co.uk/t5/Chat/bd-p/socialchat"/>
    <s v="co.uk"/>
    <x v="3"/>
    <m/>
    <s v="http://pbs.twimg.com/profile_images/1035131842209505280/PEUiVXKE_normal.jpg"/>
    <x v="160"/>
    <s v="https://twitter.com/#!/talktalk/status/1078385086687571969"/>
    <m/>
    <m/>
    <s v="1078385086687571969"/>
    <s v="1078377004066660352"/>
    <b v="0"/>
    <n v="0"/>
    <s v="21779028"/>
    <b v="0"/>
    <s v="en"/>
    <m/>
    <s v=""/>
    <b v="0"/>
    <n v="0"/>
    <s v=""/>
    <s v="Lithium Tech EU"/>
    <b v="0"/>
    <s v="1078377004066660352"/>
    <s v="Tweet"/>
    <n v="0"/>
    <n v="0"/>
    <m/>
    <m/>
    <m/>
    <m/>
    <m/>
    <m/>
    <m/>
    <m/>
    <n v="1"/>
    <s v="1"/>
    <s v="1"/>
    <n v="0"/>
    <n v="0"/>
    <n v="1"/>
    <n v="2.7777777777777777"/>
    <n v="0"/>
    <n v="0"/>
    <n v="35"/>
    <n v="97.22222222222223"/>
    <n v="36"/>
  </r>
  <r>
    <s v="talktalk"/>
    <s v="steviej4"/>
    <m/>
    <m/>
    <m/>
    <m/>
    <m/>
    <m/>
    <m/>
    <m/>
    <s v="No"/>
    <n v="165"/>
    <m/>
    <m/>
    <x v="2"/>
    <d v="2018-12-27T21:33:09.000"/>
    <s v="@steviej4 Hi Steve, Sorry to hear that this is how you feel. If you speak with a member of the sales team here: https://t.co/G443ehYzFi I'm sure they will do their best to try and help you. Thanks, Chris"/>
    <s v="https://community.talktalk.co.uk/t5/Chat/bd-p/socialchat"/>
    <s v="co.uk"/>
    <x v="3"/>
    <m/>
    <s v="http://pbs.twimg.com/profile_images/1035131842209505280/PEUiVXKE_normal.jpg"/>
    <x v="161"/>
    <s v="https://twitter.com/#!/talktalk/status/1078403436129980416"/>
    <m/>
    <m/>
    <s v="1078403436129980416"/>
    <s v="1078394053102837760"/>
    <b v="0"/>
    <n v="0"/>
    <s v="295539232"/>
    <b v="0"/>
    <s v="en"/>
    <m/>
    <s v=""/>
    <b v="0"/>
    <n v="0"/>
    <s v=""/>
    <s v="Lithium Tech EU"/>
    <b v="0"/>
    <s v="1078394053102837760"/>
    <s v="Tweet"/>
    <n v="0"/>
    <n v="0"/>
    <m/>
    <m/>
    <m/>
    <m/>
    <m/>
    <m/>
    <m/>
    <m/>
    <n v="1"/>
    <s v="1"/>
    <s v="1"/>
    <n v="1"/>
    <n v="2.7027027027027026"/>
    <n v="1"/>
    <n v="2.7027027027027026"/>
    <n v="0"/>
    <n v="0"/>
    <n v="35"/>
    <n v="94.5945945945946"/>
    <n v="37"/>
  </r>
  <r>
    <s v="talktalk"/>
    <s v="ian_mckinley"/>
    <m/>
    <m/>
    <m/>
    <m/>
    <m/>
    <m/>
    <m/>
    <m/>
    <s v="No"/>
    <n v="166"/>
    <m/>
    <m/>
    <x v="2"/>
    <d v="2018-12-28T09:17:31.000"/>
    <s v="@Ian_McKinley You would need to let our tech support team know if you're having problems with your services. You can get in touch with them here. https://t.co/G443ehYzFi"/>
    <s v="https://community.talktalk.co.uk/t5/Chat/bd-p/socialchat"/>
    <s v="co.uk"/>
    <x v="3"/>
    <m/>
    <s v="http://pbs.twimg.com/profile_images/1035131842209505280/PEUiVXKE_normal.jpg"/>
    <x v="162"/>
    <s v="https://twitter.com/#!/talktalk/status/1078580695163985921"/>
    <m/>
    <m/>
    <s v="1078580695163985921"/>
    <s v="1078580179927265281"/>
    <b v="0"/>
    <n v="0"/>
    <s v="24163702"/>
    <b v="0"/>
    <s v="en"/>
    <m/>
    <s v=""/>
    <b v="0"/>
    <n v="0"/>
    <s v=""/>
    <s v="Lithium Tech EU"/>
    <b v="0"/>
    <s v="1078580179927265281"/>
    <s v="Tweet"/>
    <n v="0"/>
    <n v="0"/>
    <m/>
    <m/>
    <m/>
    <m/>
    <m/>
    <m/>
    <m/>
    <m/>
    <n v="1"/>
    <s v="1"/>
    <s v="1"/>
    <n v="1"/>
    <n v="3.8461538461538463"/>
    <n v="1"/>
    <n v="3.8461538461538463"/>
    <n v="0"/>
    <n v="0"/>
    <n v="24"/>
    <n v="92.3076923076923"/>
    <n v="26"/>
  </r>
  <r>
    <s v="talktalk"/>
    <s v="coops1213"/>
    <m/>
    <m/>
    <m/>
    <m/>
    <m/>
    <m/>
    <m/>
    <m/>
    <s v="No"/>
    <n v="167"/>
    <m/>
    <m/>
    <x v="2"/>
    <d v="2018-12-28T12:03:28.000"/>
    <s v="@coops1213 You can speak to our billing team to discuss compensation here, Sam. https://t.co/G443ehYzFi"/>
    <s v="https://community.talktalk.co.uk/t5/Chat/bd-p/socialchat"/>
    <s v="co.uk"/>
    <x v="3"/>
    <m/>
    <s v="http://pbs.twimg.com/profile_images/1035131842209505280/PEUiVXKE_normal.jpg"/>
    <x v="163"/>
    <s v="https://twitter.com/#!/talktalk/status/1078622458658414593"/>
    <m/>
    <m/>
    <s v="1078622458658414593"/>
    <s v="1078622075617714176"/>
    <b v="0"/>
    <n v="0"/>
    <s v="3402925383"/>
    <b v="0"/>
    <s v="en"/>
    <m/>
    <s v=""/>
    <b v="0"/>
    <n v="0"/>
    <s v=""/>
    <s v="Lithium Tech EU"/>
    <b v="0"/>
    <s v="1078622075617714176"/>
    <s v="Tweet"/>
    <n v="0"/>
    <n v="0"/>
    <m/>
    <m/>
    <m/>
    <m/>
    <m/>
    <m/>
    <m/>
    <m/>
    <n v="1"/>
    <s v="1"/>
    <s v="1"/>
    <n v="0"/>
    <n v="0"/>
    <n v="0"/>
    <n v="0"/>
    <n v="0"/>
    <n v="0"/>
    <n v="13"/>
    <n v="100"/>
    <n v="13"/>
  </r>
  <r>
    <s v="talktalk"/>
    <s v="tracydainty"/>
    <m/>
    <m/>
    <m/>
    <m/>
    <m/>
    <m/>
    <m/>
    <m/>
    <s v="No"/>
    <n v="168"/>
    <m/>
    <m/>
    <x v="2"/>
    <d v="2018-12-28T12:41:58.000"/>
    <s v="@tracydainty You can speak to our customer loyalty team if you want to see what offers are available to you, Tracy. https://t.co/G443ehYzFi"/>
    <s v="https://community.talktalk.co.uk/t5/Chat/bd-p/socialchat"/>
    <s v="co.uk"/>
    <x v="3"/>
    <m/>
    <s v="http://pbs.twimg.com/profile_images/1035131842209505280/PEUiVXKE_normal.jpg"/>
    <x v="164"/>
    <s v="https://twitter.com/#!/talktalk/status/1078632146271698950"/>
    <m/>
    <m/>
    <s v="1078632146271698950"/>
    <s v="1078631546133905408"/>
    <b v="0"/>
    <n v="0"/>
    <s v="384443797"/>
    <b v="0"/>
    <s v="en"/>
    <m/>
    <s v=""/>
    <b v="0"/>
    <n v="0"/>
    <s v=""/>
    <s v="Lithium Tech EU"/>
    <b v="0"/>
    <s v="1078631546133905408"/>
    <s v="Tweet"/>
    <n v="0"/>
    <n v="0"/>
    <m/>
    <m/>
    <m/>
    <m/>
    <m/>
    <m/>
    <m/>
    <m/>
    <n v="1"/>
    <s v="1"/>
    <s v="1"/>
    <n v="2"/>
    <n v="9.523809523809524"/>
    <n v="0"/>
    <n v="0"/>
    <n v="0"/>
    <n v="0"/>
    <n v="19"/>
    <n v="90.47619047619048"/>
    <n v="21"/>
  </r>
  <r>
    <s v="talktalk"/>
    <s v="ga_dundee"/>
    <m/>
    <m/>
    <m/>
    <m/>
    <m/>
    <m/>
    <m/>
    <m/>
    <s v="No"/>
    <n v="169"/>
    <m/>
    <m/>
    <x v="2"/>
    <d v="2018-12-28T13:16:20.000"/>
    <s v="@GA_Dundee You could use the connection you're tweeting from. You can get in touch with the team here. https://t.co/G443ehYzFi"/>
    <s v="https://community.talktalk.co.uk/t5/Chat/bd-p/socialchat"/>
    <s v="co.uk"/>
    <x v="3"/>
    <m/>
    <s v="http://pbs.twimg.com/profile_images/1035131842209505280/PEUiVXKE_normal.jpg"/>
    <x v="165"/>
    <s v="https://twitter.com/#!/talktalk/status/1078640794511249408"/>
    <m/>
    <m/>
    <s v="1078640794511249408"/>
    <s v="1078640378948055040"/>
    <b v="0"/>
    <n v="0"/>
    <s v="961735528570871808"/>
    <b v="0"/>
    <s v="en"/>
    <m/>
    <s v=""/>
    <b v="0"/>
    <n v="0"/>
    <s v=""/>
    <s v="Lithium Tech EU"/>
    <b v="0"/>
    <s v="1078640378948055040"/>
    <s v="Tweet"/>
    <n v="0"/>
    <n v="0"/>
    <m/>
    <m/>
    <m/>
    <m/>
    <m/>
    <m/>
    <m/>
    <m/>
    <n v="1"/>
    <s v="1"/>
    <s v="1"/>
    <n v="0"/>
    <n v="0"/>
    <n v="0"/>
    <n v="0"/>
    <n v="0"/>
    <n v="0"/>
    <n v="18"/>
    <n v="100"/>
    <n v="18"/>
  </r>
  <r>
    <s v="talktalk"/>
    <s v="derriylin"/>
    <m/>
    <m/>
    <m/>
    <m/>
    <m/>
    <m/>
    <m/>
    <m/>
    <s v="No"/>
    <n v="170"/>
    <m/>
    <m/>
    <x v="2"/>
    <d v="2018-12-28T14:58:37.000"/>
    <s v="@DerriYlin Sorry to hear that. In this case I would speak to our tech team here: https://t.co/G443ehYzFi and they will be able to look further into this for you. Chris"/>
    <s v="https://community.talktalk.co.uk/t5/Chat/bd-p/socialchat"/>
    <s v="co.uk"/>
    <x v="3"/>
    <m/>
    <s v="http://pbs.twimg.com/profile_images/1035131842209505280/PEUiVXKE_normal.jpg"/>
    <x v="166"/>
    <s v="https://twitter.com/#!/talktalk/status/1078666536649457664"/>
    <m/>
    <m/>
    <s v="1078666536649457664"/>
    <s v="1078657921620283392"/>
    <b v="0"/>
    <n v="0"/>
    <s v="1074601433687834624"/>
    <b v="0"/>
    <s v="en"/>
    <m/>
    <s v=""/>
    <b v="0"/>
    <n v="0"/>
    <s v=""/>
    <s v="Lithium Tech EU"/>
    <b v="0"/>
    <s v="1078657921620283392"/>
    <s v="Tweet"/>
    <n v="0"/>
    <n v="0"/>
    <m/>
    <m/>
    <m/>
    <m/>
    <m/>
    <m/>
    <m/>
    <m/>
    <n v="1"/>
    <s v="1"/>
    <s v="1"/>
    <n v="0"/>
    <n v="0"/>
    <n v="1"/>
    <n v="3.4482758620689653"/>
    <n v="0"/>
    <n v="0"/>
    <n v="28"/>
    <n v="96.55172413793103"/>
    <n v="29"/>
  </r>
  <r>
    <s v="rumanarumi13"/>
    <s v="rumanarumi13"/>
    <m/>
    <m/>
    <m/>
    <m/>
    <m/>
    <m/>
    <m/>
    <m/>
    <s v="No"/>
    <n v="171"/>
    <m/>
    <m/>
    <x v="0"/>
    <d v="2018-12-26T13:32:55.000"/>
    <s v="https://t.co/iuMx035q1K _x000a_Boxing Day #WednesdayWisdom #DisneyTaughtMeThis #Kwanzaa #WednesdayMotivation Fred Trump Gattuso #SocialMedia_x000a_#SocialChat_x000a_#BlogChat_x000a_#SMManners_x000a_#SMChat_x000a_#BrandChat_x000a_#SocialMediaExperts_x000a_#SocialMediaTips_x000a_#SocialMediaTalk_x000a_#MmChat_x000a_#AskAuthor_x000a_#AskEditor"/>
    <s v="https://www.fiverr.com/mstrumiakther/do-wordpress-theme-customization-and-fix-any-errors-in-3-hrs"/>
    <s v="fiverr.com"/>
    <x v="6"/>
    <m/>
    <s v="http://pbs.twimg.com/profile_images/1039030716195958784/yd5RxWhO_normal.jpg"/>
    <x v="167"/>
    <s v="https://twitter.com/#!/rumanarumi13/status/1077920192666132483"/>
    <m/>
    <m/>
    <s v="1077920192666132483"/>
    <m/>
    <b v="0"/>
    <n v="3"/>
    <s v=""/>
    <b v="0"/>
    <s v="en"/>
    <m/>
    <s v=""/>
    <b v="0"/>
    <n v="2"/>
    <s v=""/>
    <s v="Twitter Web Client"/>
    <b v="0"/>
    <s v="1077920192666132483"/>
    <s v="Tweet"/>
    <n v="0"/>
    <n v="0"/>
    <m/>
    <m/>
    <m/>
    <m/>
    <m/>
    <m/>
    <m/>
    <m/>
    <n v="2"/>
    <s v="5"/>
    <s v="5"/>
    <n v="1"/>
    <n v="4.761904761904762"/>
    <n v="0"/>
    <n v="0"/>
    <n v="0"/>
    <n v="0"/>
    <n v="20"/>
    <n v="95.23809523809524"/>
    <n v="21"/>
  </r>
  <r>
    <s v="rumanarumi13"/>
    <s v="rumanarumi13"/>
    <m/>
    <m/>
    <m/>
    <m/>
    <m/>
    <m/>
    <m/>
    <m/>
    <s v="No"/>
    <n v="172"/>
    <m/>
    <m/>
    <x v="0"/>
    <d v="2018-12-28T16:32:17.000"/>
    <s v="https://t.co/iuMx035q1K_x000a_#BTSLoveYourselfSolos #FridayFeeling Amos Oz Kyle Williams #FridayThoughts #FridayMotivation Chanyeol Friday of 2018 Stefan #SocialMedia_x000a_#SocialChat_x000a_#BlogChat_x000a_#SMManners_x000a_#SMChat_x000a_#BrandChat_x000a_#SocialMediaExperts_x000a_#SocialMediaTips"/>
    <s v="https://www.fiverr.com/mstrumiakther/do-wordpress-theme-customization-and-fix-any-errors-in-3-hrs"/>
    <s v="fiverr.com"/>
    <x v="7"/>
    <m/>
    <s v="http://pbs.twimg.com/profile_images/1039030716195958784/yd5RxWhO_normal.jpg"/>
    <x v="168"/>
    <s v="https://twitter.com/#!/rumanarumi13/status/1078690106217644033"/>
    <m/>
    <m/>
    <s v="1078690106217644033"/>
    <m/>
    <b v="0"/>
    <n v="0"/>
    <s v=""/>
    <b v="0"/>
    <s v="en"/>
    <m/>
    <s v=""/>
    <b v="0"/>
    <n v="0"/>
    <s v=""/>
    <s v="Twitter Web Client"/>
    <b v="0"/>
    <s v="1078690106217644033"/>
    <s v="Tweet"/>
    <n v="0"/>
    <n v="0"/>
    <m/>
    <m/>
    <m/>
    <m/>
    <m/>
    <m/>
    <m/>
    <m/>
    <n v="2"/>
    <s v="5"/>
    <s v="5"/>
    <n v="0"/>
    <n v="0"/>
    <n v="0"/>
    <n v="0"/>
    <n v="0"/>
    <n v="0"/>
    <n v="21"/>
    <n v="100"/>
    <n v="21"/>
  </r>
  <r>
    <s v="askamex"/>
    <s v="mattsteinberger"/>
    <m/>
    <m/>
    <m/>
    <m/>
    <m/>
    <m/>
    <m/>
    <m/>
    <s v="No"/>
    <n v="173"/>
    <m/>
    <m/>
    <x v="2"/>
    <d v="2018-12-16T00:27:36.000"/>
    <s v="@MattSteinberger Great. Please go to https://t.co/ijlV6ZCeLG, log in, select code: BH and we will continue our conversation there. ^B"/>
    <s v="https://www.americanexpress.com/socialchat"/>
    <s v="americanexpress.com"/>
    <x v="3"/>
    <m/>
    <s v="http://pbs.twimg.com/profile_images/983810906927792128/QToPQDeT_normal.jpg"/>
    <x v="169"/>
    <s v="https://twitter.com/#!/askamex/status/1074098681077477377"/>
    <m/>
    <m/>
    <s v="1074098681077477377"/>
    <s v="1074097513546833920"/>
    <b v="0"/>
    <n v="0"/>
    <s v="2770905204"/>
    <b v="0"/>
    <s v="en"/>
    <m/>
    <s v=""/>
    <b v="0"/>
    <n v="0"/>
    <s v=""/>
    <s v="Liveworld Twitter Integration"/>
    <b v="0"/>
    <s v="1074097513546833920"/>
    <s v="Tweet"/>
    <n v="0"/>
    <n v="0"/>
    <m/>
    <m/>
    <m/>
    <m/>
    <m/>
    <m/>
    <m/>
    <m/>
    <n v="1"/>
    <s v="2"/>
    <s v="2"/>
    <n v="1"/>
    <n v="5.555555555555555"/>
    <n v="0"/>
    <n v="0"/>
    <n v="0"/>
    <n v="0"/>
    <n v="17"/>
    <n v="94.44444444444444"/>
    <n v="18"/>
  </r>
  <r>
    <s v="askamex"/>
    <s v="artpappas"/>
    <m/>
    <m/>
    <m/>
    <m/>
    <m/>
    <m/>
    <m/>
    <m/>
    <s v="No"/>
    <n v="174"/>
    <m/>
    <m/>
    <x v="2"/>
    <d v="2018-12-17T14:54:46.000"/>
    <s v="@ArtPappas Great. Please go to https://t.co/ijlV6ZCeLG, log in, select a code and we will continue our conversation there. ^NS"/>
    <s v="https://www.americanexpress.com/socialchat"/>
    <s v="americanexpress.com"/>
    <x v="3"/>
    <m/>
    <s v="http://pbs.twimg.com/profile_images/983810906927792128/QToPQDeT_normal.jpg"/>
    <x v="170"/>
    <s v="https://twitter.com/#!/askamex/status/1074679302703251457"/>
    <m/>
    <m/>
    <s v="1074679302703251457"/>
    <s v="1074675961445187584"/>
    <b v="0"/>
    <n v="0"/>
    <s v="151464861"/>
    <b v="0"/>
    <s v="en"/>
    <m/>
    <s v=""/>
    <b v="0"/>
    <n v="0"/>
    <s v=""/>
    <s v="Liveworld Twitter Integration"/>
    <b v="0"/>
    <s v="1074675961445187584"/>
    <s v="Tweet"/>
    <n v="0"/>
    <n v="0"/>
    <m/>
    <m/>
    <m/>
    <m/>
    <m/>
    <m/>
    <m/>
    <m/>
    <n v="1"/>
    <s v="2"/>
    <s v="2"/>
    <n v="1"/>
    <n v="5.555555555555555"/>
    <n v="0"/>
    <n v="0"/>
    <n v="0"/>
    <n v="0"/>
    <n v="17"/>
    <n v="94.44444444444444"/>
    <n v="18"/>
  </r>
  <r>
    <s v="askamex"/>
    <s v="hockeyfan9151"/>
    <m/>
    <m/>
    <m/>
    <m/>
    <m/>
    <m/>
    <m/>
    <m/>
    <s v="No"/>
    <n v="175"/>
    <m/>
    <m/>
    <x v="2"/>
    <d v="2018-12-18T21:38:21.000"/>
    <s v="@HockeyFan9151 Great. Please go to https://t.co/ijlV6ZCeLG, log in, select code: 12185 and we will continue our conversation there. ^JD"/>
    <s v="https://www.americanexpress.com/socialchat"/>
    <s v="americanexpress.com"/>
    <x v="3"/>
    <m/>
    <s v="http://pbs.twimg.com/profile_images/983810906927792128/QToPQDeT_normal.jpg"/>
    <x v="171"/>
    <s v="https://twitter.com/#!/askamex/status/1075143254008651776"/>
    <m/>
    <m/>
    <s v="1075143254008651776"/>
    <s v="1075140704194715650"/>
    <b v="0"/>
    <n v="0"/>
    <s v="2244905576"/>
    <b v="0"/>
    <s v="en"/>
    <m/>
    <s v=""/>
    <b v="0"/>
    <n v="0"/>
    <s v=""/>
    <s v="Liveworld Twitter Integration"/>
    <b v="0"/>
    <s v="1075140704194715650"/>
    <s v="Tweet"/>
    <n v="0"/>
    <n v="0"/>
    <m/>
    <m/>
    <m/>
    <m/>
    <m/>
    <m/>
    <m/>
    <m/>
    <n v="1"/>
    <s v="2"/>
    <s v="2"/>
    <n v="1"/>
    <n v="5.555555555555555"/>
    <n v="0"/>
    <n v="0"/>
    <n v="0"/>
    <n v="0"/>
    <n v="17"/>
    <n v="94.44444444444444"/>
    <n v="18"/>
  </r>
  <r>
    <s v="askamex"/>
    <s v="homercrump"/>
    <m/>
    <m/>
    <m/>
    <m/>
    <m/>
    <m/>
    <m/>
    <m/>
    <s v="No"/>
    <n v="176"/>
    <m/>
    <m/>
    <x v="2"/>
    <d v="2018-12-18T23:54:12.000"/>
    <s v="@HomerCrump You can use your mobile device as well..Please go to https://t.co/ijlV6ZCeLG, log in, select code: KC and we will continue our conversation there. ^K"/>
    <s v="https://www.americanexpress.com/socialchat"/>
    <s v="americanexpress.com"/>
    <x v="3"/>
    <m/>
    <s v="http://pbs.twimg.com/profile_images/983810906927792128/QToPQDeT_normal.jpg"/>
    <x v="172"/>
    <s v="https://twitter.com/#!/askamex/status/1075177440950083585"/>
    <m/>
    <m/>
    <s v="1075177440950083585"/>
    <s v="1075175432163639298"/>
    <b v="0"/>
    <n v="0"/>
    <s v="981679045397110784"/>
    <b v="0"/>
    <s v="en"/>
    <m/>
    <s v=""/>
    <b v="0"/>
    <n v="0"/>
    <s v=""/>
    <s v="Liveworld Twitter Integration"/>
    <b v="0"/>
    <s v="1075175432163639298"/>
    <s v="Tweet"/>
    <n v="0"/>
    <n v="0"/>
    <m/>
    <m/>
    <m/>
    <m/>
    <m/>
    <m/>
    <m/>
    <m/>
    <n v="1"/>
    <s v="2"/>
    <s v="2"/>
    <n v="1"/>
    <n v="4"/>
    <n v="0"/>
    <n v="0"/>
    <n v="0"/>
    <n v="0"/>
    <n v="24"/>
    <n v="96"/>
    <n v="25"/>
  </r>
  <r>
    <s v="askamex"/>
    <s v="emoose123"/>
    <m/>
    <m/>
    <m/>
    <m/>
    <m/>
    <m/>
    <m/>
    <m/>
    <s v="No"/>
    <n v="177"/>
    <m/>
    <m/>
    <x v="2"/>
    <d v="2018-12-19T18:25:05.000"/>
    <s v="@EMoose123 Please go to https://t.co/ijlV6ZCeLG, log in, select code: WM and we will continue our conversation there. ^Wil"/>
    <s v="https://www.americanexpress.com/socialchat"/>
    <s v="americanexpress.com"/>
    <x v="3"/>
    <m/>
    <s v="http://pbs.twimg.com/profile_images/983810906927792128/QToPQDeT_normal.jpg"/>
    <x v="173"/>
    <s v="https://twitter.com/#!/askamex/status/1075457003886182400"/>
    <m/>
    <m/>
    <s v="1075457003886182400"/>
    <s v="1075455458947796992"/>
    <b v="0"/>
    <n v="0"/>
    <s v="1075138597299339270"/>
    <b v="0"/>
    <s v="en"/>
    <m/>
    <s v=""/>
    <b v="0"/>
    <n v="0"/>
    <s v=""/>
    <s v="Liveworld Twitter Integration"/>
    <b v="0"/>
    <s v="1075455458947796992"/>
    <s v="Tweet"/>
    <n v="0"/>
    <n v="0"/>
    <m/>
    <m/>
    <m/>
    <m/>
    <m/>
    <m/>
    <m/>
    <m/>
    <n v="1"/>
    <s v="2"/>
    <s v="2"/>
    <n v="0"/>
    <n v="0"/>
    <n v="0"/>
    <n v="0"/>
    <n v="0"/>
    <n v="0"/>
    <n v="17"/>
    <n v="100"/>
    <n v="17"/>
  </r>
  <r>
    <s v="askamex"/>
    <s v="hr76986269"/>
    <m/>
    <m/>
    <m/>
    <m/>
    <m/>
    <m/>
    <m/>
    <m/>
    <s v="No"/>
    <n v="178"/>
    <m/>
    <m/>
    <x v="2"/>
    <d v="2018-12-20T16:34:16.000"/>
    <s v="@HR76986269 Great. Please go to https://t.co/ijlV6ZCeLG, log in, select code: 12185 and we will continue our conversation there. ^JD"/>
    <s v="https://www.americanexpress.com/socialchat"/>
    <s v="americanexpress.com"/>
    <x v="3"/>
    <m/>
    <s v="http://pbs.twimg.com/profile_images/983810906927792128/QToPQDeT_normal.jpg"/>
    <x v="174"/>
    <s v="https://twitter.com/#!/askamex/status/1075791505363755010"/>
    <m/>
    <m/>
    <s v="1075791505363755010"/>
    <s v="1075790506498486272"/>
    <b v="0"/>
    <n v="0"/>
    <s v="917407945079504896"/>
    <b v="0"/>
    <s v="en"/>
    <m/>
    <s v=""/>
    <b v="0"/>
    <n v="0"/>
    <s v=""/>
    <s v="Liveworld Twitter Integration"/>
    <b v="0"/>
    <s v="1075790506498486272"/>
    <s v="Tweet"/>
    <n v="0"/>
    <n v="0"/>
    <m/>
    <m/>
    <m/>
    <m/>
    <m/>
    <m/>
    <m/>
    <m/>
    <n v="1"/>
    <s v="2"/>
    <s v="2"/>
    <n v="1"/>
    <n v="5.555555555555555"/>
    <n v="0"/>
    <n v="0"/>
    <n v="0"/>
    <n v="0"/>
    <n v="17"/>
    <n v="94.44444444444444"/>
    <n v="18"/>
  </r>
  <r>
    <s v="askamex"/>
    <s v="eerchov"/>
    <m/>
    <m/>
    <m/>
    <m/>
    <m/>
    <m/>
    <m/>
    <m/>
    <s v="No"/>
    <n v="179"/>
    <m/>
    <m/>
    <x v="2"/>
    <d v="2018-12-20T22:42:08.000"/>
    <s v="@EErchov Please go to https://t.co/ijlV6ZCeLG, log in, select code: 12185 and we will continue our conversation there. ^JD"/>
    <s v="https://www.americanexpress.com/socialchat"/>
    <s v="americanexpress.com"/>
    <x v="3"/>
    <m/>
    <s v="http://pbs.twimg.com/profile_images/983810906927792128/QToPQDeT_normal.jpg"/>
    <x v="175"/>
    <s v="https://twitter.com/#!/askamex/status/1075884080703660032"/>
    <m/>
    <m/>
    <s v="1075884080703660032"/>
    <s v="1075877979211718656"/>
    <b v="0"/>
    <n v="0"/>
    <s v="159119871"/>
    <b v="0"/>
    <s v="en"/>
    <m/>
    <s v=""/>
    <b v="0"/>
    <n v="0"/>
    <s v=""/>
    <s v="Liveworld Twitter Integration"/>
    <b v="0"/>
    <s v="1075877979211718656"/>
    <s v="Tweet"/>
    <n v="0"/>
    <n v="0"/>
    <m/>
    <m/>
    <m/>
    <m/>
    <m/>
    <m/>
    <m/>
    <m/>
    <n v="1"/>
    <s v="2"/>
    <s v="2"/>
    <n v="0"/>
    <n v="0"/>
    <n v="0"/>
    <n v="0"/>
    <n v="0"/>
    <n v="0"/>
    <n v="17"/>
    <n v="100"/>
    <n v="17"/>
  </r>
  <r>
    <s v="askamex"/>
    <s v="spencerj11"/>
    <m/>
    <m/>
    <m/>
    <m/>
    <m/>
    <m/>
    <m/>
    <m/>
    <s v="No"/>
    <n v="180"/>
    <m/>
    <m/>
    <x v="2"/>
    <d v="2018-12-21T14:44:02.000"/>
    <s v="@Spencerj11 Great. Please go to https://t.co/ijlV6ZCeLG, log in, select code RK and we will continue our conversation there. ^RK"/>
    <s v="https://www.americanexpress.com/socialchat"/>
    <s v="americanexpress.com"/>
    <x v="3"/>
    <m/>
    <s v="http://pbs.twimg.com/profile_images/983810906927792128/QToPQDeT_normal.jpg"/>
    <x v="176"/>
    <s v="https://twitter.com/#!/askamex/status/1076126152182427648"/>
    <m/>
    <m/>
    <s v="1076126152182427648"/>
    <s v="1076118706642665472"/>
    <b v="0"/>
    <n v="0"/>
    <s v="125750391"/>
    <b v="0"/>
    <s v="en"/>
    <m/>
    <s v=""/>
    <b v="0"/>
    <n v="0"/>
    <s v=""/>
    <s v="Liveworld Twitter Integration"/>
    <b v="0"/>
    <s v="1076118706642665472"/>
    <s v="Tweet"/>
    <n v="0"/>
    <n v="0"/>
    <m/>
    <m/>
    <m/>
    <m/>
    <m/>
    <m/>
    <m/>
    <m/>
    <n v="1"/>
    <s v="2"/>
    <s v="2"/>
    <n v="1"/>
    <n v="5.555555555555555"/>
    <n v="0"/>
    <n v="0"/>
    <n v="0"/>
    <n v="0"/>
    <n v="17"/>
    <n v="94.44444444444444"/>
    <n v="18"/>
  </r>
  <r>
    <s v="askamex"/>
    <s v="jjjfootastic"/>
    <m/>
    <m/>
    <m/>
    <m/>
    <m/>
    <m/>
    <m/>
    <m/>
    <s v="No"/>
    <n v="181"/>
    <m/>
    <m/>
    <x v="2"/>
    <d v="2018-12-22T01:06:27.000"/>
    <s v="@jjjfootastic Great. Please go to https://t.co/ijlV6ZCeLG, log in, select code: BH and we will continue our conversation there. ^B"/>
    <s v="https://www.americanexpress.com/socialchat"/>
    <s v="americanexpress.com"/>
    <x v="3"/>
    <m/>
    <s v="http://pbs.twimg.com/profile_images/983810906927792128/QToPQDeT_normal.jpg"/>
    <x v="177"/>
    <s v="https://twitter.com/#!/askamex/status/1076282788935094273"/>
    <m/>
    <m/>
    <s v="1076282788935094273"/>
    <s v="1076281369670561793"/>
    <b v="0"/>
    <n v="0"/>
    <s v="2377400455"/>
    <b v="0"/>
    <s v="en"/>
    <m/>
    <s v=""/>
    <b v="0"/>
    <n v="0"/>
    <s v=""/>
    <s v="Liveworld Twitter Integration"/>
    <b v="0"/>
    <s v="1076281369670561793"/>
    <s v="Tweet"/>
    <n v="0"/>
    <n v="0"/>
    <m/>
    <m/>
    <m/>
    <m/>
    <m/>
    <m/>
    <m/>
    <m/>
    <n v="1"/>
    <s v="2"/>
    <s v="2"/>
    <n v="1"/>
    <n v="5.555555555555555"/>
    <n v="0"/>
    <n v="0"/>
    <n v="0"/>
    <n v="0"/>
    <n v="17"/>
    <n v="94.44444444444444"/>
    <n v="18"/>
  </r>
  <r>
    <s v="askamex"/>
    <s v="bigbluebeast81"/>
    <m/>
    <m/>
    <m/>
    <m/>
    <m/>
    <m/>
    <m/>
    <m/>
    <s v="No"/>
    <n v="182"/>
    <m/>
    <m/>
    <x v="2"/>
    <d v="2018-12-24T17:49:46.000"/>
    <s v="@BigBlueBeast81 I am available until 4pm EST. Please go to https://t.co/ijlV6ZCeLG, log in, select code: RK and we will continue our conversation there. ^RK"/>
    <s v="https://www.americanexpress.com/socialchat"/>
    <s v="americanexpress.com"/>
    <x v="3"/>
    <m/>
    <s v="http://pbs.twimg.com/profile_images/983810906927792128/QToPQDeT_normal.jpg"/>
    <x v="178"/>
    <s v="https://twitter.com/#!/askamex/status/1077260054401871872"/>
    <m/>
    <m/>
    <s v="1077260054401871872"/>
    <s v="1077239755883073537"/>
    <b v="0"/>
    <n v="0"/>
    <s v="3099024924"/>
    <b v="0"/>
    <s v="en"/>
    <m/>
    <s v=""/>
    <b v="0"/>
    <n v="0"/>
    <s v=""/>
    <s v="Liveworld Twitter Integration"/>
    <b v="0"/>
    <s v="1077239755883073537"/>
    <s v="Tweet"/>
    <n v="0"/>
    <n v="0"/>
    <m/>
    <m/>
    <m/>
    <m/>
    <m/>
    <m/>
    <m/>
    <m/>
    <n v="1"/>
    <s v="2"/>
    <s v="2"/>
    <n v="1"/>
    <n v="4.3478260869565215"/>
    <n v="0"/>
    <n v="0"/>
    <n v="0"/>
    <n v="0"/>
    <n v="22"/>
    <n v="95.65217391304348"/>
    <n v="23"/>
  </r>
  <r>
    <s v="askamex"/>
    <s v="claireekessler1"/>
    <m/>
    <m/>
    <m/>
    <m/>
    <m/>
    <m/>
    <m/>
    <m/>
    <s v="No"/>
    <n v="183"/>
    <m/>
    <m/>
    <x v="2"/>
    <d v="2018-12-24T18:47:53.000"/>
    <s v="@ClaireEKessler1 You do not, I can chat securely with you online. Please go to https://t.co/ijlV6ZCeLG, log in, select code: RK and we will continue our conversation there. RK"/>
    <s v="https://www.americanexpress.com/socialchat"/>
    <s v="americanexpress.com"/>
    <x v="3"/>
    <m/>
    <s v="http://pbs.twimg.com/profile_images/983810906927792128/QToPQDeT_normal.jpg"/>
    <x v="179"/>
    <s v="https://twitter.com/#!/askamex/status/1077274681831493632"/>
    <m/>
    <m/>
    <s v="1077274681831493632"/>
    <s v="1077273993336496129"/>
    <b v="0"/>
    <n v="0"/>
    <s v="951967389192769537"/>
    <b v="0"/>
    <s v="en"/>
    <m/>
    <s v=""/>
    <b v="0"/>
    <n v="0"/>
    <s v=""/>
    <s v="Liveworld Twitter Integration"/>
    <b v="0"/>
    <s v="1077273993336496129"/>
    <s v="Tweet"/>
    <n v="0"/>
    <n v="0"/>
    <m/>
    <m/>
    <m/>
    <m/>
    <m/>
    <m/>
    <m/>
    <m/>
    <n v="1"/>
    <s v="2"/>
    <s v="2"/>
    <n v="1"/>
    <n v="3.7037037037037037"/>
    <n v="0"/>
    <n v="0"/>
    <n v="0"/>
    <n v="0"/>
    <n v="26"/>
    <n v="96.29629629629629"/>
    <n v="27"/>
  </r>
  <r>
    <s v="askamex"/>
    <s v="swimdonut"/>
    <m/>
    <m/>
    <m/>
    <m/>
    <m/>
    <m/>
    <m/>
    <m/>
    <s v="No"/>
    <n v="184"/>
    <m/>
    <m/>
    <x v="2"/>
    <d v="2018-12-26T16:44:03.000"/>
    <s v="@swimdonut Great. Please go to https://t.co/ijlV6ZCeLG, log in, select code: WM and we will continue our conversation there. ^Wil"/>
    <s v="https://www.americanexpress.com/socialchat"/>
    <s v="americanexpress.com"/>
    <x v="3"/>
    <m/>
    <s v="http://pbs.twimg.com/profile_images/983810906927792128/QToPQDeT_normal.jpg"/>
    <x v="180"/>
    <s v="https://twitter.com/#!/askamex/status/1077968291438706689"/>
    <m/>
    <m/>
    <s v="1077968291438706689"/>
    <s v="1077968143056814081"/>
    <b v="0"/>
    <n v="0"/>
    <s v="255177872"/>
    <b v="0"/>
    <s v="en"/>
    <m/>
    <s v=""/>
    <b v="0"/>
    <n v="0"/>
    <s v=""/>
    <s v="Liveworld Twitter Integration"/>
    <b v="0"/>
    <s v="1077968143056814081"/>
    <s v="Tweet"/>
    <n v="0"/>
    <n v="0"/>
    <m/>
    <m/>
    <m/>
    <m/>
    <m/>
    <m/>
    <m/>
    <m/>
    <n v="1"/>
    <s v="2"/>
    <s v="2"/>
    <n v="1"/>
    <n v="5.555555555555555"/>
    <n v="0"/>
    <n v="0"/>
    <n v="0"/>
    <n v="0"/>
    <n v="17"/>
    <n v="94.44444444444444"/>
    <n v="18"/>
  </r>
  <r>
    <s v="askamex"/>
    <s v="nickoza1"/>
    <m/>
    <m/>
    <m/>
    <m/>
    <m/>
    <m/>
    <m/>
    <m/>
    <s v="No"/>
    <n v="185"/>
    <m/>
    <m/>
    <x v="2"/>
    <d v="2018-12-26T18:44:31.000"/>
    <s v="@nickoza1 Please go to https://t.co/ijlV6ZCeLG, log in, select code RK and we will continue our conversation there. ^RK"/>
    <s v="https://www.americanexpress.com/socialchat"/>
    <s v="americanexpress.com"/>
    <x v="3"/>
    <m/>
    <s v="http://pbs.twimg.com/profile_images/983810906927792128/QToPQDeT_normal.jpg"/>
    <x v="181"/>
    <s v="https://twitter.com/#!/askamex/status/1077998609075970048"/>
    <m/>
    <m/>
    <s v="1077998609075970048"/>
    <m/>
    <b v="0"/>
    <n v="0"/>
    <s v="107156225"/>
    <b v="0"/>
    <s v="en"/>
    <m/>
    <s v=""/>
    <b v="0"/>
    <n v="0"/>
    <s v=""/>
    <s v="Liveworld Twitter Integration"/>
    <b v="0"/>
    <s v="1077998609075970048"/>
    <s v="Tweet"/>
    <n v="0"/>
    <n v="0"/>
    <m/>
    <m/>
    <m/>
    <m/>
    <m/>
    <m/>
    <m/>
    <m/>
    <n v="1"/>
    <s v="2"/>
    <s v="2"/>
    <n v="0"/>
    <n v="0"/>
    <n v="0"/>
    <n v="0"/>
    <n v="0"/>
    <n v="0"/>
    <n v="17"/>
    <n v="100"/>
    <n v="17"/>
  </r>
  <r>
    <s v="askamex"/>
    <s v="deliverchange"/>
    <m/>
    <m/>
    <m/>
    <m/>
    <m/>
    <m/>
    <m/>
    <m/>
    <s v="No"/>
    <n v="186"/>
    <m/>
    <m/>
    <x v="2"/>
    <d v="2018-12-26T21:44:37.000"/>
    <s v="@DeliverChange Please go to https://t.co/ijlV6ZCeLG, log in, select code: 12245 and we will continue our conversation there. ^JD"/>
    <s v="https://www.americanexpress.com/socialchat"/>
    <s v="americanexpress.com"/>
    <x v="3"/>
    <m/>
    <s v="http://pbs.twimg.com/profile_images/983810906927792128/QToPQDeT_normal.jpg"/>
    <x v="182"/>
    <s v="https://twitter.com/#!/askamex/status/1078043933152866309"/>
    <m/>
    <m/>
    <s v="1078043933152866309"/>
    <s v="1078037609740423170"/>
    <b v="0"/>
    <n v="0"/>
    <s v="408764019"/>
    <b v="0"/>
    <s v="en"/>
    <m/>
    <s v=""/>
    <b v="0"/>
    <n v="0"/>
    <s v=""/>
    <s v="Liveworld Twitter Integration"/>
    <b v="0"/>
    <s v="1078037609740423170"/>
    <s v="Tweet"/>
    <n v="0"/>
    <n v="0"/>
    <m/>
    <m/>
    <m/>
    <m/>
    <m/>
    <m/>
    <m/>
    <m/>
    <n v="1"/>
    <s v="2"/>
    <s v="2"/>
    <n v="0"/>
    <n v="0"/>
    <n v="0"/>
    <n v="0"/>
    <n v="0"/>
    <n v="0"/>
    <n v="17"/>
    <n v="100"/>
    <n v="17"/>
  </r>
  <r>
    <s v="askamex"/>
    <s v="manishksuman"/>
    <m/>
    <m/>
    <m/>
    <m/>
    <m/>
    <m/>
    <m/>
    <m/>
    <s v="No"/>
    <n v="187"/>
    <m/>
    <m/>
    <x v="2"/>
    <d v="2018-12-27T16:10:13.000"/>
    <s v="@manishksuman Great. Please go to https://t.co/ijlV6ZCeLG, log in, select code: In and we will continue our conversation there. ^In"/>
    <s v="https://www.americanexpress.com/socialchat"/>
    <s v="americanexpress.com"/>
    <x v="3"/>
    <m/>
    <s v="http://pbs.twimg.com/profile_images/983810906927792128/QToPQDeT_normal.jpg"/>
    <x v="183"/>
    <s v="https://twitter.com/#!/askamex/status/1078322166960140288"/>
    <m/>
    <m/>
    <s v="1078322166960140288"/>
    <s v="1078320091136167936"/>
    <b v="0"/>
    <n v="0"/>
    <s v="118689547"/>
    <b v="0"/>
    <s v="en"/>
    <m/>
    <s v=""/>
    <b v="0"/>
    <n v="0"/>
    <s v=""/>
    <s v="Liveworld Twitter Integration"/>
    <b v="0"/>
    <s v="1078320091136167936"/>
    <s v="Tweet"/>
    <n v="0"/>
    <n v="0"/>
    <m/>
    <m/>
    <m/>
    <m/>
    <m/>
    <m/>
    <m/>
    <m/>
    <n v="1"/>
    <s v="2"/>
    <s v="2"/>
    <n v="1"/>
    <n v="5.555555555555555"/>
    <n v="0"/>
    <n v="0"/>
    <n v="0"/>
    <n v="0"/>
    <n v="17"/>
    <n v="94.44444444444444"/>
    <n v="18"/>
  </r>
  <r>
    <s v="askamex"/>
    <s v="amackedanz1"/>
    <m/>
    <m/>
    <m/>
    <m/>
    <m/>
    <m/>
    <m/>
    <m/>
    <s v="No"/>
    <n v="188"/>
    <m/>
    <m/>
    <x v="2"/>
    <d v="2018-12-28T15:26:50.000"/>
    <s v="@AMackedanz1 Great. Please go to https://t.co/ijlV6ZCeLG, log in, select code RK and we will continue our conversation there. ^RK"/>
    <s v="https://www.americanexpress.com/socialchat"/>
    <s v="americanexpress.com"/>
    <x v="3"/>
    <m/>
    <s v="http://pbs.twimg.com/profile_images/983810906927792128/QToPQDeT_normal.jpg"/>
    <x v="184"/>
    <s v="https://twitter.com/#!/askamex/status/1078673637480251394"/>
    <m/>
    <m/>
    <s v="1078673637480251394"/>
    <s v="1078666864383979521"/>
    <b v="0"/>
    <n v="0"/>
    <s v="406740183"/>
    <b v="0"/>
    <s v="en"/>
    <m/>
    <s v=""/>
    <b v="0"/>
    <n v="0"/>
    <s v=""/>
    <s v="Liveworld Twitter Integration"/>
    <b v="0"/>
    <s v="1078666864383979521"/>
    <s v="Tweet"/>
    <n v="0"/>
    <n v="0"/>
    <m/>
    <m/>
    <m/>
    <m/>
    <m/>
    <m/>
    <m/>
    <m/>
    <n v="1"/>
    <s v="2"/>
    <s v="2"/>
    <n v="1"/>
    <n v="5.555555555555555"/>
    <n v="0"/>
    <n v="0"/>
    <n v="0"/>
    <n v="0"/>
    <n v="17"/>
    <n v="94.44444444444444"/>
    <n v="18"/>
  </r>
  <r>
    <s v="askamex"/>
    <s v="lslfdr"/>
    <m/>
    <m/>
    <m/>
    <m/>
    <m/>
    <m/>
    <m/>
    <m/>
    <s v="No"/>
    <n v="189"/>
    <m/>
    <m/>
    <x v="2"/>
    <d v="2018-12-28T16:00:03.000"/>
    <s v="@lslfdr Great. Please go to https://t.co/ijlV6ZCeLG, log in, select code: RK and we will continue our conversation there. ^RK"/>
    <s v="https://www.americanexpress.com/socialchat"/>
    <s v="americanexpress.com"/>
    <x v="3"/>
    <m/>
    <s v="http://pbs.twimg.com/profile_images/983810906927792128/QToPQDeT_normal.jpg"/>
    <x v="185"/>
    <s v="https://twitter.com/#!/askamex/status/1078681996304486400"/>
    <m/>
    <m/>
    <s v="1078681996304486400"/>
    <s v="1078678435353055243"/>
    <b v="0"/>
    <n v="0"/>
    <s v="368593911"/>
    <b v="0"/>
    <s v="en"/>
    <m/>
    <s v=""/>
    <b v="0"/>
    <n v="0"/>
    <s v=""/>
    <s v="Liveworld Twitter Integration"/>
    <b v="0"/>
    <s v="1078678435353055243"/>
    <s v="Tweet"/>
    <n v="0"/>
    <n v="0"/>
    <m/>
    <m/>
    <m/>
    <m/>
    <m/>
    <m/>
    <m/>
    <m/>
    <n v="1"/>
    <s v="2"/>
    <s v="2"/>
    <n v="1"/>
    <n v="5.555555555555555"/>
    <n v="0"/>
    <n v="0"/>
    <n v="0"/>
    <n v="0"/>
    <n v="17"/>
    <n v="94.44444444444444"/>
    <n v="18"/>
  </r>
  <r>
    <s v="askamex"/>
    <s v="meligoodwin"/>
    <m/>
    <m/>
    <m/>
    <m/>
    <m/>
    <m/>
    <m/>
    <m/>
    <s v="No"/>
    <n v="190"/>
    <m/>
    <m/>
    <x v="2"/>
    <d v="2018-12-28T15:28:43.000"/>
    <s v="@meligoodwin Thanks so much. Please go to https://t.co/ijlV6ZCeLG, log in, select code RK and we will continue our conversation there. ^RK"/>
    <s v="https://www.americanexpress.com/socialchat"/>
    <s v="americanexpress.com"/>
    <x v="3"/>
    <m/>
    <s v="http://pbs.twimg.com/profile_images/983810906927792128/QToPQDeT_normal.jpg"/>
    <x v="186"/>
    <s v="https://twitter.com/#!/askamex/status/1078674109628907522"/>
    <m/>
    <m/>
    <s v="1078674109628907522"/>
    <s v="1078672778541387776"/>
    <b v="0"/>
    <n v="0"/>
    <s v="103616502"/>
    <b v="0"/>
    <s v="en"/>
    <m/>
    <s v=""/>
    <b v="0"/>
    <n v="0"/>
    <s v=""/>
    <s v="Liveworld Twitter Integration"/>
    <b v="0"/>
    <s v="1078672778541387776"/>
    <s v="Tweet"/>
    <n v="0"/>
    <n v="0"/>
    <m/>
    <m/>
    <m/>
    <m/>
    <m/>
    <m/>
    <m/>
    <m/>
    <n v="2"/>
    <s v="2"/>
    <s v="2"/>
    <n v="0"/>
    <n v="0"/>
    <n v="0"/>
    <n v="0"/>
    <n v="0"/>
    <n v="0"/>
    <n v="20"/>
    <n v="100"/>
    <n v="20"/>
  </r>
  <r>
    <s v="askamex"/>
    <s v="meligoodwin"/>
    <m/>
    <m/>
    <m/>
    <m/>
    <m/>
    <m/>
    <m/>
    <m/>
    <s v="No"/>
    <n v="191"/>
    <m/>
    <m/>
    <x v="2"/>
    <d v="2018-12-28T16:00:32.000"/>
    <s v="@meligoodwin I will see if I can help. Please go to https://t.co/ijlV6ZCeLG, log in, select code RK and we will continue our conversation there. ^RK"/>
    <s v="https://www.americanexpress.com/socialchat"/>
    <s v="americanexpress.com"/>
    <x v="3"/>
    <m/>
    <s v="http://pbs.twimg.com/profile_images/983810906927792128/QToPQDeT_normal.jpg"/>
    <x v="187"/>
    <s v="https://twitter.com/#!/askamex/status/1078682118878834688"/>
    <m/>
    <m/>
    <s v="1078682118878834688"/>
    <s v="1078678914573185024"/>
    <b v="0"/>
    <n v="0"/>
    <s v="103616502"/>
    <b v="0"/>
    <s v="en"/>
    <m/>
    <s v=""/>
    <b v="0"/>
    <n v="0"/>
    <s v=""/>
    <s v="Liveworld Twitter Integration"/>
    <b v="0"/>
    <s v="1078678914573185024"/>
    <s v="Tweet"/>
    <n v="0"/>
    <n v="0"/>
    <m/>
    <m/>
    <m/>
    <m/>
    <m/>
    <m/>
    <m/>
    <m/>
    <n v="2"/>
    <s v="2"/>
    <s v="2"/>
    <n v="0"/>
    <n v="0"/>
    <n v="0"/>
    <n v="0"/>
    <n v="0"/>
    <n v="0"/>
    <n v="24"/>
    <n v="100"/>
    <n v="24"/>
  </r>
  <r>
    <s v="askamex"/>
    <s v="rcb_0711"/>
    <m/>
    <m/>
    <m/>
    <m/>
    <m/>
    <m/>
    <m/>
    <m/>
    <s v="No"/>
    <n v="192"/>
    <m/>
    <m/>
    <x v="2"/>
    <d v="2018-12-28T16:50:35.000"/>
    <s v="@Rcb_0711 Great. Please go to https://t.co/ijlV6ZCeLG, log in, select code RK and we will continue our conversation there. ^RK"/>
    <s v="https://www.americanexpress.com/socialchat"/>
    <s v="americanexpress.com"/>
    <x v="3"/>
    <m/>
    <s v="http://pbs.twimg.com/profile_images/983810906927792128/QToPQDeT_normal.jpg"/>
    <x v="188"/>
    <s v="https://twitter.com/#!/askamex/status/1078694711538401280"/>
    <m/>
    <m/>
    <s v="1078694711538401280"/>
    <s v="1078692308848128001"/>
    <b v="0"/>
    <n v="0"/>
    <s v="1373345952"/>
    <b v="0"/>
    <s v="en"/>
    <m/>
    <s v=""/>
    <b v="0"/>
    <n v="0"/>
    <s v=""/>
    <s v="Liveworld Twitter Integration"/>
    <b v="0"/>
    <s v="1078692308848128001"/>
    <s v="Tweet"/>
    <n v="0"/>
    <n v="0"/>
    <m/>
    <m/>
    <m/>
    <m/>
    <m/>
    <m/>
    <m/>
    <m/>
    <n v="1"/>
    <s v="2"/>
    <s v="2"/>
    <n v="1"/>
    <n v="5.555555555555555"/>
    <n v="0"/>
    <n v="0"/>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20">
    <i>
      <x v="1"/>
    </i>
    <i r="1">
      <x v="12"/>
    </i>
    <i r="2">
      <x v="350"/>
    </i>
    <i r="3">
      <x v="10"/>
    </i>
    <i r="3">
      <x v="11"/>
    </i>
    <i r="3">
      <x v="12"/>
    </i>
    <i r="3">
      <x v="13"/>
    </i>
    <i r="3">
      <x v="14"/>
    </i>
    <i r="3">
      <x v="15"/>
    </i>
    <i r="3">
      <x v="16"/>
    </i>
    <i r="3">
      <x v="17"/>
    </i>
    <i r="3">
      <x v="18"/>
    </i>
    <i r="2">
      <x v="351"/>
    </i>
    <i r="3">
      <x v="1"/>
    </i>
    <i r="3">
      <x v="10"/>
    </i>
    <i r="3">
      <x v="11"/>
    </i>
    <i r="3">
      <x v="12"/>
    </i>
    <i r="3">
      <x v="13"/>
    </i>
    <i r="3">
      <x v="15"/>
    </i>
    <i r="3">
      <x v="16"/>
    </i>
    <i r="3">
      <x v="18"/>
    </i>
    <i r="3">
      <x v="22"/>
    </i>
    <i r="3">
      <x v="23"/>
    </i>
    <i r="3">
      <x v="24"/>
    </i>
    <i r="2">
      <x v="352"/>
    </i>
    <i r="3">
      <x v="9"/>
    </i>
    <i r="3">
      <x v="10"/>
    </i>
    <i r="3">
      <x v="12"/>
    </i>
    <i r="3">
      <x v="14"/>
    </i>
    <i r="3">
      <x v="15"/>
    </i>
    <i r="3">
      <x v="16"/>
    </i>
    <i r="3">
      <x v="19"/>
    </i>
    <i r="3">
      <x v="20"/>
    </i>
    <i r="3">
      <x v="22"/>
    </i>
    <i r="2">
      <x v="353"/>
    </i>
    <i r="3">
      <x v="4"/>
    </i>
    <i r="3">
      <x v="12"/>
    </i>
    <i r="3">
      <x v="13"/>
    </i>
    <i r="3">
      <x v="14"/>
    </i>
    <i r="3">
      <x v="15"/>
    </i>
    <i r="3">
      <x v="16"/>
    </i>
    <i r="3">
      <x v="17"/>
    </i>
    <i r="3">
      <x v="18"/>
    </i>
    <i r="3">
      <x v="19"/>
    </i>
    <i r="3">
      <x v="20"/>
    </i>
    <i r="3">
      <x v="21"/>
    </i>
    <i r="3">
      <x v="22"/>
    </i>
    <i r="3">
      <x v="24"/>
    </i>
    <i r="2">
      <x v="354"/>
    </i>
    <i r="3">
      <x v="12"/>
    </i>
    <i r="3">
      <x v="15"/>
    </i>
    <i r="3">
      <x v="16"/>
    </i>
    <i r="3">
      <x v="17"/>
    </i>
    <i r="3">
      <x v="18"/>
    </i>
    <i r="3">
      <x v="19"/>
    </i>
    <i r="3">
      <x v="20"/>
    </i>
    <i r="3">
      <x v="22"/>
    </i>
    <i r="2">
      <x v="355"/>
    </i>
    <i r="3">
      <x v="9"/>
    </i>
    <i r="3">
      <x v="10"/>
    </i>
    <i r="3">
      <x v="11"/>
    </i>
    <i r="3">
      <x v="15"/>
    </i>
    <i r="3">
      <x v="16"/>
    </i>
    <i r="3">
      <x v="17"/>
    </i>
    <i r="3">
      <x v="21"/>
    </i>
    <i r="3">
      <x v="23"/>
    </i>
    <i r="2">
      <x v="356"/>
    </i>
    <i r="3">
      <x v="15"/>
    </i>
    <i r="3">
      <x v="16"/>
    </i>
    <i r="3">
      <x v="17"/>
    </i>
    <i r="3">
      <x v="18"/>
    </i>
    <i r="3">
      <x v="21"/>
    </i>
    <i r="2">
      <x v="357"/>
    </i>
    <i r="3">
      <x v="2"/>
    </i>
    <i r="3">
      <x v="12"/>
    </i>
    <i r="3">
      <x v="13"/>
    </i>
    <i r="3">
      <x v="14"/>
    </i>
    <i r="3">
      <x v="15"/>
    </i>
    <i r="2">
      <x v="358"/>
    </i>
    <i r="3">
      <x v="12"/>
    </i>
    <i r="3">
      <x v="13"/>
    </i>
    <i r="3">
      <x v="14"/>
    </i>
    <i r="3">
      <x v="16"/>
    </i>
    <i r="3">
      <x v="17"/>
    </i>
    <i r="2">
      <x v="359"/>
    </i>
    <i r="3">
      <x v="10"/>
    </i>
    <i r="3">
      <x v="12"/>
    </i>
    <i r="3">
      <x v="13"/>
    </i>
    <i r="3">
      <x v="14"/>
    </i>
    <i r="3">
      <x v="18"/>
    </i>
    <i r="3">
      <x v="19"/>
    </i>
    <i r="2">
      <x v="360"/>
    </i>
    <i r="3">
      <x v="17"/>
    </i>
    <i r="2">
      <x v="361"/>
    </i>
    <i r="3">
      <x v="9"/>
    </i>
    <i r="3">
      <x v="14"/>
    </i>
    <i r="3">
      <x v="16"/>
    </i>
    <i r="3">
      <x v="17"/>
    </i>
    <i r="3">
      <x v="19"/>
    </i>
    <i r="3">
      <x v="22"/>
    </i>
    <i r="2">
      <x v="362"/>
    </i>
    <i r="3">
      <x v="2"/>
    </i>
    <i r="3">
      <x v="9"/>
    </i>
    <i r="3">
      <x v="10"/>
    </i>
    <i r="3">
      <x v="11"/>
    </i>
    <i r="3">
      <x v="12"/>
    </i>
    <i r="3">
      <x v="14"/>
    </i>
    <i r="3">
      <x v="17"/>
    </i>
    <i r="3">
      <x v="19"/>
    </i>
    <i r="3">
      <x v="21"/>
    </i>
    <i r="3">
      <x v="22"/>
    </i>
    <i r="2">
      <x v="363"/>
    </i>
    <i r="3">
      <x v="9"/>
    </i>
    <i r="3">
      <x v="10"/>
    </i>
    <i r="3">
      <x v="13"/>
    </i>
    <i r="3">
      <x v="14"/>
    </i>
    <i r="3">
      <x v="1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
        <i x="7" s="1"/>
        <i x="4" s="1"/>
        <i x="2" s="1"/>
        <i x="1" s="1"/>
        <i x="0" s="1"/>
        <i x="5"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2" totalsRowShown="0" headerRowDxfId="492" dataDxfId="491">
  <autoFilter ref="A2:BL19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362" dataDxfId="361">
  <autoFilter ref="A2:C12"/>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3" totalsRowShown="0" headerRowDxfId="229" dataDxfId="228">
  <autoFilter ref="A79:V83"/>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6:V96" totalsRowShown="0" headerRowDxfId="182" dataDxfId="181">
  <autoFilter ref="A86:V96"/>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2" totalsRowShown="0" headerRowDxfId="439" dataDxfId="438">
  <autoFilter ref="A2:BS192"/>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88" totalsRowShown="0" headerRowDxfId="147" dataDxfId="146">
  <autoFilter ref="A1:G38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94" totalsRowShown="0" headerRowDxfId="138" dataDxfId="137">
  <autoFilter ref="A1:L39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91" totalsRowShown="0" headerRowDxfId="64" dataDxfId="63">
  <autoFilter ref="A2:BL19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96">
  <autoFilter ref="A2:AO1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1" totalsRowShown="0" headerRowDxfId="393" dataDxfId="392">
  <autoFilter ref="A1:C191"/>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dalynsklar.com/2016/02/15/twittersmarter-podcast-cocktail-party-conversations-with-alan-knecht-and-michelle-stinson-ross-from-socialchat-episode-30/" TargetMode="External" /><Relationship Id="rId2" Type="http://schemas.openxmlformats.org/officeDocument/2006/relationships/hyperlink" Target="http://www.madalynsklar.com/2016/02/15/twittersmarter-podcast-cocktail-party-conversations-with-alan-knecht-and-michelle-stinson-ross-from-socialchat-episode-30/" TargetMode="External" /><Relationship Id="rId3" Type="http://schemas.openxmlformats.org/officeDocument/2006/relationships/hyperlink" Target="http://www.madalynsklar.com/2016/02/15/twittersmarter-podcast-cocktail-party-conversations-with-alan-knecht-and-michelle-stinson-ross-from-socialchat-episode-30/" TargetMode="External" /><Relationship Id="rId4" Type="http://schemas.openxmlformats.org/officeDocument/2006/relationships/hyperlink" Target="http://www.madalynsklar.com/2016/02/15/twittersmarter-podcast-cocktail-party-conversations-with-alan-knecht-and-michelle-stinson-ross-from-socialchat-episode-30/" TargetMode="External" /><Relationship Id="rId5" Type="http://schemas.openxmlformats.org/officeDocument/2006/relationships/hyperlink" Target="http://www.twitterliveevents.com/" TargetMode="External" /><Relationship Id="rId6" Type="http://schemas.openxmlformats.org/officeDocument/2006/relationships/hyperlink" Target="https://buffer.com/reply/socialchat?utm_source=newsletter&amp;utm_campaign=nov20&amp;mc_cid=90dbf1560d&amp;mc_eid=e6ed1208cb" TargetMode="External" /><Relationship Id="rId7" Type="http://schemas.openxmlformats.org/officeDocument/2006/relationships/hyperlink" Target="https://www.softwaredevelopersindia.com/blog/how-to-develop-a-real-time-picture-chatting-app-like-snapchat/" TargetMode="External" /><Relationship Id="rId8" Type="http://schemas.openxmlformats.org/officeDocument/2006/relationships/hyperlink" Target="https://www.fiverr.com/mstrumiakther/do-wordpress-theme-customization-and-fix-any-errors-in-3-hrs" TargetMode="External" /><Relationship Id="rId9" Type="http://schemas.openxmlformats.org/officeDocument/2006/relationships/hyperlink" Target="https://www.fiverr.com/mstrumiakther/do-wordpress-theme-customization-and-fix-any-errors-in-3-hrs" TargetMode="External" /><Relationship Id="rId10" Type="http://schemas.openxmlformats.org/officeDocument/2006/relationships/hyperlink" Target="http://www.sprint.com/socialchat" TargetMode="External" /><Relationship Id="rId11" Type="http://schemas.openxmlformats.org/officeDocument/2006/relationships/hyperlink" Target="http://www.sprint.com/socialchat" TargetMode="External" /><Relationship Id="rId12" Type="http://schemas.openxmlformats.org/officeDocument/2006/relationships/hyperlink" Target="http://www.sprint.com/socialchat" TargetMode="External" /><Relationship Id="rId13" Type="http://schemas.openxmlformats.org/officeDocument/2006/relationships/hyperlink" Target="http://www.sprint.com/socialchat" TargetMode="External" /><Relationship Id="rId14" Type="http://schemas.openxmlformats.org/officeDocument/2006/relationships/hyperlink" Target="https://community.talktalk.co.uk/t5/Chat/bd-p/socialchat" TargetMode="External" /><Relationship Id="rId15" Type="http://schemas.openxmlformats.org/officeDocument/2006/relationships/hyperlink" Target="https://community.talktalk.co.uk/t5/Chat/bd-p/socialchat" TargetMode="External" /><Relationship Id="rId16" Type="http://schemas.openxmlformats.org/officeDocument/2006/relationships/hyperlink" Target="https://www.tim.it/offerte/mobile/internet-su-misura-te/tim-socialchat?gclid=Cj0KCQiAsJfhBRCaARIsAO68ZM5fTgZqrnvNEAjLggriUlEJ-QHOF7yds4FRsr0GVAuBvhKkiVvGKsMaAvAxEALw_wcB" TargetMode="External" /><Relationship Id="rId17" Type="http://schemas.openxmlformats.org/officeDocument/2006/relationships/hyperlink" Target="https://community.talktalk.co.uk/t5/Chat/bd-p/socialchat" TargetMode="External" /><Relationship Id="rId18" Type="http://schemas.openxmlformats.org/officeDocument/2006/relationships/hyperlink" Target="https://community.talktalk.co.uk/t5/Chat/bd-p/socialchat" TargetMode="External" /><Relationship Id="rId19" Type="http://schemas.openxmlformats.org/officeDocument/2006/relationships/hyperlink" Target="https://community.talktalk.co.uk/t5/Chat/bd-p/socialchat" TargetMode="External" /><Relationship Id="rId20" Type="http://schemas.openxmlformats.org/officeDocument/2006/relationships/hyperlink" Target="https://community.talktalk.co.uk/t5/Chat/bd-p/socialchat" TargetMode="External" /><Relationship Id="rId21" Type="http://schemas.openxmlformats.org/officeDocument/2006/relationships/hyperlink" Target="https://community.talktalk.co.uk/t5/Chat/bd-p/socialchat" TargetMode="External" /><Relationship Id="rId22" Type="http://schemas.openxmlformats.org/officeDocument/2006/relationships/hyperlink" Target="https://community.talktalk.co.uk/t5/Chat/bd-p/socialchat" TargetMode="External" /><Relationship Id="rId23" Type="http://schemas.openxmlformats.org/officeDocument/2006/relationships/hyperlink" Target="https://community.talktalk.co.uk/t5/Chat/bd-p/socialchat" TargetMode="External" /><Relationship Id="rId24" Type="http://schemas.openxmlformats.org/officeDocument/2006/relationships/hyperlink" Target="https://community.talktalk.co.uk/t5/Chat/bd-p/socialchat" TargetMode="External" /><Relationship Id="rId25" Type="http://schemas.openxmlformats.org/officeDocument/2006/relationships/hyperlink" Target="https://community.talktalk.co.uk/t5/Chat/bd-p/socialchat" TargetMode="External" /><Relationship Id="rId26" Type="http://schemas.openxmlformats.org/officeDocument/2006/relationships/hyperlink" Target="https://community.talktalk.co.uk/t5/Chat/bd-p/socialchat" TargetMode="External" /><Relationship Id="rId27" Type="http://schemas.openxmlformats.org/officeDocument/2006/relationships/hyperlink" Target="https://community.talktalk.co.uk/t5/Chat/bd-p/socialchat" TargetMode="External" /><Relationship Id="rId28" Type="http://schemas.openxmlformats.org/officeDocument/2006/relationships/hyperlink" Target="https://community.talktalk.co.uk/t5/Chat/bd-p/socialchat" TargetMode="External" /><Relationship Id="rId29" Type="http://schemas.openxmlformats.org/officeDocument/2006/relationships/hyperlink" Target="https://community.talktalk.co.uk/t5/Chat/bd-p/socialchat" TargetMode="External" /><Relationship Id="rId30" Type="http://schemas.openxmlformats.org/officeDocument/2006/relationships/hyperlink" Target="https://community.talktalk.co.uk/t5/Chat/bd-p/socialchat" TargetMode="External" /><Relationship Id="rId31" Type="http://schemas.openxmlformats.org/officeDocument/2006/relationships/hyperlink" Target="https://community.talktalk.co.uk/t5/Chat/bd-p/socialchat" TargetMode="External" /><Relationship Id="rId32" Type="http://schemas.openxmlformats.org/officeDocument/2006/relationships/hyperlink" Target="https://community.talktalk.co.uk/t5/Chat/bd-p/socialchat" TargetMode="External" /><Relationship Id="rId33" Type="http://schemas.openxmlformats.org/officeDocument/2006/relationships/hyperlink" Target="https://community.talktalk.co.uk/t5/Chat/bd-p/socialchat" TargetMode="External" /><Relationship Id="rId34" Type="http://schemas.openxmlformats.org/officeDocument/2006/relationships/hyperlink" Target="https://community.talktalk.co.uk/t5/Chat/bd-p/socialchat" TargetMode="External" /><Relationship Id="rId35" Type="http://schemas.openxmlformats.org/officeDocument/2006/relationships/hyperlink" Target="https://community.talktalk.co.uk/t5/Chat/bd-p/socialchat" TargetMode="External" /><Relationship Id="rId36" Type="http://schemas.openxmlformats.org/officeDocument/2006/relationships/hyperlink" Target="https://community.talktalk.co.uk/t5/Chat/bd-p/socialchat" TargetMode="External" /><Relationship Id="rId37" Type="http://schemas.openxmlformats.org/officeDocument/2006/relationships/hyperlink" Target="https://community.talktalk.co.uk/t5/Chat/bd-p/socialchat" TargetMode="External" /><Relationship Id="rId38" Type="http://schemas.openxmlformats.org/officeDocument/2006/relationships/hyperlink" Target="https://community.talktalk.co.uk/t5/Chat/bd-p/socialchat" TargetMode="External" /><Relationship Id="rId39" Type="http://schemas.openxmlformats.org/officeDocument/2006/relationships/hyperlink" Target="https://community.talktalk.co.uk/t5/Chat/bd-p/socialchat" TargetMode="External" /><Relationship Id="rId40" Type="http://schemas.openxmlformats.org/officeDocument/2006/relationships/hyperlink" Target="https://community.talktalk.co.uk/t5/Chat/bd-p/socialchat" TargetMode="External" /><Relationship Id="rId41" Type="http://schemas.openxmlformats.org/officeDocument/2006/relationships/hyperlink" Target="https://community.talktalk.co.uk/t5/Chat/bd-p/socialchat" TargetMode="External" /><Relationship Id="rId42" Type="http://schemas.openxmlformats.org/officeDocument/2006/relationships/hyperlink" Target="https://community.talktalk.co.uk/t5/Chat/bd-p/socialchat" TargetMode="External" /><Relationship Id="rId43" Type="http://schemas.openxmlformats.org/officeDocument/2006/relationships/hyperlink" Target="https://community.talktalk.co.uk/t5/Chat/bd-p/socialchat" TargetMode="External" /><Relationship Id="rId44" Type="http://schemas.openxmlformats.org/officeDocument/2006/relationships/hyperlink" Target="https://community.talktalk.co.uk/t5/Chat/bd-p/socialchat" TargetMode="External" /><Relationship Id="rId45" Type="http://schemas.openxmlformats.org/officeDocument/2006/relationships/hyperlink" Target="https://community.talktalk.co.uk/t5/Chat/bd-p/socialchat" TargetMode="External" /><Relationship Id="rId46" Type="http://schemas.openxmlformats.org/officeDocument/2006/relationships/hyperlink" Target="https://community.talktalk.co.uk/t5/Chat/bd-p/socialchat" TargetMode="External" /><Relationship Id="rId47" Type="http://schemas.openxmlformats.org/officeDocument/2006/relationships/hyperlink" Target="https://community.talktalk.co.uk/t5/Chat/bd-p/socialchat" TargetMode="External" /><Relationship Id="rId48" Type="http://schemas.openxmlformats.org/officeDocument/2006/relationships/hyperlink" Target="https://community.talktalk.co.uk/t5/Chat/bd-p/socialchat" TargetMode="External" /><Relationship Id="rId49" Type="http://schemas.openxmlformats.org/officeDocument/2006/relationships/hyperlink" Target="https://community.talktalk.co.uk/t5/Chat/bd-p/socialchat" TargetMode="External" /><Relationship Id="rId50" Type="http://schemas.openxmlformats.org/officeDocument/2006/relationships/hyperlink" Target="https://community.talktalk.co.uk/t5/Chat/bd-p/socialchat" TargetMode="External" /><Relationship Id="rId51" Type="http://schemas.openxmlformats.org/officeDocument/2006/relationships/hyperlink" Target="https://community.talktalk.co.uk/t5/Chat/bd-p/socialchat" TargetMode="External" /><Relationship Id="rId52" Type="http://schemas.openxmlformats.org/officeDocument/2006/relationships/hyperlink" Target="https://community.talktalk.co.uk/t5/Chat/bd-p/socialchat" TargetMode="External" /><Relationship Id="rId53" Type="http://schemas.openxmlformats.org/officeDocument/2006/relationships/hyperlink" Target="https://community.talktalk.co.uk/t5/Chat/bd-p/socialchat" TargetMode="External" /><Relationship Id="rId54" Type="http://schemas.openxmlformats.org/officeDocument/2006/relationships/hyperlink" Target="https://community.talktalk.co.uk/t5/Chat/bd-p/socialchat" TargetMode="External" /><Relationship Id="rId55" Type="http://schemas.openxmlformats.org/officeDocument/2006/relationships/hyperlink" Target="https://community.talktalk.co.uk/t5/Chat/bd-p/socialchat" TargetMode="External" /><Relationship Id="rId56" Type="http://schemas.openxmlformats.org/officeDocument/2006/relationships/hyperlink" Target="https://community.talktalk.co.uk/t5/Chat/bd-p/socialchat" TargetMode="External" /><Relationship Id="rId57" Type="http://schemas.openxmlformats.org/officeDocument/2006/relationships/hyperlink" Target="https://community.talktalk.co.uk/t5/Chat/bd-p/socialchat" TargetMode="External" /><Relationship Id="rId58" Type="http://schemas.openxmlformats.org/officeDocument/2006/relationships/hyperlink" Target="https://community.talktalk.co.uk/t5/Chat/bd-p/socialchat" TargetMode="External" /><Relationship Id="rId59" Type="http://schemas.openxmlformats.org/officeDocument/2006/relationships/hyperlink" Target="https://community.talktalk.co.uk/t5/Chat/bd-p/socialchat" TargetMode="External" /><Relationship Id="rId60" Type="http://schemas.openxmlformats.org/officeDocument/2006/relationships/hyperlink" Target="https://community.talktalk.co.uk/t5/Chat/bd-p/socialchat" TargetMode="External" /><Relationship Id="rId61" Type="http://schemas.openxmlformats.org/officeDocument/2006/relationships/hyperlink" Target="https://community.talktalk.co.uk/t5/Chat/bd-p/socialchat" TargetMode="External" /><Relationship Id="rId62" Type="http://schemas.openxmlformats.org/officeDocument/2006/relationships/hyperlink" Target="https://community.talktalk.co.uk/t5/Chat/bd-p/socialchat" TargetMode="External" /><Relationship Id="rId63" Type="http://schemas.openxmlformats.org/officeDocument/2006/relationships/hyperlink" Target="https://community.talktalk.co.uk/t5/Chat/bd-p/socialchat" TargetMode="External" /><Relationship Id="rId64" Type="http://schemas.openxmlformats.org/officeDocument/2006/relationships/hyperlink" Target="https://community.talktalk.co.uk/t5/Chat/bd-p/socialchat" TargetMode="External" /><Relationship Id="rId65" Type="http://schemas.openxmlformats.org/officeDocument/2006/relationships/hyperlink" Target="https://community.talktalk.co.uk/t5/Chat/bd-p/socialchat" TargetMode="External" /><Relationship Id="rId66" Type="http://schemas.openxmlformats.org/officeDocument/2006/relationships/hyperlink" Target="https://community.talktalk.co.uk/t5/Chat/bd-p/socialchat" TargetMode="External" /><Relationship Id="rId67" Type="http://schemas.openxmlformats.org/officeDocument/2006/relationships/hyperlink" Target="https://community.talktalk.co.uk/t5/Chat/bd-p/socialchat" TargetMode="External" /><Relationship Id="rId68" Type="http://schemas.openxmlformats.org/officeDocument/2006/relationships/hyperlink" Target="https://community.talktalk.co.uk/t5/Chat/bd-p/socialchat" TargetMode="External" /><Relationship Id="rId69" Type="http://schemas.openxmlformats.org/officeDocument/2006/relationships/hyperlink" Target="https://community.talktalk.co.uk/t5/Chat/bd-p/socialchat" TargetMode="External" /><Relationship Id="rId70" Type="http://schemas.openxmlformats.org/officeDocument/2006/relationships/hyperlink" Target="https://community.talktalk.co.uk/t5/Chat/bd-p/socialchat" TargetMode="External" /><Relationship Id="rId71" Type="http://schemas.openxmlformats.org/officeDocument/2006/relationships/hyperlink" Target="https://community.talktalk.co.uk/t5/Chat/bd-p/socialchat" TargetMode="External" /><Relationship Id="rId72" Type="http://schemas.openxmlformats.org/officeDocument/2006/relationships/hyperlink" Target="https://community.talktalk.co.uk/t5/Chat/bd-p/socialchat" TargetMode="External" /><Relationship Id="rId73" Type="http://schemas.openxmlformats.org/officeDocument/2006/relationships/hyperlink" Target="https://community.talktalk.co.uk/t5/Chat/bd-p/socialchat" TargetMode="External" /><Relationship Id="rId74" Type="http://schemas.openxmlformats.org/officeDocument/2006/relationships/hyperlink" Target="https://community.talktalk.co.uk/t5/Chat/bd-p/socialchat" TargetMode="External" /><Relationship Id="rId75" Type="http://schemas.openxmlformats.org/officeDocument/2006/relationships/hyperlink" Target="https://community.talktalk.co.uk/t5/Chat/bd-p/socialchat" TargetMode="External" /><Relationship Id="rId76" Type="http://schemas.openxmlformats.org/officeDocument/2006/relationships/hyperlink" Target="https://community.talktalk.co.uk/t5/Chat/bd-p/socialchat" TargetMode="External" /><Relationship Id="rId77" Type="http://schemas.openxmlformats.org/officeDocument/2006/relationships/hyperlink" Target="https://community.talktalk.co.uk/t5/Chat/bd-p/socialchat" TargetMode="External" /><Relationship Id="rId78" Type="http://schemas.openxmlformats.org/officeDocument/2006/relationships/hyperlink" Target="https://community.talktalk.co.uk/t5/Chat/bd-p/socialchat" TargetMode="External" /><Relationship Id="rId79" Type="http://schemas.openxmlformats.org/officeDocument/2006/relationships/hyperlink" Target="https://community.talktalk.co.uk/t5/Chat/bd-p/socialchat" TargetMode="External" /><Relationship Id="rId80" Type="http://schemas.openxmlformats.org/officeDocument/2006/relationships/hyperlink" Target="https://community.talktalk.co.uk/t5/Chat/bd-p/socialchat" TargetMode="External" /><Relationship Id="rId81" Type="http://schemas.openxmlformats.org/officeDocument/2006/relationships/hyperlink" Target="https://community.talktalk.co.uk/t5/Chat/bd-p/socialchat" TargetMode="External" /><Relationship Id="rId82" Type="http://schemas.openxmlformats.org/officeDocument/2006/relationships/hyperlink" Target="https://community.talktalk.co.uk/t5/Chat/bd-p/socialchat" TargetMode="External" /><Relationship Id="rId83" Type="http://schemas.openxmlformats.org/officeDocument/2006/relationships/hyperlink" Target="https://community.talktalk.co.uk/t5/Chat/bd-p/socialchat" TargetMode="External" /><Relationship Id="rId84" Type="http://schemas.openxmlformats.org/officeDocument/2006/relationships/hyperlink" Target="https://community.talktalk.co.uk/t5/Chat/bd-p/socialchat" TargetMode="External" /><Relationship Id="rId85" Type="http://schemas.openxmlformats.org/officeDocument/2006/relationships/hyperlink" Target="https://community.talktalk.co.uk/t5/Chat/bd-p/socialchat" TargetMode="External" /><Relationship Id="rId86" Type="http://schemas.openxmlformats.org/officeDocument/2006/relationships/hyperlink" Target="https://community.talktalk.co.uk/t5/Chat/bd-p/socialchat" TargetMode="External" /><Relationship Id="rId87" Type="http://schemas.openxmlformats.org/officeDocument/2006/relationships/hyperlink" Target="https://community.talktalk.co.uk/t5/Chat/bd-p/socialchat" TargetMode="External" /><Relationship Id="rId88" Type="http://schemas.openxmlformats.org/officeDocument/2006/relationships/hyperlink" Target="https://community.talktalk.co.uk/t5/Chat/bd-p/socialchat" TargetMode="External" /><Relationship Id="rId89" Type="http://schemas.openxmlformats.org/officeDocument/2006/relationships/hyperlink" Target="https://community.talktalk.co.uk/t5/Chat/bd-p/socialchat" TargetMode="External" /><Relationship Id="rId90" Type="http://schemas.openxmlformats.org/officeDocument/2006/relationships/hyperlink" Target="https://community.talktalk.co.uk/t5/Chat/bd-p/socialchat" TargetMode="External" /><Relationship Id="rId91" Type="http://schemas.openxmlformats.org/officeDocument/2006/relationships/hyperlink" Target="https://community.talktalk.co.uk/t5/Chat/bd-p/socialchat" TargetMode="External" /><Relationship Id="rId92" Type="http://schemas.openxmlformats.org/officeDocument/2006/relationships/hyperlink" Target="https://community.talktalk.co.uk/t5/Chat/bd-p/socialchat" TargetMode="External" /><Relationship Id="rId93" Type="http://schemas.openxmlformats.org/officeDocument/2006/relationships/hyperlink" Target="https://community.talktalk.co.uk/t5/Chat/bd-p/socialchat" TargetMode="External" /><Relationship Id="rId94" Type="http://schemas.openxmlformats.org/officeDocument/2006/relationships/hyperlink" Target="https://community.talktalk.co.uk/t5/Chat/bd-p/socialchat" TargetMode="External" /><Relationship Id="rId95" Type="http://schemas.openxmlformats.org/officeDocument/2006/relationships/hyperlink" Target="https://community.talktalk.co.uk/t5/Chat/bd-p/socialchat" TargetMode="External" /><Relationship Id="rId96" Type="http://schemas.openxmlformats.org/officeDocument/2006/relationships/hyperlink" Target="https://community.talktalk.co.uk/t5/Chat/bd-p/socialchat" TargetMode="External" /><Relationship Id="rId97" Type="http://schemas.openxmlformats.org/officeDocument/2006/relationships/hyperlink" Target="https://community.talktalk.co.uk/t5/Chat/bd-p/socialchat" TargetMode="External" /><Relationship Id="rId98" Type="http://schemas.openxmlformats.org/officeDocument/2006/relationships/hyperlink" Target="https://community.talktalk.co.uk/t5/Chat/bd-p/socialchat" TargetMode="External" /><Relationship Id="rId99" Type="http://schemas.openxmlformats.org/officeDocument/2006/relationships/hyperlink" Target="https://community.talktalk.co.uk/t5/Chat/bd-p/socialchat" TargetMode="External" /><Relationship Id="rId100" Type="http://schemas.openxmlformats.org/officeDocument/2006/relationships/hyperlink" Target="https://community.talktalk.co.uk/t5/Chat/bd-p/socialchat" TargetMode="External" /><Relationship Id="rId101" Type="http://schemas.openxmlformats.org/officeDocument/2006/relationships/hyperlink" Target="https://community.talktalk.co.uk/t5/Chat/bd-p/socialchat" TargetMode="External" /><Relationship Id="rId102" Type="http://schemas.openxmlformats.org/officeDocument/2006/relationships/hyperlink" Target="https://community.talktalk.co.uk/t5/Chat/bd-p/socialchat" TargetMode="External" /><Relationship Id="rId103" Type="http://schemas.openxmlformats.org/officeDocument/2006/relationships/hyperlink" Target="https://community.talktalk.co.uk/t5/Chat/bd-p/socialchat" TargetMode="External" /><Relationship Id="rId104" Type="http://schemas.openxmlformats.org/officeDocument/2006/relationships/hyperlink" Target="https://community.talktalk.co.uk/t5/Chat/bd-p/socialchat" TargetMode="External" /><Relationship Id="rId105" Type="http://schemas.openxmlformats.org/officeDocument/2006/relationships/hyperlink" Target="https://community.talktalk.co.uk/t5/Chat/bd-p/socialchat" TargetMode="External" /><Relationship Id="rId106" Type="http://schemas.openxmlformats.org/officeDocument/2006/relationships/hyperlink" Target="https://community.talktalk.co.uk/t5/Chat/bd-p/socialchat" TargetMode="External" /><Relationship Id="rId107" Type="http://schemas.openxmlformats.org/officeDocument/2006/relationships/hyperlink" Target="https://community.talktalk.co.uk/t5/Chat/bd-p/socialchat" TargetMode="External" /><Relationship Id="rId108" Type="http://schemas.openxmlformats.org/officeDocument/2006/relationships/hyperlink" Target="https://community.talktalk.co.uk/t5/Chat/bd-p/socialchat" TargetMode="External" /><Relationship Id="rId109" Type="http://schemas.openxmlformats.org/officeDocument/2006/relationships/hyperlink" Target="https://community.talktalk.co.uk/t5/Chat/bd-p/socialchat" TargetMode="External" /><Relationship Id="rId110" Type="http://schemas.openxmlformats.org/officeDocument/2006/relationships/hyperlink" Target="https://community.talktalk.co.uk/t5/Chat/bd-p/socialchat" TargetMode="External" /><Relationship Id="rId111" Type="http://schemas.openxmlformats.org/officeDocument/2006/relationships/hyperlink" Target="https://community.talktalk.co.uk/t5/Chat/bd-p/socialchat" TargetMode="External" /><Relationship Id="rId112" Type="http://schemas.openxmlformats.org/officeDocument/2006/relationships/hyperlink" Target="https://community.talktalk.co.uk/t5/Chat/bd-p/socialchat" TargetMode="External" /><Relationship Id="rId113" Type="http://schemas.openxmlformats.org/officeDocument/2006/relationships/hyperlink" Target="https://community.talktalk.co.uk/t5/Chat/bd-p/socialchat" TargetMode="External" /><Relationship Id="rId114" Type="http://schemas.openxmlformats.org/officeDocument/2006/relationships/hyperlink" Target="https://community.talktalk.co.uk/t5/Chat/bd-p/socialchat" TargetMode="External" /><Relationship Id="rId115" Type="http://schemas.openxmlformats.org/officeDocument/2006/relationships/hyperlink" Target="https://community.talktalk.co.uk/t5/Chat/bd-p/socialchat" TargetMode="External" /><Relationship Id="rId116" Type="http://schemas.openxmlformats.org/officeDocument/2006/relationships/hyperlink" Target="https://community.talktalk.co.uk/t5/Chat/bd-p/socialchat" TargetMode="External" /><Relationship Id="rId117" Type="http://schemas.openxmlformats.org/officeDocument/2006/relationships/hyperlink" Target="https://community.talktalk.co.uk/t5/Chat/bd-p/socialchat" TargetMode="External" /><Relationship Id="rId118" Type="http://schemas.openxmlformats.org/officeDocument/2006/relationships/hyperlink" Target="https://community.talktalk.co.uk/t5/Chat/bd-p/socialchat" TargetMode="External" /><Relationship Id="rId119" Type="http://schemas.openxmlformats.org/officeDocument/2006/relationships/hyperlink" Target="https://community.talktalk.co.uk/t5/Chat/bd-p/socialchat" TargetMode="External" /><Relationship Id="rId120" Type="http://schemas.openxmlformats.org/officeDocument/2006/relationships/hyperlink" Target="https://community.talktalk.co.uk/t5/Chat/bd-p/socialchat" TargetMode="External" /><Relationship Id="rId121" Type="http://schemas.openxmlformats.org/officeDocument/2006/relationships/hyperlink" Target="https://community.talktalk.co.uk/t5/Chat/bd-p/socialchat" TargetMode="External" /><Relationship Id="rId122" Type="http://schemas.openxmlformats.org/officeDocument/2006/relationships/hyperlink" Target="https://community.talktalk.co.uk/t5/Chat/bd-p/socialchat" TargetMode="External" /><Relationship Id="rId123" Type="http://schemas.openxmlformats.org/officeDocument/2006/relationships/hyperlink" Target="https://community.talktalk.co.uk/t5/Chat/bd-p/socialchat" TargetMode="External" /><Relationship Id="rId124" Type="http://schemas.openxmlformats.org/officeDocument/2006/relationships/hyperlink" Target="https://community.talktalk.co.uk/t5/Chat/bd-p/socialchat" TargetMode="External" /><Relationship Id="rId125" Type="http://schemas.openxmlformats.org/officeDocument/2006/relationships/hyperlink" Target="https://community.talktalk.co.uk/t5/Chat/bd-p/socialchat" TargetMode="External" /><Relationship Id="rId126" Type="http://schemas.openxmlformats.org/officeDocument/2006/relationships/hyperlink" Target="https://community.talktalk.co.uk/t5/Chat/bd-p/socialchat" TargetMode="External" /><Relationship Id="rId127" Type="http://schemas.openxmlformats.org/officeDocument/2006/relationships/hyperlink" Target="https://community.talktalk.co.uk/t5/Chat/bd-p/socialchat" TargetMode="External" /><Relationship Id="rId128" Type="http://schemas.openxmlformats.org/officeDocument/2006/relationships/hyperlink" Target="https://community.talktalk.co.uk/t5/Chat/bd-p/socialchat" TargetMode="External" /><Relationship Id="rId129" Type="http://schemas.openxmlformats.org/officeDocument/2006/relationships/hyperlink" Target="https://community.talktalk.co.uk/t5/Chat/bd-p/socialchat" TargetMode="External" /><Relationship Id="rId130" Type="http://schemas.openxmlformats.org/officeDocument/2006/relationships/hyperlink" Target="https://community.talktalk.co.uk/t5/Chat/bd-p/socialchat" TargetMode="External" /><Relationship Id="rId131" Type="http://schemas.openxmlformats.org/officeDocument/2006/relationships/hyperlink" Target="https://community.talktalk.co.uk/t5/Chat/bd-p/socialchat" TargetMode="External" /><Relationship Id="rId132" Type="http://schemas.openxmlformats.org/officeDocument/2006/relationships/hyperlink" Target="https://community.talktalk.co.uk/t5/Chat/bd-p/socialchat" TargetMode="External" /><Relationship Id="rId133" Type="http://schemas.openxmlformats.org/officeDocument/2006/relationships/hyperlink" Target="https://community.talktalk.co.uk/t5/Chat/bd-p/socialchat" TargetMode="External" /><Relationship Id="rId134" Type="http://schemas.openxmlformats.org/officeDocument/2006/relationships/hyperlink" Target="https://community.talktalk.co.uk/t5/Chat/bd-p/socialchat" TargetMode="External" /><Relationship Id="rId135" Type="http://schemas.openxmlformats.org/officeDocument/2006/relationships/hyperlink" Target="https://community.talktalk.co.uk/t5/Chat/bd-p/socialchat" TargetMode="External" /><Relationship Id="rId136" Type="http://schemas.openxmlformats.org/officeDocument/2006/relationships/hyperlink" Target="https://community.talktalk.co.uk/t5/Chat/bd-p/socialchat" TargetMode="External" /><Relationship Id="rId137" Type="http://schemas.openxmlformats.org/officeDocument/2006/relationships/hyperlink" Target="https://community.talktalk.co.uk/t5/Chat/bd-p/socialchat" TargetMode="External" /><Relationship Id="rId138" Type="http://schemas.openxmlformats.org/officeDocument/2006/relationships/hyperlink" Target="https://community.talktalk.co.uk/t5/Chat/bd-p/socialchat" TargetMode="External" /><Relationship Id="rId139" Type="http://schemas.openxmlformats.org/officeDocument/2006/relationships/hyperlink" Target="https://community.talktalk.co.uk/t5/Chat/bd-p/socialchat" TargetMode="External" /><Relationship Id="rId140" Type="http://schemas.openxmlformats.org/officeDocument/2006/relationships/hyperlink" Target="https://community.talktalk.co.uk/t5/Chat/bd-p/socialchat" TargetMode="External" /><Relationship Id="rId141" Type="http://schemas.openxmlformats.org/officeDocument/2006/relationships/hyperlink" Target="https://community.talktalk.co.uk/t5/Chat/bd-p/socialchat" TargetMode="External" /><Relationship Id="rId142" Type="http://schemas.openxmlformats.org/officeDocument/2006/relationships/hyperlink" Target="https://community.talktalk.co.uk/t5/Chat/bd-p/socialchat" TargetMode="External" /><Relationship Id="rId143" Type="http://schemas.openxmlformats.org/officeDocument/2006/relationships/hyperlink" Target="https://community.talktalk.co.uk/t5/Chat/bd-p/socialchat" TargetMode="External" /><Relationship Id="rId144" Type="http://schemas.openxmlformats.org/officeDocument/2006/relationships/hyperlink" Target="https://community.talktalk.co.uk/t5/Chat/bd-p/socialchat" TargetMode="External" /><Relationship Id="rId145" Type="http://schemas.openxmlformats.org/officeDocument/2006/relationships/hyperlink" Target="https://community.talktalk.co.uk/t5/Chat/bd-p/socialchat" TargetMode="External" /><Relationship Id="rId146" Type="http://schemas.openxmlformats.org/officeDocument/2006/relationships/hyperlink" Target="https://community.talktalk.co.uk/t5/Chat/bd-p/socialchat" TargetMode="External" /><Relationship Id="rId147" Type="http://schemas.openxmlformats.org/officeDocument/2006/relationships/hyperlink" Target="https://community.talktalk.co.uk/t5/Chat/bd-p/socialchat" TargetMode="External" /><Relationship Id="rId148" Type="http://schemas.openxmlformats.org/officeDocument/2006/relationships/hyperlink" Target="https://community.talktalk.co.uk/t5/Chat/bd-p/socialchat" TargetMode="External" /><Relationship Id="rId149" Type="http://schemas.openxmlformats.org/officeDocument/2006/relationships/hyperlink" Target="https://community.talktalk.co.uk/t5/Chat/bd-p/socialchat" TargetMode="External" /><Relationship Id="rId150" Type="http://schemas.openxmlformats.org/officeDocument/2006/relationships/hyperlink" Target="https://community.talktalk.co.uk/t5/Chat/bd-p/socialchat" TargetMode="External" /><Relationship Id="rId151" Type="http://schemas.openxmlformats.org/officeDocument/2006/relationships/hyperlink" Target="https://community.talktalk.co.uk/t5/Chat/bd-p/socialchat" TargetMode="External" /><Relationship Id="rId152" Type="http://schemas.openxmlformats.org/officeDocument/2006/relationships/hyperlink" Target="https://community.talktalk.co.uk/t5/Chat/bd-p/socialchat" TargetMode="External" /><Relationship Id="rId153" Type="http://schemas.openxmlformats.org/officeDocument/2006/relationships/hyperlink" Target="https://community.talktalk.co.uk/t5/Chat/bd-p/socialchat" TargetMode="External" /><Relationship Id="rId154" Type="http://schemas.openxmlformats.org/officeDocument/2006/relationships/hyperlink" Target="https://community.talktalk.co.uk/t5/Chat/bd-p/socialchat" TargetMode="External" /><Relationship Id="rId155" Type="http://schemas.openxmlformats.org/officeDocument/2006/relationships/hyperlink" Target="https://community.talktalk.co.uk/t5/Chat/bd-p/socialchat" TargetMode="External" /><Relationship Id="rId156" Type="http://schemas.openxmlformats.org/officeDocument/2006/relationships/hyperlink" Target="https://community.talktalk.co.uk/t5/Chat/bd-p/socialchat" TargetMode="External" /><Relationship Id="rId157" Type="http://schemas.openxmlformats.org/officeDocument/2006/relationships/hyperlink" Target="https://community.talktalk.co.uk/t5/Chat/bd-p/socialchat" TargetMode="External" /><Relationship Id="rId158" Type="http://schemas.openxmlformats.org/officeDocument/2006/relationships/hyperlink" Target="https://community.talktalk.co.uk/t5/Chat/bd-p/socialchat" TargetMode="External" /><Relationship Id="rId159" Type="http://schemas.openxmlformats.org/officeDocument/2006/relationships/hyperlink" Target="https://community.talktalk.co.uk/t5/Chat/bd-p/socialchat" TargetMode="External" /><Relationship Id="rId160" Type="http://schemas.openxmlformats.org/officeDocument/2006/relationships/hyperlink" Target="https://community.talktalk.co.uk/t5/Chat/bd-p/socialchat" TargetMode="External" /><Relationship Id="rId161" Type="http://schemas.openxmlformats.org/officeDocument/2006/relationships/hyperlink" Target="https://community.talktalk.co.uk/t5/Chat/bd-p/socialchat" TargetMode="External" /><Relationship Id="rId162" Type="http://schemas.openxmlformats.org/officeDocument/2006/relationships/hyperlink" Target="https://community.talktalk.co.uk/t5/Chat/bd-p/socialchat" TargetMode="External" /><Relationship Id="rId163" Type="http://schemas.openxmlformats.org/officeDocument/2006/relationships/hyperlink" Target="https://community.talktalk.co.uk/t5/Chat/bd-p/socialchat" TargetMode="External" /><Relationship Id="rId164" Type="http://schemas.openxmlformats.org/officeDocument/2006/relationships/hyperlink" Target="https://www.fiverr.com/mstrumiakther/do-wordpress-theme-customization-and-fix-any-errors-in-3-hrs" TargetMode="External" /><Relationship Id="rId165" Type="http://schemas.openxmlformats.org/officeDocument/2006/relationships/hyperlink" Target="https://www.fiverr.com/mstrumiakther/do-wordpress-theme-customization-and-fix-any-errors-in-3-hrs" TargetMode="External" /><Relationship Id="rId166" Type="http://schemas.openxmlformats.org/officeDocument/2006/relationships/hyperlink" Target="https://www.americanexpress.com/socialchat" TargetMode="External" /><Relationship Id="rId167" Type="http://schemas.openxmlformats.org/officeDocument/2006/relationships/hyperlink" Target="https://www.americanexpress.com/socialchat" TargetMode="External" /><Relationship Id="rId168" Type="http://schemas.openxmlformats.org/officeDocument/2006/relationships/hyperlink" Target="https://www.americanexpress.com/socialchat" TargetMode="External" /><Relationship Id="rId169" Type="http://schemas.openxmlformats.org/officeDocument/2006/relationships/hyperlink" Target="https://www.americanexpress.com/socialchat" TargetMode="External" /><Relationship Id="rId170" Type="http://schemas.openxmlformats.org/officeDocument/2006/relationships/hyperlink" Target="https://www.americanexpress.com/socialchat" TargetMode="External" /><Relationship Id="rId171" Type="http://schemas.openxmlformats.org/officeDocument/2006/relationships/hyperlink" Target="https://www.americanexpress.com/socialchat" TargetMode="External" /><Relationship Id="rId172" Type="http://schemas.openxmlformats.org/officeDocument/2006/relationships/hyperlink" Target="https://www.americanexpress.com/socialchat" TargetMode="External" /><Relationship Id="rId173" Type="http://schemas.openxmlformats.org/officeDocument/2006/relationships/hyperlink" Target="https://www.americanexpress.com/socialchat" TargetMode="External" /><Relationship Id="rId174" Type="http://schemas.openxmlformats.org/officeDocument/2006/relationships/hyperlink" Target="https://www.americanexpress.com/socialchat" TargetMode="External" /><Relationship Id="rId175" Type="http://schemas.openxmlformats.org/officeDocument/2006/relationships/hyperlink" Target="https://www.americanexpress.com/socialchat" TargetMode="External" /><Relationship Id="rId176" Type="http://schemas.openxmlformats.org/officeDocument/2006/relationships/hyperlink" Target="https://www.americanexpress.com/socialchat" TargetMode="External" /><Relationship Id="rId177" Type="http://schemas.openxmlformats.org/officeDocument/2006/relationships/hyperlink" Target="https://www.americanexpress.com/socialchat" TargetMode="External" /><Relationship Id="rId178" Type="http://schemas.openxmlformats.org/officeDocument/2006/relationships/hyperlink" Target="https://www.americanexpress.com/socialchat" TargetMode="External" /><Relationship Id="rId179" Type="http://schemas.openxmlformats.org/officeDocument/2006/relationships/hyperlink" Target="https://www.americanexpress.com/socialchat" TargetMode="External" /><Relationship Id="rId180" Type="http://schemas.openxmlformats.org/officeDocument/2006/relationships/hyperlink" Target="https://www.americanexpress.com/socialchat" TargetMode="External" /><Relationship Id="rId181" Type="http://schemas.openxmlformats.org/officeDocument/2006/relationships/hyperlink" Target="https://www.americanexpress.com/socialchat" TargetMode="External" /><Relationship Id="rId182" Type="http://schemas.openxmlformats.org/officeDocument/2006/relationships/hyperlink" Target="https://www.americanexpress.com/socialchat" TargetMode="External" /><Relationship Id="rId183" Type="http://schemas.openxmlformats.org/officeDocument/2006/relationships/hyperlink" Target="https://www.americanexpress.com/socialchat" TargetMode="External" /><Relationship Id="rId184" Type="http://schemas.openxmlformats.org/officeDocument/2006/relationships/hyperlink" Target="https://www.americanexpress.com/socialchat" TargetMode="External" /><Relationship Id="rId185" Type="http://schemas.openxmlformats.org/officeDocument/2006/relationships/hyperlink" Target="https://www.americanexpress.com/socialchat" TargetMode="External" /><Relationship Id="rId186" Type="http://schemas.openxmlformats.org/officeDocument/2006/relationships/hyperlink" Target="https://pbs.twimg.com/media/DukiWeTX4AAnyV_.jpg" TargetMode="External" /><Relationship Id="rId187" Type="http://schemas.openxmlformats.org/officeDocument/2006/relationships/hyperlink" Target="https://pbs.twimg.com/media/DukiWeTX4AAnyV_.jpg" TargetMode="External" /><Relationship Id="rId188" Type="http://schemas.openxmlformats.org/officeDocument/2006/relationships/hyperlink" Target="https://pbs.twimg.com/media/DvBwf6SXQAAiP_Y.png" TargetMode="External" /><Relationship Id="rId189" Type="http://schemas.openxmlformats.org/officeDocument/2006/relationships/hyperlink" Target="https://pbs.twimg.com/media/DukiWeTX4AAnyV_.jpg" TargetMode="External" /><Relationship Id="rId190" Type="http://schemas.openxmlformats.org/officeDocument/2006/relationships/hyperlink" Target="http://pbs.twimg.com/profile_images/999047751932395521/_fY4H2r6_normal.jpg" TargetMode="External" /><Relationship Id="rId191" Type="http://schemas.openxmlformats.org/officeDocument/2006/relationships/hyperlink" Target="https://pbs.twimg.com/media/DukiWeTX4AAnyV_.jpg" TargetMode="External" /><Relationship Id="rId192" Type="http://schemas.openxmlformats.org/officeDocument/2006/relationships/hyperlink" Target="http://pbs.twimg.com/profile_images/890003770926665728/91J3BC3i_normal.jpg" TargetMode="External" /><Relationship Id="rId193" Type="http://schemas.openxmlformats.org/officeDocument/2006/relationships/hyperlink" Target="http://pbs.twimg.com/profile_images/2389883639/lc4rqm6b1pxfkuajsdo1_normal.jpeg" TargetMode="External" /><Relationship Id="rId194" Type="http://schemas.openxmlformats.org/officeDocument/2006/relationships/hyperlink" Target="https://pbs.twimg.com/media/DvBwf6SXQAAiP_Y.png" TargetMode="External" /><Relationship Id="rId195" Type="http://schemas.openxmlformats.org/officeDocument/2006/relationships/hyperlink" Target="http://pbs.twimg.com/profile_images/806222991327633408/eQFvF4Lg_normal.jpg" TargetMode="External" /><Relationship Id="rId196" Type="http://schemas.openxmlformats.org/officeDocument/2006/relationships/hyperlink" Target="http://pbs.twimg.com/profile_images/1073238781795328001/IxqQee4b_normal.jpg" TargetMode="External" /><Relationship Id="rId197" Type="http://schemas.openxmlformats.org/officeDocument/2006/relationships/hyperlink" Target="http://pbs.twimg.com/profile_images/1073238781795328001/IxqQee4b_normal.jpg" TargetMode="External" /><Relationship Id="rId198" Type="http://schemas.openxmlformats.org/officeDocument/2006/relationships/hyperlink" Target="http://pbs.twimg.com/profile_images/659705049438793728/FWPuPXJu_normal.jpg" TargetMode="External" /><Relationship Id="rId199" Type="http://schemas.openxmlformats.org/officeDocument/2006/relationships/hyperlink" Target="http://pbs.twimg.com/profile_images/984845186839797760/6s5mK6SP_normal.jpg" TargetMode="External" /><Relationship Id="rId200" Type="http://schemas.openxmlformats.org/officeDocument/2006/relationships/hyperlink" Target="http://pbs.twimg.com/profile_images/860520946431545344/YKEgsJ9H_normal.jpg" TargetMode="External" /><Relationship Id="rId201" Type="http://schemas.openxmlformats.org/officeDocument/2006/relationships/hyperlink" Target="http://pbs.twimg.com/profile_images/1017770615359434753/ECt2ncRL_normal.jpg" TargetMode="External" /><Relationship Id="rId202" Type="http://schemas.openxmlformats.org/officeDocument/2006/relationships/hyperlink" Target="http://pbs.twimg.com/profile_images/1017770615359434753/ECt2ncRL_normal.jpg" TargetMode="External" /><Relationship Id="rId203" Type="http://schemas.openxmlformats.org/officeDocument/2006/relationships/hyperlink" Target="http://pbs.twimg.com/profile_images/1017770615359434753/ECt2ncRL_normal.jpg" TargetMode="External" /><Relationship Id="rId204" Type="http://schemas.openxmlformats.org/officeDocument/2006/relationships/hyperlink" Target="http://pbs.twimg.com/profile_images/1017770615359434753/ECt2ncRL_normal.jpg" TargetMode="External" /><Relationship Id="rId205" Type="http://schemas.openxmlformats.org/officeDocument/2006/relationships/hyperlink" Target="http://pbs.twimg.com/profile_images/1017770615359434753/ECt2ncRL_normal.jpg" TargetMode="External" /><Relationship Id="rId206" Type="http://schemas.openxmlformats.org/officeDocument/2006/relationships/hyperlink" Target="http://pbs.twimg.com/profile_images/782529184765796352/kCC5xfF-_normal.jpg" TargetMode="External" /><Relationship Id="rId207" Type="http://schemas.openxmlformats.org/officeDocument/2006/relationships/hyperlink" Target="http://pbs.twimg.com/profile_images/782529184765796352/kCC5xfF-_normal.jpg" TargetMode="External" /><Relationship Id="rId208" Type="http://schemas.openxmlformats.org/officeDocument/2006/relationships/hyperlink" Target="http://pbs.twimg.com/profile_images/687250413788106753/Of-4AHDY_normal.png" TargetMode="External" /><Relationship Id="rId209" Type="http://schemas.openxmlformats.org/officeDocument/2006/relationships/hyperlink" Target="http://pbs.twimg.com/profile_images/1035131842209505280/PEUiVXKE_normal.jpg" TargetMode="External" /><Relationship Id="rId210" Type="http://schemas.openxmlformats.org/officeDocument/2006/relationships/hyperlink" Target="http://pbs.twimg.com/profile_images/1035131842209505280/PEUiVXKE_normal.jpg" TargetMode="External" /><Relationship Id="rId211" Type="http://schemas.openxmlformats.org/officeDocument/2006/relationships/hyperlink" Target="http://pbs.twimg.com/profile_images/1035131842209505280/PEUiVXKE_normal.jpg" TargetMode="External" /><Relationship Id="rId212" Type="http://schemas.openxmlformats.org/officeDocument/2006/relationships/hyperlink" Target="http://pbs.twimg.com/profile_images/1035131842209505280/PEUiVXKE_normal.jpg" TargetMode="External" /><Relationship Id="rId213" Type="http://schemas.openxmlformats.org/officeDocument/2006/relationships/hyperlink" Target="http://pbs.twimg.com/profile_images/1035131842209505280/PEUiVXKE_normal.jpg" TargetMode="External" /><Relationship Id="rId214" Type="http://schemas.openxmlformats.org/officeDocument/2006/relationships/hyperlink" Target="http://pbs.twimg.com/profile_images/1035131842209505280/PEUiVXKE_normal.jpg" TargetMode="External" /><Relationship Id="rId215" Type="http://schemas.openxmlformats.org/officeDocument/2006/relationships/hyperlink" Target="http://pbs.twimg.com/profile_images/1035131842209505280/PEUiVXKE_normal.jpg" TargetMode="External" /><Relationship Id="rId216" Type="http://schemas.openxmlformats.org/officeDocument/2006/relationships/hyperlink" Target="http://pbs.twimg.com/profile_images/1035131842209505280/PEUiVXKE_normal.jpg" TargetMode="External" /><Relationship Id="rId217" Type="http://schemas.openxmlformats.org/officeDocument/2006/relationships/hyperlink" Target="http://pbs.twimg.com/profile_images/1035131842209505280/PEUiVXKE_normal.jpg" TargetMode="External" /><Relationship Id="rId218" Type="http://schemas.openxmlformats.org/officeDocument/2006/relationships/hyperlink" Target="http://pbs.twimg.com/profile_images/1035131842209505280/PEUiVXKE_normal.jpg" TargetMode="External" /><Relationship Id="rId219" Type="http://schemas.openxmlformats.org/officeDocument/2006/relationships/hyperlink" Target="http://pbs.twimg.com/profile_images/1035131842209505280/PEUiVXKE_normal.jpg" TargetMode="External" /><Relationship Id="rId220" Type="http://schemas.openxmlformats.org/officeDocument/2006/relationships/hyperlink" Target="http://pbs.twimg.com/profile_images/1035131842209505280/PEUiVXKE_normal.jpg" TargetMode="External" /><Relationship Id="rId221" Type="http://schemas.openxmlformats.org/officeDocument/2006/relationships/hyperlink" Target="http://pbs.twimg.com/profile_images/1035131842209505280/PEUiVXKE_normal.jpg" TargetMode="External" /><Relationship Id="rId222" Type="http://schemas.openxmlformats.org/officeDocument/2006/relationships/hyperlink" Target="http://pbs.twimg.com/profile_images/1035131842209505280/PEUiVXKE_normal.jpg" TargetMode="External" /><Relationship Id="rId223" Type="http://schemas.openxmlformats.org/officeDocument/2006/relationships/hyperlink" Target="http://pbs.twimg.com/profile_images/1035131842209505280/PEUiVXKE_normal.jpg" TargetMode="External" /><Relationship Id="rId224" Type="http://schemas.openxmlformats.org/officeDocument/2006/relationships/hyperlink" Target="http://pbs.twimg.com/profile_images/1035131842209505280/PEUiVXKE_normal.jpg" TargetMode="External" /><Relationship Id="rId225" Type="http://schemas.openxmlformats.org/officeDocument/2006/relationships/hyperlink" Target="http://pbs.twimg.com/profile_images/1035131842209505280/PEUiVXKE_normal.jpg" TargetMode="External" /><Relationship Id="rId226" Type="http://schemas.openxmlformats.org/officeDocument/2006/relationships/hyperlink" Target="http://pbs.twimg.com/profile_images/1035131842209505280/PEUiVXKE_normal.jpg" TargetMode="External" /><Relationship Id="rId227" Type="http://schemas.openxmlformats.org/officeDocument/2006/relationships/hyperlink" Target="http://pbs.twimg.com/profile_images/1035131842209505280/PEUiVXKE_normal.jpg" TargetMode="External" /><Relationship Id="rId228" Type="http://schemas.openxmlformats.org/officeDocument/2006/relationships/hyperlink" Target="http://pbs.twimg.com/profile_images/1035131842209505280/PEUiVXKE_normal.jpg" TargetMode="External" /><Relationship Id="rId229" Type="http://schemas.openxmlformats.org/officeDocument/2006/relationships/hyperlink" Target="http://pbs.twimg.com/profile_images/1035131842209505280/PEUiVXKE_normal.jpg" TargetMode="External" /><Relationship Id="rId230" Type="http://schemas.openxmlformats.org/officeDocument/2006/relationships/hyperlink" Target="http://pbs.twimg.com/profile_images/1035131842209505280/PEUiVXKE_normal.jpg" TargetMode="External" /><Relationship Id="rId231" Type="http://schemas.openxmlformats.org/officeDocument/2006/relationships/hyperlink" Target="http://pbs.twimg.com/profile_images/1035131842209505280/PEUiVXKE_normal.jpg" TargetMode="External" /><Relationship Id="rId232" Type="http://schemas.openxmlformats.org/officeDocument/2006/relationships/hyperlink" Target="http://pbs.twimg.com/profile_images/1035131842209505280/PEUiVXKE_normal.jpg" TargetMode="External" /><Relationship Id="rId233" Type="http://schemas.openxmlformats.org/officeDocument/2006/relationships/hyperlink" Target="http://pbs.twimg.com/profile_images/1035131842209505280/PEUiVXKE_normal.jpg" TargetMode="External" /><Relationship Id="rId234" Type="http://schemas.openxmlformats.org/officeDocument/2006/relationships/hyperlink" Target="http://pbs.twimg.com/profile_images/1035131842209505280/PEUiVXKE_normal.jpg" TargetMode="External" /><Relationship Id="rId235" Type="http://schemas.openxmlformats.org/officeDocument/2006/relationships/hyperlink" Target="http://pbs.twimg.com/profile_images/1035131842209505280/PEUiVXKE_normal.jpg" TargetMode="External" /><Relationship Id="rId236" Type="http://schemas.openxmlformats.org/officeDocument/2006/relationships/hyperlink" Target="http://pbs.twimg.com/profile_images/1035131842209505280/PEUiVXKE_normal.jpg" TargetMode="External" /><Relationship Id="rId237" Type="http://schemas.openxmlformats.org/officeDocument/2006/relationships/hyperlink" Target="http://pbs.twimg.com/profile_images/1035131842209505280/PEUiVXKE_normal.jpg" TargetMode="External" /><Relationship Id="rId238" Type="http://schemas.openxmlformats.org/officeDocument/2006/relationships/hyperlink" Target="http://pbs.twimg.com/profile_images/1035131842209505280/PEUiVXKE_normal.jpg" TargetMode="External" /><Relationship Id="rId239" Type="http://schemas.openxmlformats.org/officeDocument/2006/relationships/hyperlink" Target="http://pbs.twimg.com/profile_images/1035131842209505280/PEUiVXKE_normal.jpg" TargetMode="External" /><Relationship Id="rId240" Type="http://schemas.openxmlformats.org/officeDocument/2006/relationships/hyperlink" Target="http://pbs.twimg.com/profile_images/1035131842209505280/PEUiVXKE_normal.jpg" TargetMode="External" /><Relationship Id="rId241" Type="http://schemas.openxmlformats.org/officeDocument/2006/relationships/hyperlink" Target="http://pbs.twimg.com/profile_images/1035131842209505280/PEUiVXKE_normal.jpg" TargetMode="External" /><Relationship Id="rId242" Type="http://schemas.openxmlformats.org/officeDocument/2006/relationships/hyperlink" Target="http://pbs.twimg.com/profile_images/1035131842209505280/PEUiVXKE_normal.jpg" TargetMode="External" /><Relationship Id="rId243" Type="http://schemas.openxmlformats.org/officeDocument/2006/relationships/hyperlink" Target="http://pbs.twimg.com/profile_images/1035131842209505280/PEUiVXKE_normal.jpg" TargetMode="External" /><Relationship Id="rId244" Type="http://schemas.openxmlformats.org/officeDocument/2006/relationships/hyperlink" Target="http://pbs.twimg.com/profile_images/1035131842209505280/PEUiVXKE_normal.jpg" TargetMode="External" /><Relationship Id="rId245" Type="http://schemas.openxmlformats.org/officeDocument/2006/relationships/hyperlink" Target="http://pbs.twimg.com/profile_images/1035131842209505280/PEUiVXKE_normal.jpg" TargetMode="External" /><Relationship Id="rId246" Type="http://schemas.openxmlformats.org/officeDocument/2006/relationships/hyperlink" Target="http://pbs.twimg.com/profile_images/1035131842209505280/PEUiVXKE_normal.jpg" TargetMode="External" /><Relationship Id="rId247" Type="http://schemas.openxmlformats.org/officeDocument/2006/relationships/hyperlink" Target="http://pbs.twimg.com/profile_images/1035131842209505280/PEUiVXKE_normal.jpg" TargetMode="External" /><Relationship Id="rId248" Type="http://schemas.openxmlformats.org/officeDocument/2006/relationships/hyperlink" Target="http://pbs.twimg.com/profile_images/1035131842209505280/PEUiVXKE_normal.jpg" TargetMode="External" /><Relationship Id="rId249" Type="http://schemas.openxmlformats.org/officeDocument/2006/relationships/hyperlink" Target="http://pbs.twimg.com/profile_images/1035131842209505280/PEUiVXKE_normal.jpg" TargetMode="External" /><Relationship Id="rId250" Type="http://schemas.openxmlformats.org/officeDocument/2006/relationships/hyperlink" Target="http://pbs.twimg.com/profile_images/1035131842209505280/PEUiVXKE_normal.jpg" TargetMode="External" /><Relationship Id="rId251" Type="http://schemas.openxmlformats.org/officeDocument/2006/relationships/hyperlink" Target="http://pbs.twimg.com/profile_images/1035131842209505280/PEUiVXKE_normal.jpg" TargetMode="External" /><Relationship Id="rId252" Type="http://schemas.openxmlformats.org/officeDocument/2006/relationships/hyperlink" Target="http://pbs.twimg.com/profile_images/1035131842209505280/PEUiVXKE_normal.jpg" TargetMode="External" /><Relationship Id="rId253" Type="http://schemas.openxmlformats.org/officeDocument/2006/relationships/hyperlink" Target="http://pbs.twimg.com/profile_images/1035131842209505280/PEUiVXKE_normal.jpg" TargetMode="External" /><Relationship Id="rId254" Type="http://schemas.openxmlformats.org/officeDocument/2006/relationships/hyperlink" Target="http://pbs.twimg.com/profile_images/1035131842209505280/PEUiVXKE_normal.jpg" TargetMode="External" /><Relationship Id="rId255" Type="http://schemas.openxmlformats.org/officeDocument/2006/relationships/hyperlink" Target="http://pbs.twimg.com/profile_images/1035131842209505280/PEUiVXKE_normal.jpg" TargetMode="External" /><Relationship Id="rId256" Type="http://schemas.openxmlformats.org/officeDocument/2006/relationships/hyperlink" Target="http://pbs.twimg.com/profile_images/1035131842209505280/PEUiVXKE_normal.jpg" TargetMode="External" /><Relationship Id="rId257" Type="http://schemas.openxmlformats.org/officeDocument/2006/relationships/hyperlink" Target="http://pbs.twimg.com/profile_images/1035131842209505280/PEUiVXKE_normal.jpg" TargetMode="External" /><Relationship Id="rId258" Type="http://schemas.openxmlformats.org/officeDocument/2006/relationships/hyperlink" Target="http://pbs.twimg.com/profile_images/1035131842209505280/PEUiVXKE_normal.jpg" TargetMode="External" /><Relationship Id="rId259" Type="http://schemas.openxmlformats.org/officeDocument/2006/relationships/hyperlink" Target="http://pbs.twimg.com/profile_images/1035131842209505280/PEUiVXKE_normal.jpg" TargetMode="External" /><Relationship Id="rId260" Type="http://schemas.openxmlformats.org/officeDocument/2006/relationships/hyperlink" Target="http://pbs.twimg.com/profile_images/1035131842209505280/PEUiVXKE_normal.jpg" TargetMode="External" /><Relationship Id="rId261" Type="http://schemas.openxmlformats.org/officeDocument/2006/relationships/hyperlink" Target="http://pbs.twimg.com/profile_images/1035131842209505280/PEUiVXKE_normal.jpg" TargetMode="External" /><Relationship Id="rId262" Type="http://schemas.openxmlformats.org/officeDocument/2006/relationships/hyperlink" Target="http://pbs.twimg.com/profile_images/1035131842209505280/PEUiVXKE_normal.jpg" TargetMode="External" /><Relationship Id="rId263" Type="http://schemas.openxmlformats.org/officeDocument/2006/relationships/hyperlink" Target="http://pbs.twimg.com/profile_images/1035131842209505280/PEUiVXKE_normal.jpg" TargetMode="External" /><Relationship Id="rId264" Type="http://schemas.openxmlformats.org/officeDocument/2006/relationships/hyperlink" Target="http://pbs.twimg.com/profile_images/1035131842209505280/PEUiVXKE_normal.jpg" TargetMode="External" /><Relationship Id="rId265" Type="http://schemas.openxmlformats.org/officeDocument/2006/relationships/hyperlink" Target="http://pbs.twimg.com/profile_images/1035131842209505280/PEUiVXKE_normal.jpg" TargetMode="External" /><Relationship Id="rId266" Type="http://schemas.openxmlformats.org/officeDocument/2006/relationships/hyperlink" Target="http://pbs.twimg.com/profile_images/1035131842209505280/PEUiVXKE_normal.jpg" TargetMode="External" /><Relationship Id="rId267" Type="http://schemas.openxmlformats.org/officeDocument/2006/relationships/hyperlink" Target="http://pbs.twimg.com/profile_images/1035131842209505280/PEUiVXKE_normal.jpg" TargetMode="External" /><Relationship Id="rId268" Type="http://schemas.openxmlformats.org/officeDocument/2006/relationships/hyperlink" Target="http://pbs.twimg.com/profile_images/1035131842209505280/PEUiVXKE_normal.jpg" TargetMode="External" /><Relationship Id="rId269" Type="http://schemas.openxmlformats.org/officeDocument/2006/relationships/hyperlink" Target="http://pbs.twimg.com/profile_images/1035131842209505280/PEUiVXKE_normal.jpg" TargetMode="External" /><Relationship Id="rId270" Type="http://schemas.openxmlformats.org/officeDocument/2006/relationships/hyperlink" Target="http://pbs.twimg.com/profile_images/1035131842209505280/PEUiVXKE_normal.jpg" TargetMode="External" /><Relationship Id="rId271" Type="http://schemas.openxmlformats.org/officeDocument/2006/relationships/hyperlink" Target="http://pbs.twimg.com/profile_images/1035131842209505280/PEUiVXKE_normal.jpg" TargetMode="External" /><Relationship Id="rId272" Type="http://schemas.openxmlformats.org/officeDocument/2006/relationships/hyperlink" Target="http://pbs.twimg.com/profile_images/1035131842209505280/PEUiVXKE_normal.jpg" TargetMode="External" /><Relationship Id="rId273" Type="http://schemas.openxmlformats.org/officeDocument/2006/relationships/hyperlink" Target="http://pbs.twimg.com/profile_images/1035131842209505280/PEUiVXKE_normal.jpg" TargetMode="External" /><Relationship Id="rId274" Type="http://schemas.openxmlformats.org/officeDocument/2006/relationships/hyperlink" Target="http://pbs.twimg.com/profile_images/1035131842209505280/PEUiVXKE_normal.jpg" TargetMode="External" /><Relationship Id="rId275" Type="http://schemas.openxmlformats.org/officeDocument/2006/relationships/hyperlink" Target="http://pbs.twimg.com/profile_images/1035131842209505280/PEUiVXKE_normal.jpg" TargetMode="External" /><Relationship Id="rId276" Type="http://schemas.openxmlformats.org/officeDocument/2006/relationships/hyperlink" Target="http://pbs.twimg.com/profile_images/1035131842209505280/PEUiVXKE_normal.jpg" TargetMode="External" /><Relationship Id="rId277" Type="http://schemas.openxmlformats.org/officeDocument/2006/relationships/hyperlink" Target="http://pbs.twimg.com/profile_images/1035131842209505280/PEUiVXKE_normal.jpg" TargetMode="External" /><Relationship Id="rId278" Type="http://schemas.openxmlformats.org/officeDocument/2006/relationships/hyperlink" Target="http://pbs.twimg.com/profile_images/1035131842209505280/PEUiVXKE_normal.jpg" TargetMode="External" /><Relationship Id="rId279" Type="http://schemas.openxmlformats.org/officeDocument/2006/relationships/hyperlink" Target="http://pbs.twimg.com/profile_images/1035131842209505280/PEUiVXKE_normal.jpg" TargetMode="External" /><Relationship Id="rId280" Type="http://schemas.openxmlformats.org/officeDocument/2006/relationships/hyperlink" Target="http://pbs.twimg.com/profile_images/1035131842209505280/PEUiVXKE_normal.jpg" TargetMode="External" /><Relationship Id="rId281" Type="http://schemas.openxmlformats.org/officeDocument/2006/relationships/hyperlink" Target="http://pbs.twimg.com/profile_images/1035131842209505280/PEUiVXKE_normal.jpg" TargetMode="External" /><Relationship Id="rId282" Type="http://schemas.openxmlformats.org/officeDocument/2006/relationships/hyperlink" Target="http://pbs.twimg.com/profile_images/1035131842209505280/PEUiVXKE_normal.jpg" TargetMode="External" /><Relationship Id="rId283" Type="http://schemas.openxmlformats.org/officeDocument/2006/relationships/hyperlink" Target="http://pbs.twimg.com/profile_images/1035131842209505280/PEUiVXKE_normal.jpg" TargetMode="External" /><Relationship Id="rId284" Type="http://schemas.openxmlformats.org/officeDocument/2006/relationships/hyperlink" Target="http://pbs.twimg.com/profile_images/1035131842209505280/PEUiVXKE_normal.jpg" TargetMode="External" /><Relationship Id="rId285" Type="http://schemas.openxmlformats.org/officeDocument/2006/relationships/hyperlink" Target="http://pbs.twimg.com/profile_images/1035131842209505280/PEUiVXKE_normal.jpg" TargetMode="External" /><Relationship Id="rId286" Type="http://schemas.openxmlformats.org/officeDocument/2006/relationships/hyperlink" Target="http://pbs.twimg.com/profile_images/1035131842209505280/PEUiVXKE_normal.jpg" TargetMode="External" /><Relationship Id="rId287" Type="http://schemas.openxmlformats.org/officeDocument/2006/relationships/hyperlink" Target="http://pbs.twimg.com/profile_images/1035131842209505280/PEUiVXKE_normal.jpg" TargetMode="External" /><Relationship Id="rId288" Type="http://schemas.openxmlformats.org/officeDocument/2006/relationships/hyperlink" Target="http://pbs.twimg.com/profile_images/1035131842209505280/PEUiVXKE_normal.jpg" TargetMode="External" /><Relationship Id="rId289" Type="http://schemas.openxmlformats.org/officeDocument/2006/relationships/hyperlink" Target="http://pbs.twimg.com/profile_images/1035131842209505280/PEUiVXKE_normal.jpg" TargetMode="External" /><Relationship Id="rId290" Type="http://schemas.openxmlformats.org/officeDocument/2006/relationships/hyperlink" Target="http://pbs.twimg.com/profile_images/1035131842209505280/PEUiVXKE_normal.jpg" TargetMode="External" /><Relationship Id="rId291" Type="http://schemas.openxmlformats.org/officeDocument/2006/relationships/hyperlink" Target="http://pbs.twimg.com/profile_images/1035131842209505280/PEUiVXKE_normal.jpg" TargetMode="External" /><Relationship Id="rId292" Type="http://schemas.openxmlformats.org/officeDocument/2006/relationships/hyperlink" Target="http://pbs.twimg.com/profile_images/1035131842209505280/PEUiVXKE_normal.jpg" TargetMode="External" /><Relationship Id="rId293" Type="http://schemas.openxmlformats.org/officeDocument/2006/relationships/hyperlink" Target="http://pbs.twimg.com/profile_images/1035131842209505280/PEUiVXKE_normal.jpg" TargetMode="External" /><Relationship Id="rId294" Type="http://schemas.openxmlformats.org/officeDocument/2006/relationships/hyperlink" Target="http://pbs.twimg.com/profile_images/1035131842209505280/PEUiVXKE_normal.jpg" TargetMode="External" /><Relationship Id="rId295" Type="http://schemas.openxmlformats.org/officeDocument/2006/relationships/hyperlink" Target="http://pbs.twimg.com/profile_images/1035131842209505280/PEUiVXKE_normal.jpg" TargetMode="External" /><Relationship Id="rId296" Type="http://schemas.openxmlformats.org/officeDocument/2006/relationships/hyperlink" Target="http://pbs.twimg.com/profile_images/1035131842209505280/PEUiVXKE_normal.jpg" TargetMode="External" /><Relationship Id="rId297" Type="http://schemas.openxmlformats.org/officeDocument/2006/relationships/hyperlink" Target="http://pbs.twimg.com/profile_images/1035131842209505280/PEUiVXKE_normal.jpg" TargetMode="External" /><Relationship Id="rId298" Type="http://schemas.openxmlformats.org/officeDocument/2006/relationships/hyperlink" Target="http://pbs.twimg.com/profile_images/1035131842209505280/PEUiVXKE_normal.jpg" TargetMode="External" /><Relationship Id="rId299" Type="http://schemas.openxmlformats.org/officeDocument/2006/relationships/hyperlink" Target="http://pbs.twimg.com/profile_images/1035131842209505280/PEUiVXKE_normal.jpg" TargetMode="External" /><Relationship Id="rId300" Type="http://schemas.openxmlformats.org/officeDocument/2006/relationships/hyperlink" Target="http://pbs.twimg.com/profile_images/1035131842209505280/PEUiVXKE_normal.jpg" TargetMode="External" /><Relationship Id="rId301" Type="http://schemas.openxmlformats.org/officeDocument/2006/relationships/hyperlink" Target="http://pbs.twimg.com/profile_images/1035131842209505280/PEUiVXKE_normal.jpg" TargetMode="External" /><Relationship Id="rId302" Type="http://schemas.openxmlformats.org/officeDocument/2006/relationships/hyperlink" Target="http://pbs.twimg.com/profile_images/1035131842209505280/PEUiVXKE_normal.jpg" TargetMode="External" /><Relationship Id="rId303" Type="http://schemas.openxmlformats.org/officeDocument/2006/relationships/hyperlink" Target="http://pbs.twimg.com/profile_images/1035131842209505280/PEUiVXKE_normal.jpg" TargetMode="External" /><Relationship Id="rId304" Type="http://schemas.openxmlformats.org/officeDocument/2006/relationships/hyperlink" Target="http://pbs.twimg.com/profile_images/1035131842209505280/PEUiVXKE_normal.jpg" TargetMode="External" /><Relationship Id="rId305" Type="http://schemas.openxmlformats.org/officeDocument/2006/relationships/hyperlink" Target="http://pbs.twimg.com/profile_images/1035131842209505280/PEUiVXKE_normal.jpg" TargetMode="External" /><Relationship Id="rId306" Type="http://schemas.openxmlformats.org/officeDocument/2006/relationships/hyperlink" Target="http://pbs.twimg.com/profile_images/1035131842209505280/PEUiVXKE_normal.jpg" TargetMode="External" /><Relationship Id="rId307" Type="http://schemas.openxmlformats.org/officeDocument/2006/relationships/hyperlink" Target="http://pbs.twimg.com/profile_images/1035131842209505280/PEUiVXKE_normal.jpg" TargetMode="External" /><Relationship Id="rId308" Type="http://schemas.openxmlformats.org/officeDocument/2006/relationships/hyperlink" Target="http://pbs.twimg.com/profile_images/1035131842209505280/PEUiVXKE_normal.jpg" TargetMode="External" /><Relationship Id="rId309" Type="http://schemas.openxmlformats.org/officeDocument/2006/relationships/hyperlink" Target="http://pbs.twimg.com/profile_images/1035131842209505280/PEUiVXKE_normal.jpg" TargetMode="External" /><Relationship Id="rId310" Type="http://schemas.openxmlformats.org/officeDocument/2006/relationships/hyperlink" Target="http://pbs.twimg.com/profile_images/1035131842209505280/PEUiVXKE_normal.jpg" TargetMode="External" /><Relationship Id="rId311" Type="http://schemas.openxmlformats.org/officeDocument/2006/relationships/hyperlink" Target="http://pbs.twimg.com/profile_images/1035131842209505280/PEUiVXKE_normal.jpg" TargetMode="External" /><Relationship Id="rId312" Type="http://schemas.openxmlformats.org/officeDocument/2006/relationships/hyperlink" Target="http://pbs.twimg.com/profile_images/1035131842209505280/PEUiVXKE_normal.jpg" TargetMode="External" /><Relationship Id="rId313" Type="http://schemas.openxmlformats.org/officeDocument/2006/relationships/hyperlink" Target="http://pbs.twimg.com/profile_images/1035131842209505280/PEUiVXKE_normal.jpg" TargetMode="External" /><Relationship Id="rId314" Type="http://schemas.openxmlformats.org/officeDocument/2006/relationships/hyperlink" Target="http://pbs.twimg.com/profile_images/1035131842209505280/PEUiVXKE_normal.jpg" TargetMode="External" /><Relationship Id="rId315" Type="http://schemas.openxmlformats.org/officeDocument/2006/relationships/hyperlink" Target="http://pbs.twimg.com/profile_images/1035131842209505280/PEUiVXKE_normal.jpg" TargetMode="External" /><Relationship Id="rId316" Type="http://schemas.openxmlformats.org/officeDocument/2006/relationships/hyperlink" Target="http://pbs.twimg.com/profile_images/1035131842209505280/PEUiVXKE_normal.jpg" TargetMode="External" /><Relationship Id="rId317" Type="http://schemas.openxmlformats.org/officeDocument/2006/relationships/hyperlink" Target="http://pbs.twimg.com/profile_images/1035131842209505280/PEUiVXKE_normal.jpg" TargetMode="External" /><Relationship Id="rId318" Type="http://schemas.openxmlformats.org/officeDocument/2006/relationships/hyperlink" Target="http://pbs.twimg.com/profile_images/1035131842209505280/PEUiVXKE_normal.jpg" TargetMode="External" /><Relationship Id="rId319" Type="http://schemas.openxmlformats.org/officeDocument/2006/relationships/hyperlink" Target="http://pbs.twimg.com/profile_images/1035131842209505280/PEUiVXKE_normal.jpg" TargetMode="External" /><Relationship Id="rId320" Type="http://schemas.openxmlformats.org/officeDocument/2006/relationships/hyperlink" Target="http://pbs.twimg.com/profile_images/1035131842209505280/PEUiVXKE_normal.jpg" TargetMode="External" /><Relationship Id="rId321" Type="http://schemas.openxmlformats.org/officeDocument/2006/relationships/hyperlink" Target="http://pbs.twimg.com/profile_images/1035131842209505280/PEUiVXKE_normal.jpg" TargetMode="External" /><Relationship Id="rId322" Type="http://schemas.openxmlformats.org/officeDocument/2006/relationships/hyperlink" Target="http://pbs.twimg.com/profile_images/1035131842209505280/PEUiVXKE_normal.jpg" TargetMode="External" /><Relationship Id="rId323" Type="http://schemas.openxmlformats.org/officeDocument/2006/relationships/hyperlink" Target="http://pbs.twimg.com/profile_images/1035131842209505280/PEUiVXKE_normal.jpg" TargetMode="External" /><Relationship Id="rId324" Type="http://schemas.openxmlformats.org/officeDocument/2006/relationships/hyperlink" Target="http://pbs.twimg.com/profile_images/1035131842209505280/PEUiVXKE_normal.jpg" TargetMode="External" /><Relationship Id="rId325" Type="http://schemas.openxmlformats.org/officeDocument/2006/relationships/hyperlink" Target="http://pbs.twimg.com/profile_images/1035131842209505280/PEUiVXKE_normal.jpg" TargetMode="External" /><Relationship Id="rId326" Type="http://schemas.openxmlformats.org/officeDocument/2006/relationships/hyperlink" Target="http://pbs.twimg.com/profile_images/1035131842209505280/PEUiVXKE_normal.jpg" TargetMode="External" /><Relationship Id="rId327" Type="http://schemas.openxmlformats.org/officeDocument/2006/relationships/hyperlink" Target="http://pbs.twimg.com/profile_images/1035131842209505280/PEUiVXKE_normal.jpg" TargetMode="External" /><Relationship Id="rId328" Type="http://schemas.openxmlformats.org/officeDocument/2006/relationships/hyperlink" Target="http://pbs.twimg.com/profile_images/1035131842209505280/PEUiVXKE_normal.jpg" TargetMode="External" /><Relationship Id="rId329" Type="http://schemas.openxmlformats.org/officeDocument/2006/relationships/hyperlink" Target="http://pbs.twimg.com/profile_images/1035131842209505280/PEUiVXKE_normal.jpg" TargetMode="External" /><Relationship Id="rId330" Type="http://schemas.openxmlformats.org/officeDocument/2006/relationships/hyperlink" Target="http://pbs.twimg.com/profile_images/1035131842209505280/PEUiVXKE_normal.jpg" TargetMode="External" /><Relationship Id="rId331" Type="http://schemas.openxmlformats.org/officeDocument/2006/relationships/hyperlink" Target="http://pbs.twimg.com/profile_images/1035131842209505280/PEUiVXKE_normal.jpg" TargetMode="External" /><Relationship Id="rId332" Type="http://schemas.openxmlformats.org/officeDocument/2006/relationships/hyperlink" Target="http://pbs.twimg.com/profile_images/1035131842209505280/PEUiVXKE_normal.jpg" TargetMode="External" /><Relationship Id="rId333" Type="http://schemas.openxmlformats.org/officeDocument/2006/relationships/hyperlink" Target="http://pbs.twimg.com/profile_images/1035131842209505280/PEUiVXKE_normal.jpg" TargetMode="External" /><Relationship Id="rId334" Type="http://schemas.openxmlformats.org/officeDocument/2006/relationships/hyperlink" Target="http://pbs.twimg.com/profile_images/1035131842209505280/PEUiVXKE_normal.jpg" TargetMode="External" /><Relationship Id="rId335" Type="http://schemas.openxmlformats.org/officeDocument/2006/relationships/hyperlink" Target="http://pbs.twimg.com/profile_images/1035131842209505280/PEUiVXKE_normal.jpg" TargetMode="External" /><Relationship Id="rId336" Type="http://schemas.openxmlformats.org/officeDocument/2006/relationships/hyperlink" Target="http://pbs.twimg.com/profile_images/1035131842209505280/PEUiVXKE_normal.jpg" TargetMode="External" /><Relationship Id="rId337" Type="http://schemas.openxmlformats.org/officeDocument/2006/relationships/hyperlink" Target="http://pbs.twimg.com/profile_images/1035131842209505280/PEUiVXKE_normal.jpg" TargetMode="External" /><Relationship Id="rId338" Type="http://schemas.openxmlformats.org/officeDocument/2006/relationships/hyperlink" Target="http://pbs.twimg.com/profile_images/1035131842209505280/PEUiVXKE_normal.jpg" TargetMode="External" /><Relationship Id="rId339" Type="http://schemas.openxmlformats.org/officeDocument/2006/relationships/hyperlink" Target="http://pbs.twimg.com/profile_images/1035131842209505280/PEUiVXKE_normal.jpg" TargetMode="External" /><Relationship Id="rId340" Type="http://schemas.openxmlformats.org/officeDocument/2006/relationships/hyperlink" Target="http://pbs.twimg.com/profile_images/1035131842209505280/PEUiVXKE_normal.jpg" TargetMode="External" /><Relationship Id="rId341" Type="http://schemas.openxmlformats.org/officeDocument/2006/relationships/hyperlink" Target="http://pbs.twimg.com/profile_images/1035131842209505280/PEUiVXKE_normal.jpg" TargetMode="External" /><Relationship Id="rId342" Type="http://schemas.openxmlformats.org/officeDocument/2006/relationships/hyperlink" Target="http://pbs.twimg.com/profile_images/1035131842209505280/PEUiVXKE_normal.jpg" TargetMode="External" /><Relationship Id="rId343" Type="http://schemas.openxmlformats.org/officeDocument/2006/relationships/hyperlink" Target="http://pbs.twimg.com/profile_images/1035131842209505280/PEUiVXKE_normal.jpg" TargetMode="External" /><Relationship Id="rId344" Type="http://schemas.openxmlformats.org/officeDocument/2006/relationships/hyperlink" Target="http://pbs.twimg.com/profile_images/1035131842209505280/PEUiVXKE_normal.jpg" TargetMode="External" /><Relationship Id="rId345" Type="http://schemas.openxmlformats.org/officeDocument/2006/relationships/hyperlink" Target="http://pbs.twimg.com/profile_images/1035131842209505280/PEUiVXKE_normal.jpg" TargetMode="External" /><Relationship Id="rId346" Type="http://schemas.openxmlformats.org/officeDocument/2006/relationships/hyperlink" Target="http://pbs.twimg.com/profile_images/1035131842209505280/PEUiVXKE_normal.jpg" TargetMode="External" /><Relationship Id="rId347" Type="http://schemas.openxmlformats.org/officeDocument/2006/relationships/hyperlink" Target="http://pbs.twimg.com/profile_images/1035131842209505280/PEUiVXKE_normal.jpg" TargetMode="External" /><Relationship Id="rId348" Type="http://schemas.openxmlformats.org/officeDocument/2006/relationships/hyperlink" Target="http://pbs.twimg.com/profile_images/1035131842209505280/PEUiVXKE_normal.jpg" TargetMode="External" /><Relationship Id="rId349" Type="http://schemas.openxmlformats.org/officeDocument/2006/relationships/hyperlink" Target="http://pbs.twimg.com/profile_images/1035131842209505280/PEUiVXKE_normal.jpg" TargetMode="External" /><Relationship Id="rId350" Type="http://schemas.openxmlformats.org/officeDocument/2006/relationships/hyperlink" Target="http://pbs.twimg.com/profile_images/1035131842209505280/PEUiVXKE_normal.jpg" TargetMode="External" /><Relationship Id="rId351" Type="http://schemas.openxmlformats.org/officeDocument/2006/relationships/hyperlink" Target="http://pbs.twimg.com/profile_images/1035131842209505280/PEUiVXKE_normal.jpg" TargetMode="External" /><Relationship Id="rId352" Type="http://schemas.openxmlformats.org/officeDocument/2006/relationships/hyperlink" Target="http://pbs.twimg.com/profile_images/1035131842209505280/PEUiVXKE_normal.jpg" TargetMode="External" /><Relationship Id="rId353" Type="http://schemas.openxmlformats.org/officeDocument/2006/relationships/hyperlink" Target="http://pbs.twimg.com/profile_images/1035131842209505280/PEUiVXKE_normal.jpg" TargetMode="External" /><Relationship Id="rId354" Type="http://schemas.openxmlformats.org/officeDocument/2006/relationships/hyperlink" Target="http://pbs.twimg.com/profile_images/1035131842209505280/PEUiVXKE_normal.jpg" TargetMode="External" /><Relationship Id="rId355" Type="http://schemas.openxmlformats.org/officeDocument/2006/relationships/hyperlink" Target="http://pbs.twimg.com/profile_images/1035131842209505280/PEUiVXKE_normal.jpg" TargetMode="External" /><Relationship Id="rId356" Type="http://schemas.openxmlformats.org/officeDocument/2006/relationships/hyperlink" Target="http://pbs.twimg.com/profile_images/1035131842209505280/PEUiVXKE_normal.jpg" TargetMode="External" /><Relationship Id="rId357" Type="http://schemas.openxmlformats.org/officeDocument/2006/relationships/hyperlink" Target="http://pbs.twimg.com/profile_images/1039030716195958784/yd5RxWhO_normal.jpg" TargetMode="External" /><Relationship Id="rId358" Type="http://schemas.openxmlformats.org/officeDocument/2006/relationships/hyperlink" Target="http://pbs.twimg.com/profile_images/1039030716195958784/yd5RxWhO_normal.jpg" TargetMode="External" /><Relationship Id="rId359" Type="http://schemas.openxmlformats.org/officeDocument/2006/relationships/hyperlink" Target="http://pbs.twimg.com/profile_images/983810906927792128/QToPQDeT_normal.jpg" TargetMode="External" /><Relationship Id="rId360" Type="http://schemas.openxmlformats.org/officeDocument/2006/relationships/hyperlink" Target="http://pbs.twimg.com/profile_images/983810906927792128/QToPQDeT_normal.jpg" TargetMode="External" /><Relationship Id="rId361" Type="http://schemas.openxmlformats.org/officeDocument/2006/relationships/hyperlink" Target="http://pbs.twimg.com/profile_images/983810906927792128/QToPQDeT_normal.jpg" TargetMode="External" /><Relationship Id="rId362" Type="http://schemas.openxmlformats.org/officeDocument/2006/relationships/hyperlink" Target="http://pbs.twimg.com/profile_images/983810906927792128/QToPQDeT_normal.jpg" TargetMode="External" /><Relationship Id="rId363" Type="http://schemas.openxmlformats.org/officeDocument/2006/relationships/hyperlink" Target="http://pbs.twimg.com/profile_images/983810906927792128/QToPQDeT_normal.jpg" TargetMode="External" /><Relationship Id="rId364" Type="http://schemas.openxmlformats.org/officeDocument/2006/relationships/hyperlink" Target="http://pbs.twimg.com/profile_images/983810906927792128/QToPQDeT_normal.jpg" TargetMode="External" /><Relationship Id="rId365" Type="http://schemas.openxmlformats.org/officeDocument/2006/relationships/hyperlink" Target="http://pbs.twimg.com/profile_images/983810906927792128/QToPQDeT_normal.jpg" TargetMode="External" /><Relationship Id="rId366" Type="http://schemas.openxmlformats.org/officeDocument/2006/relationships/hyperlink" Target="http://pbs.twimg.com/profile_images/983810906927792128/QToPQDeT_normal.jpg" TargetMode="External" /><Relationship Id="rId367" Type="http://schemas.openxmlformats.org/officeDocument/2006/relationships/hyperlink" Target="http://pbs.twimg.com/profile_images/983810906927792128/QToPQDeT_normal.jpg" TargetMode="External" /><Relationship Id="rId368" Type="http://schemas.openxmlformats.org/officeDocument/2006/relationships/hyperlink" Target="http://pbs.twimg.com/profile_images/983810906927792128/QToPQDeT_normal.jpg" TargetMode="External" /><Relationship Id="rId369" Type="http://schemas.openxmlformats.org/officeDocument/2006/relationships/hyperlink" Target="http://pbs.twimg.com/profile_images/983810906927792128/QToPQDeT_normal.jpg" TargetMode="External" /><Relationship Id="rId370" Type="http://schemas.openxmlformats.org/officeDocument/2006/relationships/hyperlink" Target="http://pbs.twimg.com/profile_images/983810906927792128/QToPQDeT_normal.jpg" TargetMode="External" /><Relationship Id="rId371" Type="http://schemas.openxmlformats.org/officeDocument/2006/relationships/hyperlink" Target="http://pbs.twimg.com/profile_images/983810906927792128/QToPQDeT_normal.jpg" TargetMode="External" /><Relationship Id="rId372" Type="http://schemas.openxmlformats.org/officeDocument/2006/relationships/hyperlink" Target="http://pbs.twimg.com/profile_images/983810906927792128/QToPQDeT_normal.jpg" TargetMode="External" /><Relationship Id="rId373" Type="http://schemas.openxmlformats.org/officeDocument/2006/relationships/hyperlink" Target="http://pbs.twimg.com/profile_images/983810906927792128/QToPQDeT_normal.jpg" TargetMode="External" /><Relationship Id="rId374" Type="http://schemas.openxmlformats.org/officeDocument/2006/relationships/hyperlink" Target="http://pbs.twimg.com/profile_images/983810906927792128/QToPQDeT_normal.jpg" TargetMode="External" /><Relationship Id="rId375" Type="http://schemas.openxmlformats.org/officeDocument/2006/relationships/hyperlink" Target="http://pbs.twimg.com/profile_images/983810906927792128/QToPQDeT_normal.jpg" TargetMode="External" /><Relationship Id="rId376" Type="http://schemas.openxmlformats.org/officeDocument/2006/relationships/hyperlink" Target="http://pbs.twimg.com/profile_images/983810906927792128/QToPQDeT_normal.jpg" TargetMode="External" /><Relationship Id="rId377" Type="http://schemas.openxmlformats.org/officeDocument/2006/relationships/hyperlink" Target="http://pbs.twimg.com/profile_images/983810906927792128/QToPQDeT_normal.jpg" TargetMode="External" /><Relationship Id="rId378" Type="http://schemas.openxmlformats.org/officeDocument/2006/relationships/hyperlink" Target="http://pbs.twimg.com/profile_images/983810906927792128/QToPQDeT_normal.jpg" TargetMode="External" /><Relationship Id="rId379" Type="http://schemas.openxmlformats.org/officeDocument/2006/relationships/hyperlink" Target="https://twitter.com/#!/kobmaxqueen/status/1074427799719555073" TargetMode="External" /><Relationship Id="rId380" Type="http://schemas.openxmlformats.org/officeDocument/2006/relationships/hyperlink" Target="https://twitter.com/#!/feedalpha/status/1074441654533267457" TargetMode="External" /><Relationship Id="rId381" Type="http://schemas.openxmlformats.org/officeDocument/2006/relationships/hyperlink" Target="https://twitter.com/#!/madalynsklar/status/1074427757533294592" TargetMode="External" /><Relationship Id="rId382" Type="http://schemas.openxmlformats.org/officeDocument/2006/relationships/hyperlink" Target="https://twitter.com/#!/websarl/status/1074444571482955781" TargetMode="External" /><Relationship Id="rId383" Type="http://schemas.openxmlformats.org/officeDocument/2006/relationships/hyperlink" Target="https://twitter.com/#!/twitliveevents/status/1074861846144974848" TargetMode="External" /><Relationship Id="rId384" Type="http://schemas.openxmlformats.org/officeDocument/2006/relationships/hyperlink" Target="https://twitter.com/#!/hillarydepiano/status/1076484006072471554" TargetMode="External" /><Relationship Id="rId385" Type="http://schemas.openxmlformats.org/officeDocument/2006/relationships/hyperlink" Target="https://twitter.com/#!/hanque99/status/1076491669737037824" TargetMode="External" /><Relationship Id="rId386" Type="http://schemas.openxmlformats.org/officeDocument/2006/relationships/hyperlink" Target="https://twitter.com/#!/mutiqxxs/status/1077595170600673280" TargetMode="External" /><Relationship Id="rId387" Type="http://schemas.openxmlformats.org/officeDocument/2006/relationships/hyperlink" Target="https://twitter.com/#!/mutiqxxs/status/1077595170600673280" TargetMode="External" /><Relationship Id="rId388" Type="http://schemas.openxmlformats.org/officeDocument/2006/relationships/hyperlink" Target="https://twitter.com/#!/sakshisdi/status/1077843961241354240" TargetMode="External" /><Relationship Id="rId389" Type="http://schemas.openxmlformats.org/officeDocument/2006/relationships/hyperlink" Target="https://twitter.com/#!/bloggersatwork/status/1077945927573344257" TargetMode="External" /><Relationship Id="rId390" Type="http://schemas.openxmlformats.org/officeDocument/2006/relationships/hyperlink" Target="https://twitter.com/#!/debraruh/status/1077957602900959239" TargetMode="External" /><Relationship Id="rId391" Type="http://schemas.openxmlformats.org/officeDocument/2006/relationships/hyperlink" Target="https://twitter.com/#!/sprintcare/status/1074420480298209280" TargetMode="External" /><Relationship Id="rId392" Type="http://schemas.openxmlformats.org/officeDocument/2006/relationships/hyperlink" Target="https://twitter.com/#!/sprintcare/status/1074443202839474176" TargetMode="External" /><Relationship Id="rId393" Type="http://schemas.openxmlformats.org/officeDocument/2006/relationships/hyperlink" Target="https://twitter.com/#!/sprintcare/status/1076438600290463744" TargetMode="External" /><Relationship Id="rId394" Type="http://schemas.openxmlformats.org/officeDocument/2006/relationships/hyperlink" Target="https://twitter.com/#!/sprintcare/status/1076856407771631616" TargetMode="External" /><Relationship Id="rId395" Type="http://schemas.openxmlformats.org/officeDocument/2006/relationships/hyperlink" Target="https://twitter.com/#!/sprintcare/status/1078104546193289216" TargetMode="External" /><Relationship Id="rId396" Type="http://schemas.openxmlformats.org/officeDocument/2006/relationships/hyperlink" Target="https://twitter.com/#!/talktalktv/status/1073937588434677760" TargetMode="External" /><Relationship Id="rId397" Type="http://schemas.openxmlformats.org/officeDocument/2006/relationships/hyperlink" Target="https://twitter.com/#!/talktalktv/status/1078222186782040069" TargetMode="External" /><Relationship Id="rId398" Type="http://schemas.openxmlformats.org/officeDocument/2006/relationships/hyperlink" Target="https://twitter.com/#!/tim_official/status/1078561881604923393" TargetMode="External" /><Relationship Id="rId399" Type="http://schemas.openxmlformats.org/officeDocument/2006/relationships/hyperlink" Target="https://twitter.com/#!/talktalk/status/1073869217051656192" TargetMode="External" /><Relationship Id="rId400" Type="http://schemas.openxmlformats.org/officeDocument/2006/relationships/hyperlink" Target="https://twitter.com/#!/talktalk/status/1073872215551238144" TargetMode="External" /><Relationship Id="rId401" Type="http://schemas.openxmlformats.org/officeDocument/2006/relationships/hyperlink" Target="https://twitter.com/#!/talktalk/status/1073872537615065088" TargetMode="External" /><Relationship Id="rId402" Type="http://schemas.openxmlformats.org/officeDocument/2006/relationships/hyperlink" Target="https://twitter.com/#!/talktalk/status/1073878259522260994" TargetMode="External" /><Relationship Id="rId403" Type="http://schemas.openxmlformats.org/officeDocument/2006/relationships/hyperlink" Target="https://twitter.com/#!/talktalk/status/1073883541111562240" TargetMode="External" /><Relationship Id="rId404" Type="http://schemas.openxmlformats.org/officeDocument/2006/relationships/hyperlink" Target="https://twitter.com/#!/talktalk/status/1073890997267021824" TargetMode="External" /><Relationship Id="rId405" Type="http://schemas.openxmlformats.org/officeDocument/2006/relationships/hyperlink" Target="https://twitter.com/#!/talktalk/status/1073898735229431813" TargetMode="External" /><Relationship Id="rId406" Type="http://schemas.openxmlformats.org/officeDocument/2006/relationships/hyperlink" Target="https://twitter.com/#!/talktalk/status/1073898935155081221" TargetMode="External" /><Relationship Id="rId407" Type="http://schemas.openxmlformats.org/officeDocument/2006/relationships/hyperlink" Target="https://twitter.com/#!/talktalk/status/1073907972764520448" TargetMode="External" /><Relationship Id="rId408" Type="http://schemas.openxmlformats.org/officeDocument/2006/relationships/hyperlink" Target="https://twitter.com/#!/talktalk/status/1073920065274331137" TargetMode="External" /><Relationship Id="rId409" Type="http://schemas.openxmlformats.org/officeDocument/2006/relationships/hyperlink" Target="https://twitter.com/#!/talktalk/status/1073939852234842112" TargetMode="External" /><Relationship Id="rId410" Type="http://schemas.openxmlformats.org/officeDocument/2006/relationships/hyperlink" Target="https://twitter.com/#!/talktalk/status/1073953111943847936" TargetMode="External" /><Relationship Id="rId411" Type="http://schemas.openxmlformats.org/officeDocument/2006/relationships/hyperlink" Target="https://twitter.com/#!/talktalk/status/1073955469092380672" TargetMode="External" /><Relationship Id="rId412" Type="http://schemas.openxmlformats.org/officeDocument/2006/relationships/hyperlink" Target="https://twitter.com/#!/talktalk/status/1073958156332621825" TargetMode="External" /><Relationship Id="rId413" Type="http://schemas.openxmlformats.org/officeDocument/2006/relationships/hyperlink" Target="https://twitter.com/#!/talktalk/status/1073960855472144387" TargetMode="External" /><Relationship Id="rId414" Type="http://schemas.openxmlformats.org/officeDocument/2006/relationships/hyperlink" Target="https://twitter.com/#!/talktalk/status/1073962877139206144" TargetMode="External" /><Relationship Id="rId415" Type="http://schemas.openxmlformats.org/officeDocument/2006/relationships/hyperlink" Target="https://twitter.com/#!/talktalk/status/1073963802314596352" TargetMode="External" /><Relationship Id="rId416" Type="http://schemas.openxmlformats.org/officeDocument/2006/relationships/hyperlink" Target="https://twitter.com/#!/talktalk/status/1073967731215618048" TargetMode="External" /><Relationship Id="rId417" Type="http://schemas.openxmlformats.org/officeDocument/2006/relationships/hyperlink" Target="https://twitter.com/#!/talktalk/status/1073976965445681154" TargetMode="External" /><Relationship Id="rId418" Type="http://schemas.openxmlformats.org/officeDocument/2006/relationships/hyperlink" Target="https://twitter.com/#!/talktalk/status/1073978449952432135" TargetMode="External" /><Relationship Id="rId419" Type="http://schemas.openxmlformats.org/officeDocument/2006/relationships/hyperlink" Target="https://twitter.com/#!/talktalk/status/1073990892258816000" TargetMode="External" /><Relationship Id="rId420" Type="http://schemas.openxmlformats.org/officeDocument/2006/relationships/hyperlink" Target="https://twitter.com/#!/talktalk/status/1074232834393559040" TargetMode="External" /><Relationship Id="rId421" Type="http://schemas.openxmlformats.org/officeDocument/2006/relationships/hyperlink" Target="https://twitter.com/#!/talktalk/status/1074243592858886144" TargetMode="External" /><Relationship Id="rId422" Type="http://schemas.openxmlformats.org/officeDocument/2006/relationships/hyperlink" Target="https://twitter.com/#!/talktalk/status/1074246677962334208" TargetMode="External" /><Relationship Id="rId423" Type="http://schemas.openxmlformats.org/officeDocument/2006/relationships/hyperlink" Target="https://twitter.com/#!/talktalk/status/1074247618073489408" TargetMode="External" /><Relationship Id="rId424" Type="http://schemas.openxmlformats.org/officeDocument/2006/relationships/hyperlink" Target="https://twitter.com/#!/talktalk/status/1074248121666977793" TargetMode="External" /><Relationship Id="rId425" Type="http://schemas.openxmlformats.org/officeDocument/2006/relationships/hyperlink" Target="https://twitter.com/#!/talktalk/status/1074250118013034498" TargetMode="External" /><Relationship Id="rId426" Type="http://schemas.openxmlformats.org/officeDocument/2006/relationships/hyperlink" Target="https://twitter.com/#!/talktalk/status/1074252888111759360" TargetMode="External" /><Relationship Id="rId427" Type="http://schemas.openxmlformats.org/officeDocument/2006/relationships/hyperlink" Target="https://twitter.com/#!/talktalk/status/1074254668681920513" TargetMode="External" /><Relationship Id="rId428" Type="http://schemas.openxmlformats.org/officeDocument/2006/relationships/hyperlink" Target="https://twitter.com/#!/talktalk/status/1074256705574367232" TargetMode="External" /><Relationship Id="rId429" Type="http://schemas.openxmlformats.org/officeDocument/2006/relationships/hyperlink" Target="https://twitter.com/#!/talktalk/status/1074256881659637760" TargetMode="External" /><Relationship Id="rId430" Type="http://schemas.openxmlformats.org/officeDocument/2006/relationships/hyperlink" Target="https://twitter.com/#!/talktalk/status/1074258097907122176" TargetMode="External" /><Relationship Id="rId431" Type="http://schemas.openxmlformats.org/officeDocument/2006/relationships/hyperlink" Target="https://twitter.com/#!/talktalk/status/1074268744602542083" TargetMode="External" /><Relationship Id="rId432" Type="http://schemas.openxmlformats.org/officeDocument/2006/relationships/hyperlink" Target="https://twitter.com/#!/talktalk/status/1074276595651747840" TargetMode="External" /><Relationship Id="rId433" Type="http://schemas.openxmlformats.org/officeDocument/2006/relationships/hyperlink" Target="https://twitter.com/#!/talktalk/status/1074284661604528129" TargetMode="External" /><Relationship Id="rId434" Type="http://schemas.openxmlformats.org/officeDocument/2006/relationships/hyperlink" Target="https://twitter.com/#!/talktalk/status/1074304639531696129" TargetMode="External" /><Relationship Id="rId435" Type="http://schemas.openxmlformats.org/officeDocument/2006/relationships/hyperlink" Target="https://twitter.com/#!/talktalk/status/1074331288604209153" TargetMode="External" /><Relationship Id="rId436" Type="http://schemas.openxmlformats.org/officeDocument/2006/relationships/hyperlink" Target="https://twitter.com/#!/talktalk/status/1074352609580990465" TargetMode="External" /><Relationship Id="rId437" Type="http://schemas.openxmlformats.org/officeDocument/2006/relationships/hyperlink" Target="https://twitter.com/#!/talktalk/status/1074354141265321984" TargetMode="External" /><Relationship Id="rId438" Type="http://schemas.openxmlformats.org/officeDocument/2006/relationships/hyperlink" Target="https://twitter.com/#!/talktalk/status/1074587263059877888" TargetMode="External" /><Relationship Id="rId439" Type="http://schemas.openxmlformats.org/officeDocument/2006/relationships/hyperlink" Target="https://twitter.com/#!/talktalk/status/1074590287639519232" TargetMode="External" /><Relationship Id="rId440" Type="http://schemas.openxmlformats.org/officeDocument/2006/relationships/hyperlink" Target="https://twitter.com/#!/talktalk/status/1074590341616074752" TargetMode="External" /><Relationship Id="rId441" Type="http://schemas.openxmlformats.org/officeDocument/2006/relationships/hyperlink" Target="https://twitter.com/#!/talktalk/status/1074591510086201344" TargetMode="External" /><Relationship Id="rId442" Type="http://schemas.openxmlformats.org/officeDocument/2006/relationships/hyperlink" Target="https://twitter.com/#!/talktalk/status/1074627219769749504" TargetMode="External" /><Relationship Id="rId443" Type="http://schemas.openxmlformats.org/officeDocument/2006/relationships/hyperlink" Target="https://twitter.com/#!/talktalk/status/1074656300745793536" TargetMode="External" /><Relationship Id="rId444" Type="http://schemas.openxmlformats.org/officeDocument/2006/relationships/hyperlink" Target="https://twitter.com/#!/talktalk/status/1074662847882428417" TargetMode="External" /><Relationship Id="rId445" Type="http://schemas.openxmlformats.org/officeDocument/2006/relationships/hyperlink" Target="https://twitter.com/#!/talktalk/status/1074670163428065285" TargetMode="External" /><Relationship Id="rId446" Type="http://schemas.openxmlformats.org/officeDocument/2006/relationships/hyperlink" Target="https://twitter.com/#!/talktalk/status/1074681207110156288" TargetMode="External" /><Relationship Id="rId447" Type="http://schemas.openxmlformats.org/officeDocument/2006/relationships/hyperlink" Target="https://twitter.com/#!/talktalk/status/1074683874159005696" TargetMode="External" /><Relationship Id="rId448" Type="http://schemas.openxmlformats.org/officeDocument/2006/relationships/hyperlink" Target="https://twitter.com/#!/talktalk/status/1074684808230518784" TargetMode="External" /><Relationship Id="rId449" Type="http://schemas.openxmlformats.org/officeDocument/2006/relationships/hyperlink" Target="https://twitter.com/#!/talktalk/status/1074736492239613952" TargetMode="External" /><Relationship Id="rId450" Type="http://schemas.openxmlformats.org/officeDocument/2006/relationships/hyperlink" Target="https://twitter.com/#!/talktalk/status/1074737599674245120" TargetMode="External" /><Relationship Id="rId451" Type="http://schemas.openxmlformats.org/officeDocument/2006/relationships/hyperlink" Target="https://twitter.com/#!/talktalk/status/1074746810286202880" TargetMode="External" /><Relationship Id="rId452" Type="http://schemas.openxmlformats.org/officeDocument/2006/relationships/hyperlink" Target="https://twitter.com/#!/talktalk/status/1074755099577192448" TargetMode="External" /><Relationship Id="rId453" Type="http://schemas.openxmlformats.org/officeDocument/2006/relationships/hyperlink" Target="https://twitter.com/#!/talktalk/status/1074771220862853120" TargetMode="External" /><Relationship Id="rId454" Type="http://schemas.openxmlformats.org/officeDocument/2006/relationships/hyperlink" Target="https://twitter.com/#!/talktalk/status/1074772316599521280" TargetMode="External" /><Relationship Id="rId455" Type="http://schemas.openxmlformats.org/officeDocument/2006/relationships/hyperlink" Target="https://twitter.com/#!/talktalk/status/1074774617405960192" TargetMode="External" /><Relationship Id="rId456" Type="http://schemas.openxmlformats.org/officeDocument/2006/relationships/hyperlink" Target="https://twitter.com/#!/talktalk/status/1074776739732226048" TargetMode="External" /><Relationship Id="rId457" Type="http://schemas.openxmlformats.org/officeDocument/2006/relationships/hyperlink" Target="https://twitter.com/#!/talktalk/status/1074777821216718848" TargetMode="External" /><Relationship Id="rId458" Type="http://schemas.openxmlformats.org/officeDocument/2006/relationships/hyperlink" Target="https://twitter.com/#!/talktalk/status/1074781681905754112" TargetMode="External" /><Relationship Id="rId459" Type="http://schemas.openxmlformats.org/officeDocument/2006/relationships/hyperlink" Target="https://twitter.com/#!/talktalk/status/1074783142576304128" TargetMode="External" /><Relationship Id="rId460" Type="http://schemas.openxmlformats.org/officeDocument/2006/relationships/hyperlink" Target="https://twitter.com/#!/talktalk/status/1074785877472231427" TargetMode="External" /><Relationship Id="rId461" Type="http://schemas.openxmlformats.org/officeDocument/2006/relationships/hyperlink" Target="https://twitter.com/#!/talktalk/status/1074992505777782784" TargetMode="External" /><Relationship Id="rId462" Type="http://schemas.openxmlformats.org/officeDocument/2006/relationships/hyperlink" Target="https://twitter.com/#!/talktalk/status/1074995260974092288" TargetMode="External" /><Relationship Id="rId463" Type="http://schemas.openxmlformats.org/officeDocument/2006/relationships/hyperlink" Target="https://twitter.com/#!/talktalk/status/1074996369872613376" TargetMode="External" /><Relationship Id="rId464" Type="http://schemas.openxmlformats.org/officeDocument/2006/relationships/hyperlink" Target="https://twitter.com/#!/talktalk/status/1075012110109892608" TargetMode="External" /><Relationship Id="rId465" Type="http://schemas.openxmlformats.org/officeDocument/2006/relationships/hyperlink" Target="https://twitter.com/#!/talktalk/status/1075021175351373825" TargetMode="External" /><Relationship Id="rId466" Type="http://schemas.openxmlformats.org/officeDocument/2006/relationships/hyperlink" Target="https://twitter.com/#!/talktalk/status/1075025416165953538" TargetMode="External" /><Relationship Id="rId467" Type="http://schemas.openxmlformats.org/officeDocument/2006/relationships/hyperlink" Target="https://twitter.com/#!/talktalk/status/1075038017193164800" TargetMode="External" /><Relationship Id="rId468" Type="http://schemas.openxmlformats.org/officeDocument/2006/relationships/hyperlink" Target="https://twitter.com/#!/talktalk/status/1075044162326675457" TargetMode="External" /><Relationship Id="rId469" Type="http://schemas.openxmlformats.org/officeDocument/2006/relationships/hyperlink" Target="https://twitter.com/#!/talktalk/status/1075071082368065537" TargetMode="External" /><Relationship Id="rId470" Type="http://schemas.openxmlformats.org/officeDocument/2006/relationships/hyperlink" Target="https://twitter.com/#!/talktalk/status/1075077922615123969" TargetMode="External" /><Relationship Id="rId471" Type="http://schemas.openxmlformats.org/officeDocument/2006/relationships/hyperlink" Target="https://twitter.com/#!/talktalk/status/1075082878889967617" TargetMode="External" /><Relationship Id="rId472" Type="http://schemas.openxmlformats.org/officeDocument/2006/relationships/hyperlink" Target="https://twitter.com/#!/talktalk/status/1075095361881026566" TargetMode="External" /><Relationship Id="rId473" Type="http://schemas.openxmlformats.org/officeDocument/2006/relationships/hyperlink" Target="https://twitter.com/#!/talktalk/status/1075096084232441856" TargetMode="External" /><Relationship Id="rId474" Type="http://schemas.openxmlformats.org/officeDocument/2006/relationships/hyperlink" Target="https://twitter.com/#!/talktalk/status/1075096239992176641" TargetMode="External" /><Relationship Id="rId475" Type="http://schemas.openxmlformats.org/officeDocument/2006/relationships/hyperlink" Target="https://twitter.com/#!/talktalk/status/1075097550544363520" TargetMode="External" /><Relationship Id="rId476" Type="http://schemas.openxmlformats.org/officeDocument/2006/relationships/hyperlink" Target="https://twitter.com/#!/talktalk/status/1075101992937230336" TargetMode="External" /><Relationship Id="rId477" Type="http://schemas.openxmlformats.org/officeDocument/2006/relationships/hyperlink" Target="https://twitter.com/#!/talktalk/status/1075104948629762049" TargetMode="External" /><Relationship Id="rId478" Type="http://schemas.openxmlformats.org/officeDocument/2006/relationships/hyperlink" Target="https://twitter.com/#!/talktalk/status/1075113686791020544" TargetMode="External" /><Relationship Id="rId479" Type="http://schemas.openxmlformats.org/officeDocument/2006/relationships/hyperlink" Target="https://twitter.com/#!/talktalk/status/1075131515913285632" TargetMode="External" /><Relationship Id="rId480" Type="http://schemas.openxmlformats.org/officeDocument/2006/relationships/hyperlink" Target="https://twitter.com/#!/talktalk/status/1075133520194998274" TargetMode="External" /><Relationship Id="rId481" Type="http://schemas.openxmlformats.org/officeDocument/2006/relationships/hyperlink" Target="https://twitter.com/#!/talktalk/status/1075135649190174720" TargetMode="External" /><Relationship Id="rId482" Type="http://schemas.openxmlformats.org/officeDocument/2006/relationships/hyperlink" Target="https://twitter.com/#!/talktalk/status/1075135965780500480" TargetMode="External" /><Relationship Id="rId483" Type="http://schemas.openxmlformats.org/officeDocument/2006/relationships/hyperlink" Target="https://twitter.com/#!/talktalk/status/1075138312204115970" TargetMode="External" /><Relationship Id="rId484" Type="http://schemas.openxmlformats.org/officeDocument/2006/relationships/hyperlink" Target="https://twitter.com/#!/talktalk/status/1075139851392073728" TargetMode="External" /><Relationship Id="rId485" Type="http://schemas.openxmlformats.org/officeDocument/2006/relationships/hyperlink" Target="https://twitter.com/#!/talktalk/status/1075145203701440519" TargetMode="External" /><Relationship Id="rId486" Type="http://schemas.openxmlformats.org/officeDocument/2006/relationships/hyperlink" Target="https://twitter.com/#!/talktalk/status/1075345785116602368" TargetMode="External" /><Relationship Id="rId487" Type="http://schemas.openxmlformats.org/officeDocument/2006/relationships/hyperlink" Target="https://twitter.com/#!/talktalk/status/1075405339032477696" TargetMode="External" /><Relationship Id="rId488" Type="http://schemas.openxmlformats.org/officeDocument/2006/relationships/hyperlink" Target="https://twitter.com/#!/talktalk/status/1075414299617705984" TargetMode="External" /><Relationship Id="rId489" Type="http://schemas.openxmlformats.org/officeDocument/2006/relationships/hyperlink" Target="https://twitter.com/#!/talktalk/status/1074235671030697989" TargetMode="External" /><Relationship Id="rId490" Type="http://schemas.openxmlformats.org/officeDocument/2006/relationships/hyperlink" Target="https://twitter.com/#!/talktalk/status/1075422883629948928" TargetMode="External" /><Relationship Id="rId491" Type="http://schemas.openxmlformats.org/officeDocument/2006/relationships/hyperlink" Target="https://twitter.com/#!/talktalk/status/1075425847266500608" TargetMode="External" /><Relationship Id="rId492" Type="http://schemas.openxmlformats.org/officeDocument/2006/relationships/hyperlink" Target="https://twitter.com/#!/talktalk/status/1075426175827218433" TargetMode="External" /><Relationship Id="rId493" Type="http://schemas.openxmlformats.org/officeDocument/2006/relationships/hyperlink" Target="https://twitter.com/#!/talktalk/status/1075428727570554885" TargetMode="External" /><Relationship Id="rId494" Type="http://schemas.openxmlformats.org/officeDocument/2006/relationships/hyperlink" Target="https://twitter.com/#!/talktalk/status/1075442352406347778" TargetMode="External" /><Relationship Id="rId495" Type="http://schemas.openxmlformats.org/officeDocument/2006/relationships/hyperlink" Target="https://twitter.com/#!/talktalk/status/1075460348805812227" TargetMode="External" /><Relationship Id="rId496" Type="http://schemas.openxmlformats.org/officeDocument/2006/relationships/hyperlink" Target="https://twitter.com/#!/talktalk/status/1075460834095259648" TargetMode="External" /><Relationship Id="rId497" Type="http://schemas.openxmlformats.org/officeDocument/2006/relationships/hyperlink" Target="https://twitter.com/#!/talktalk/status/1075466758729936898" TargetMode="External" /><Relationship Id="rId498" Type="http://schemas.openxmlformats.org/officeDocument/2006/relationships/hyperlink" Target="https://twitter.com/#!/talktalk/status/1075467874150559745" TargetMode="External" /><Relationship Id="rId499" Type="http://schemas.openxmlformats.org/officeDocument/2006/relationships/hyperlink" Target="https://twitter.com/#!/talktalk/status/1075476711293235202" TargetMode="External" /><Relationship Id="rId500" Type="http://schemas.openxmlformats.org/officeDocument/2006/relationships/hyperlink" Target="https://twitter.com/#!/talktalk/status/1075501068874932225" TargetMode="External" /><Relationship Id="rId501" Type="http://schemas.openxmlformats.org/officeDocument/2006/relationships/hyperlink" Target="https://twitter.com/#!/talktalk/status/1075672370675941376" TargetMode="External" /><Relationship Id="rId502" Type="http://schemas.openxmlformats.org/officeDocument/2006/relationships/hyperlink" Target="https://twitter.com/#!/talktalk/status/1075673853286907905" TargetMode="External" /><Relationship Id="rId503" Type="http://schemas.openxmlformats.org/officeDocument/2006/relationships/hyperlink" Target="https://twitter.com/#!/talktalk/status/1075688613478891520" TargetMode="External" /><Relationship Id="rId504" Type="http://schemas.openxmlformats.org/officeDocument/2006/relationships/hyperlink" Target="https://twitter.com/#!/talktalk/status/1075763070696185858" TargetMode="External" /><Relationship Id="rId505" Type="http://schemas.openxmlformats.org/officeDocument/2006/relationships/hyperlink" Target="https://twitter.com/#!/talktalk/status/1075781549818142722" TargetMode="External" /><Relationship Id="rId506" Type="http://schemas.openxmlformats.org/officeDocument/2006/relationships/hyperlink" Target="https://twitter.com/#!/talktalk/status/1075854589717569537" TargetMode="External" /><Relationship Id="rId507" Type="http://schemas.openxmlformats.org/officeDocument/2006/relationships/hyperlink" Target="https://twitter.com/#!/talktalk/status/1076139306715095042" TargetMode="External" /><Relationship Id="rId508" Type="http://schemas.openxmlformats.org/officeDocument/2006/relationships/hyperlink" Target="https://twitter.com/#!/talktalk/status/1076155758738358273" TargetMode="External" /><Relationship Id="rId509" Type="http://schemas.openxmlformats.org/officeDocument/2006/relationships/hyperlink" Target="https://twitter.com/#!/talktalk/status/1076156321832058880" TargetMode="External" /><Relationship Id="rId510" Type="http://schemas.openxmlformats.org/officeDocument/2006/relationships/hyperlink" Target="https://twitter.com/#!/talktalk/status/1076164603980050432" TargetMode="External" /><Relationship Id="rId511" Type="http://schemas.openxmlformats.org/officeDocument/2006/relationships/hyperlink" Target="https://twitter.com/#!/talktalk/status/1076214762332131329" TargetMode="External" /><Relationship Id="rId512" Type="http://schemas.openxmlformats.org/officeDocument/2006/relationships/hyperlink" Target="https://twitter.com/#!/talktalk/status/1076216241696788483" TargetMode="External" /><Relationship Id="rId513" Type="http://schemas.openxmlformats.org/officeDocument/2006/relationships/hyperlink" Target="https://twitter.com/#!/talktalk/status/1076457633970900992" TargetMode="External" /><Relationship Id="rId514" Type="http://schemas.openxmlformats.org/officeDocument/2006/relationships/hyperlink" Target="https://twitter.com/#!/talktalk/status/1076475074616668160" TargetMode="External" /><Relationship Id="rId515" Type="http://schemas.openxmlformats.org/officeDocument/2006/relationships/hyperlink" Target="https://twitter.com/#!/talktalk/status/1076795232589660160" TargetMode="External" /><Relationship Id="rId516" Type="http://schemas.openxmlformats.org/officeDocument/2006/relationships/hyperlink" Target="https://twitter.com/#!/talktalk/status/1076799083946430464" TargetMode="External" /><Relationship Id="rId517" Type="http://schemas.openxmlformats.org/officeDocument/2006/relationships/hyperlink" Target="https://twitter.com/#!/talktalk/status/1075705266660929538" TargetMode="External" /><Relationship Id="rId518" Type="http://schemas.openxmlformats.org/officeDocument/2006/relationships/hyperlink" Target="https://twitter.com/#!/talktalk/status/1076812173467439104" TargetMode="External" /><Relationship Id="rId519" Type="http://schemas.openxmlformats.org/officeDocument/2006/relationships/hyperlink" Target="https://twitter.com/#!/talktalk/status/1076838559745757186" TargetMode="External" /><Relationship Id="rId520" Type="http://schemas.openxmlformats.org/officeDocument/2006/relationships/hyperlink" Target="https://twitter.com/#!/talktalk/status/1076881599696986113" TargetMode="External" /><Relationship Id="rId521" Type="http://schemas.openxmlformats.org/officeDocument/2006/relationships/hyperlink" Target="https://twitter.com/#!/talktalk/status/1077134815831433216" TargetMode="External" /><Relationship Id="rId522" Type="http://schemas.openxmlformats.org/officeDocument/2006/relationships/hyperlink" Target="https://twitter.com/#!/talktalk/status/1077157932679249920" TargetMode="External" /><Relationship Id="rId523" Type="http://schemas.openxmlformats.org/officeDocument/2006/relationships/hyperlink" Target="https://twitter.com/#!/talktalk/status/1077169625228562432" TargetMode="External" /><Relationship Id="rId524" Type="http://schemas.openxmlformats.org/officeDocument/2006/relationships/hyperlink" Target="https://twitter.com/#!/talktalk/status/1077177138346893312" TargetMode="External" /><Relationship Id="rId525" Type="http://schemas.openxmlformats.org/officeDocument/2006/relationships/hyperlink" Target="https://twitter.com/#!/talktalk/status/1077199886133678081" TargetMode="External" /><Relationship Id="rId526" Type="http://schemas.openxmlformats.org/officeDocument/2006/relationships/hyperlink" Target="https://twitter.com/#!/talktalk/status/1078203729411751936" TargetMode="External" /><Relationship Id="rId527" Type="http://schemas.openxmlformats.org/officeDocument/2006/relationships/hyperlink" Target="https://twitter.com/#!/talktalk/status/1078211421689794560" TargetMode="External" /><Relationship Id="rId528" Type="http://schemas.openxmlformats.org/officeDocument/2006/relationships/hyperlink" Target="https://twitter.com/#!/talktalk/status/1078213245889069056" TargetMode="External" /><Relationship Id="rId529" Type="http://schemas.openxmlformats.org/officeDocument/2006/relationships/hyperlink" Target="https://twitter.com/#!/talktalk/status/1078213561774690305" TargetMode="External" /><Relationship Id="rId530" Type="http://schemas.openxmlformats.org/officeDocument/2006/relationships/hyperlink" Target="https://twitter.com/#!/talktalk/status/1078215677717217280" TargetMode="External" /><Relationship Id="rId531" Type="http://schemas.openxmlformats.org/officeDocument/2006/relationships/hyperlink" Target="https://twitter.com/#!/talktalk/status/1078229221586145280" TargetMode="External" /><Relationship Id="rId532" Type="http://schemas.openxmlformats.org/officeDocument/2006/relationships/hyperlink" Target="https://twitter.com/#!/talktalk/status/1078234874715295744" TargetMode="External" /><Relationship Id="rId533" Type="http://schemas.openxmlformats.org/officeDocument/2006/relationships/hyperlink" Target="https://twitter.com/#!/talktalk/status/1078236979849031680" TargetMode="External" /><Relationship Id="rId534" Type="http://schemas.openxmlformats.org/officeDocument/2006/relationships/hyperlink" Target="https://twitter.com/#!/talktalk/status/1078237539008462849" TargetMode="External" /><Relationship Id="rId535" Type="http://schemas.openxmlformats.org/officeDocument/2006/relationships/hyperlink" Target="https://twitter.com/#!/talktalk/status/1078241785049161729" TargetMode="External" /><Relationship Id="rId536" Type="http://schemas.openxmlformats.org/officeDocument/2006/relationships/hyperlink" Target="https://twitter.com/#!/talktalk/status/1078258425673457664" TargetMode="External" /><Relationship Id="rId537" Type="http://schemas.openxmlformats.org/officeDocument/2006/relationships/hyperlink" Target="https://twitter.com/#!/talktalk/status/1078281199603322882" TargetMode="External" /><Relationship Id="rId538" Type="http://schemas.openxmlformats.org/officeDocument/2006/relationships/hyperlink" Target="https://twitter.com/#!/talktalk/status/1078324435101409280" TargetMode="External" /><Relationship Id="rId539" Type="http://schemas.openxmlformats.org/officeDocument/2006/relationships/hyperlink" Target="https://twitter.com/#!/talktalk/status/1078350155269718016" TargetMode="External" /><Relationship Id="rId540" Type="http://schemas.openxmlformats.org/officeDocument/2006/relationships/hyperlink" Target="https://twitter.com/#!/talktalk/status/1078385086687571969" TargetMode="External" /><Relationship Id="rId541" Type="http://schemas.openxmlformats.org/officeDocument/2006/relationships/hyperlink" Target="https://twitter.com/#!/talktalk/status/1078403436129980416" TargetMode="External" /><Relationship Id="rId542" Type="http://schemas.openxmlformats.org/officeDocument/2006/relationships/hyperlink" Target="https://twitter.com/#!/talktalk/status/1078580695163985921" TargetMode="External" /><Relationship Id="rId543" Type="http://schemas.openxmlformats.org/officeDocument/2006/relationships/hyperlink" Target="https://twitter.com/#!/talktalk/status/1078622458658414593" TargetMode="External" /><Relationship Id="rId544" Type="http://schemas.openxmlformats.org/officeDocument/2006/relationships/hyperlink" Target="https://twitter.com/#!/talktalk/status/1078632146271698950" TargetMode="External" /><Relationship Id="rId545" Type="http://schemas.openxmlformats.org/officeDocument/2006/relationships/hyperlink" Target="https://twitter.com/#!/talktalk/status/1078640794511249408" TargetMode="External" /><Relationship Id="rId546" Type="http://schemas.openxmlformats.org/officeDocument/2006/relationships/hyperlink" Target="https://twitter.com/#!/talktalk/status/1078666536649457664" TargetMode="External" /><Relationship Id="rId547" Type="http://schemas.openxmlformats.org/officeDocument/2006/relationships/hyperlink" Target="https://twitter.com/#!/rumanarumi13/status/1077920192666132483" TargetMode="External" /><Relationship Id="rId548" Type="http://schemas.openxmlformats.org/officeDocument/2006/relationships/hyperlink" Target="https://twitter.com/#!/rumanarumi13/status/1078690106217644033" TargetMode="External" /><Relationship Id="rId549" Type="http://schemas.openxmlformats.org/officeDocument/2006/relationships/hyperlink" Target="https://twitter.com/#!/askamex/status/1074098681077477377" TargetMode="External" /><Relationship Id="rId550" Type="http://schemas.openxmlformats.org/officeDocument/2006/relationships/hyperlink" Target="https://twitter.com/#!/askamex/status/1074679302703251457" TargetMode="External" /><Relationship Id="rId551" Type="http://schemas.openxmlformats.org/officeDocument/2006/relationships/hyperlink" Target="https://twitter.com/#!/askamex/status/1075143254008651776" TargetMode="External" /><Relationship Id="rId552" Type="http://schemas.openxmlformats.org/officeDocument/2006/relationships/hyperlink" Target="https://twitter.com/#!/askamex/status/1075177440950083585" TargetMode="External" /><Relationship Id="rId553" Type="http://schemas.openxmlformats.org/officeDocument/2006/relationships/hyperlink" Target="https://twitter.com/#!/askamex/status/1075457003886182400" TargetMode="External" /><Relationship Id="rId554" Type="http://schemas.openxmlformats.org/officeDocument/2006/relationships/hyperlink" Target="https://twitter.com/#!/askamex/status/1075791505363755010" TargetMode="External" /><Relationship Id="rId555" Type="http://schemas.openxmlformats.org/officeDocument/2006/relationships/hyperlink" Target="https://twitter.com/#!/askamex/status/1075884080703660032" TargetMode="External" /><Relationship Id="rId556" Type="http://schemas.openxmlformats.org/officeDocument/2006/relationships/hyperlink" Target="https://twitter.com/#!/askamex/status/1076126152182427648" TargetMode="External" /><Relationship Id="rId557" Type="http://schemas.openxmlformats.org/officeDocument/2006/relationships/hyperlink" Target="https://twitter.com/#!/askamex/status/1076282788935094273" TargetMode="External" /><Relationship Id="rId558" Type="http://schemas.openxmlformats.org/officeDocument/2006/relationships/hyperlink" Target="https://twitter.com/#!/askamex/status/1077260054401871872" TargetMode="External" /><Relationship Id="rId559" Type="http://schemas.openxmlformats.org/officeDocument/2006/relationships/hyperlink" Target="https://twitter.com/#!/askamex/status/1077274681831493632" TargetMode="External" /><Relationship Id="rId560" Type="http://schemas.openxmlformats.org/officeDocument/2006/relationships/hyperlink" Target="https://twitter.com/#!/askamex/status/1077968291438706689" TargetMode="External" /><Relationship Id="rId561" Type="http://schemas.openxmlformats.org/officeDocument/2006/relationships/hyperlink" Target="https://twitter.com/#!/askamex/status/1077998609075970048" TargetMode="External" /><Relationship Id="rId562" Type="http://schemas.openxmlformats.org/officeDocument/2006/relationships/hyperlink" Target="https://twitter.com/#!/askamex/status/1078043933152866309" TargetMode="External" /><Relationship Id="rId563" Type="http://schemas.openxmlformats.org/officeDocument/2006/relationships/hyperlink" Target="https://twitter.com/#!/askamex/status/1078322166960140288" TargetMode="External" /><Relationship Id="rId564" Type="http://schemas.openxmlformats.org/officeDocument/2006/relationships/hyperlink" Target="https://twitter.com/#!/askamex/status/1078673637480251394" TargetMode="External" /><Relationship Id="rId565" Type="http://schemas.openxmlformats.org/officeDocument/2006/relationships/hyperlink" Target="https://twitter.com/#!/askamex/status/1078681996304486400" TargetMode="External" /><Relationship Id="rId566" Type="http://schemas.openxmlformats.org/officeDocument/2006/relationships/hyperlink" Target="https://twitter.com/#!/askamex/status/1078674109628907522" TargetMode="External" /><Relationship Id="rId567" Type="http://schemas.openxmlformats.org/officeDocument/2006/relationships/hyperlink" Target="https://twitter.com/#!/askamex/status/1078682118878834688" TargetMode="External" /><Relationship Id="rId568" Type="http://schemas.openxmlformats.org/officeDocument/2006/relationships/hyperlink" Target="https://twitter.com/#!/askamex/status/1078694711538401280" TargetMode="External" /><Relationship Id="rId569" Type="http://schemas.openxmlformats.org/officeDocument/2006/relationships/comments" Target="../comments1.xml" /><Relationship Id="rId570" Type="http://schemas.openxmlformats.org/officeDocument/2006/relationships/vmlDrawing" Target="../drawings/vmlDrawing1.vml" /><Relationship Id="rId571" Type="http://schemas.openxmlformats.org/officeDocument/2006/relationships/table" Target="../tables/table1.xml" /><Relationship Id="rId57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madalynsklar.com/2016/02/15/twittersmarter-podcast-cocktail-party-conversations-with-alan-knecht-and-michelle-stinson-ross-from-socialchat-episode-30/" TargetMode="External" /><Relationship Id="rId2" Type="http://schemas.openxmlformats.org/officeDocument/2006/relationships/hyperlink" Target="http://www.madalynsklar.com/2016/02/15/twittersmarter-podcast-cocktail-party-conversations-with-alan-knecht-and-michelle-stinson-ross-from-socialchat-episode-30/" TargetMode="External" /><Relationship Id="rId3" Type="http://schemas.openxmlformats.org/officeDocument/2006/relationships/hyperlink" Target="http://www.madalynsklar.com/2016/02/15/twittersmarter-podcast-cocktail-party-conversations-with-alan-knecht-and-michelle-stinson-ross-from-socialchat-episode-30/" TargetMode="External" /><Relationship Id="rId4" Type="http://schemas.openxmlformats.org/officeDocument/2006/relationships/hyperlink" Target="http://www.madalynsklar.com/2016/02/15/twittersmarter-podcast-cocktail-party-conversations-with-alan-knecht-and-michelle-stinson-ross-from-socialchat-episode-30/" TargetMode="External" /><Relationship Id="rId5" Type="http://schemas.openxmlformats.org/officeDocument/2006/relationships/hyperlink" Target="http://www.twitterliveevents.com/" TargetMode="External" /><Relationship Id="rId6" Type="http://schemas.openxmlformats.org/officeDocument/2006/relationships/hyperlink" Target="https://buffer.com/reply/socialchat?utm_source=newsletter&amp;utm_campaign=nov20&amp;mc_cid=90dbf1560d&amp;mc_eid=e6ed1208cb" TargetMode="External" /><Relationship Id="rId7" Type="http://schemas.openxmlformats.org/officeDocument/2006/relationships/hyperlink" Target="https://www.softwaredevelopersindia.com/blog/how-to-develop-a-real-time-picture-chatting-app-like-snapchat/" TargetMode="External" /><Relationship Id="rId8" Type="http://schemas.openxmlformats.org/officeDocument/2006/relationships/hyperlink" Target="https://www.fiverr.com/mstrumiakther/do-wordpress-theme-customization-and-fix-any-errors-in-3-hrs" TargetMode="External" /><Relationship Id="rId9" Type="http://schemas.openxmlformats.org/officeDocument/2006/relationships/hyperlink" Target="https://www.fiverr.com/mstrumiakther/do-wordpress-theme-customization-and-fix-any-errors-in-3-hrs" TargetMode="External" /><Relationship Id="rId10" Type="http://schemas.openxmlformats.org/officeDocument/2006/relationships/hyperlink" Target="http://www.sprint.com/socialchat" TargetMode="External" /><Relationship Id="rId11" Type="http://schemas.openxmlformats.org/officeDocument/2006/relationships/hyperlink" Target="http://www.sprint.com/socialchat" TargetMode="External" /><Relationship Id="rId12" Type="http://schemas.openxmlformats.org/officeDocument/2006/relationships/hyperlink" Target="http://www.sprint.com/socialchat" TargetMode="External" /><Relationship Id="rId13" Type="http://schemas.openxmlformats.org/officeDocument/2006/relationships/hyperlink" Target="http://www.sprint.com/socialchat" TargetMode="External" /><Relationship Id="rId14" Type="http://schemas.openxmlformats.org/officeDocument/2006/relationships/hyperlink" Target="https://community.talktalk.co.uk/t5/Chat/bd-p/socialchat" TargetMode="External" /><Relationship Id="rId15" Type="http://schemas.openxmlformats.org/officeDocument/2006/relationships/hyperlink" Target="https://community.talktalk.co.uk/t5/Chat/bd-p/socialchat" TargetMode="External" /><Relationship Id="rId16" Type="http://schemas.openxmlformats.org/officeDocument/2006/relationships/hyperlink" Target="https://www.tim.it/offerte/mobile/internet-su-misura-te/tim-socialchat?gclid=Cj0KCQiAsJfhBRCaARIsAO68ZM5fTgZqrnvNEAjLggriUlEJ-QHOF7yds4FRsr0GVAuBvhKkiVvGKsMaAvAxEALw_wcB" TargetMode="External" /><Relationship Id="rId17" Type="http://schemas.openxmlformats.org/officeDocument/2006/relationships/hyperlink" Target="https://community.talktalk.co.uk/t5/Chat/bd-p/socialchat" TargetMode="External" /><Relationship Id="rId18" Type="http://schemas.openxmlformats.org/officeDocument/2006/relationships/hyperlink" Target="https://community.talktalk.co.uk/t5/Chat/bd-p/socialchat" TargetMode="External" /><Relationship Id="rId19" Type="http://schemas.openxmlformats.org/officeDocument/2006/relationships/hyperlink" Target="https://community.talktalk.co.uk/t5/Chat/bd-p/socialchat" TargetMode="External" /><Relationship Id="rId20" Type="http://schemas.openxmlformats.org/officeDocument/2006/relationships/hyperlink" Target="https://community.talktalk.co.uk/t5/Chat/bd-p/socialchat" TargetMode="External" /><Relationship Id="rId21" Type="http://schemas.openxmlformats.org/officeDocument/2006/relationships/hyperlink" Target="https://community.talktalk.co.uk/t5/Chat/bd-p/socialchat" TargetMode="External" /><Relationship Id="rId22" Type="http://schemas.openxmlformats.org/officeDocument/2006/relationships/hyperlink" Target="https://community.talktalk.co.uk/t5/Chat/bd-p/socialchat" TargetMode="External" /><Relationship Id="rId23" Type="http://schemas.openxmlformats.org/officeDocument/2006/relationships/hyperlink" Target="https://community.talktalk.co.uk/t5/Chat/bd-p/socialchat" TargetMode="External" /><Relationship Id="rId24" Type="http://schemas.openxmlformats.org/officeDocument/2006/relationships/hyperlink" Target="https://community.talktalk.co.uk/t5/Chat/bd-p/socialchat" TargetMode="External" /><Relationship Id="rId25" Type="http://schemas.openxmlformats.org/officeDocument/2006/relationships/hyperlink" Target="https://community.talktalk.co.uk/t5/Chat/bd-p/socialchat" TargetMode="External" /><Relationship Id="rId26" Type="http://schemas.openxmlformats.org/officeDocument/2006/relationships/hyperlink" Target="https://community.talktalk.co.uk/t5/Chat/bd-p/socialchat" TargetMode="External" /><Relationship Id="rId27" Type="http://schemas.openxmlformats.org/officeDocument/2006/relationships/hyperlink" Target="https://community.talktalk.co.uk/t5/Chat/bd-p/socialchat" TargetMode="External" /><Relationship Id="rId28" Type="http://schemas.openxmlformats.org/officeDocument/2006/relationships/hyperlink" Target="https://community.talktalk.co.uk/t5/Chat/bd-p/socialchat" TargetMode="External" /><Relationship Id="rId29" Type="http://schemas.openxmlformats.org/officeDocument/2006/relationships/hyperlink" Target="https://community.talktalk.co.uk/t5/Chat/bd-p/socialchat" TargetMode="External" /><Relationship Id="rId30" Type="http://schemas.openxmlformats.org/officeDocument/2006/relationships/hyperlink" Target="https://community.talktalk.co.uk/t5/Chat/bd-p/socialchat" TargetMode="External" /><Relationship Id="rId31" Type="http://schemas.openxmlformats.org/officeDocument/2006/relationships/hyperlink" Target="https://community.talktalk.co.uk/t5/Chat/bd-p/socialchat" TargetMode="External" /><Relationship Id="rId32" Type="http://schemas.openxmlformats.org/officeDocument/2006/relationships/hyperlink" Target="https://community.talktalk.co.uk/t5/Chat/bd-p/socialchat" TargetMode="External" /><Relationship Id="rId33" Type="http://schemas.openxmlformats.org/officeDocument/2006/relationships/hyperlink" Target="https://community.talktalk.co.uk/t5/Chat/bd-p/socialchat" TargetMode="External" /><Relationship Id="rId34" Type="http://schemas.openxmlformats.org/officeDocument/2006/relationships/hyperlink" Target="https://community.talktalk.co.uk/t5/Chat/bd-p/socialchat" TargetMode="External" /><Relationship Id="rId35" Type="http://schemas.openxmlformats.org/officeDocument/2006/relationships/hyperlink" Target="https://community.talktalk.co.uk/t5/Chat/bd-p/socialchat" TargetMode="External" /><Relationship Id="rId36" Type="http://schemas.openxmlformats.org/officeDocument/2006/relationships/hyperlink" Target="https://community.talktalk.co.uk/t5/Chat/bd-p/socialchat" TargetMode="External" /><Relationship Id="rId37" Type="http://schemas.openxmlformats.org/officeDocument/2006/relationships/hyperlink" Target="https://community.talktalk.co.uk/t5/Chat/bd-p/socialchat" TargetMode="External" /><Relationship Id="rId38" Type="http://schemas.openxmlformats.org/officeDocument/2006/relationships/hyperlink" Target="https://community.talktalk.co.uk/t5/Chat/bd-p/socialchat" TargetMode="External" /><Relationship Id="rId39" Type="http://schemas.openxmlformats.org/officeDocument/2006/relationships/hyperlink" Target="https://community.talktalk.co.uk/t5/Chat/bd-p/socialchat" TargetMode="External" /><Relationship Id="rId40" Type="http://schemas.openxmlformats.org/officeDocument/2006/relationships/hyperlink" Target="https://community.talktalk.co.uk/t5/Chat/bd-p/socialchat" TargetMode="External" /><Relationship Id="rId41" Type="http://schemas.openxmlformats.org/officeDocument/2006/relationships/hyperlink" Target="https://community.talktalk.co.uk/t5/Chat/bd-p/socialchat" TargetMode="External" /><Relationship Id="rId42" Type="http://schemas.openxmlformats.org/officeDocument/2006/relationships/hyperlink" Target="https://community.talktalk.co.uk/t5/Chat/bd-p/socialchat" TargetMode="External" /><Relationship Id="rId43" Type="http://schemas.openxmlformats.org/officeDocument/2006/relationships/hyperlink" Target="https://community.talktalk.co.uk/t5/Chat/bd-p/socialchat" TargetMode="External" /><Relationship Id="rId44" Type="http://schemas.openxmlformats.org/officeDocument/2006/relationships/hyperlink" Target="https://community.talktalk.co.uk/t5/Chat/bd-p/socialchat" TargetMode="External" /><Relationship Id="rId45" Type="http://schemas.openxmlformats.org/officeDocument/2006/relationships/hyperlink" Target="https://community.talktalk.co.uk/t5/Chat/bd-p/socialchat" TargetMode="External" /><Relationship Id="rId46" Type="http://schemas.openxmlformats.org/officeDocument/2006/relationships/hyperlink" Target="https://community.talktalk.co.uk/t5/Chat/bd-p/socialchat" TargetMode="External" /><Relationship Id="rId47" Type="http://schemas.openxmlformats.org/officeDocument/2006/relationships/hyperlink" Target="https://community.talktalk.co.uk/t5/Chat/bd-p/socialchat" TargetMode="External" /><Relationship Id="rId48" Type="http://schemas.openxmlformats.org/officeDocument/2006/relationships/hyperlink" Target="https://community.talktalk.co.uk/t5/Chat/bd-p/socialchat" TargetMode="External" /><Relationship Id="rId49" Type="http://schemas.openxmlformats.org/officeDocument/2006/relationships/hyperlink" Target="https://community.talktalk.co.uk/t5/Chat/bd-p/socialchat" TargetMode="External" /><Relationship Id="rId50" Type="http://schemas.openxmlformats.org/officeDocument/2006/relationships/hyperlink" Target="https://community.talktalk.co.uk/t5/Chat/bd-p/socialchat" TargetMode="External" /><Relationship Id="rId51" Type="http://schemas.openxmlformats.org/officeDocument/2006/relationships/hyperlink" Target="https://community.talktalk.co.uk/t5/Chat/bd-p/socialchat" TargetMode="External" /><Relationship Id="rId52" Type="http://schemas.openxmlformats.org/officeDocument/2006/relationships/hyperlink" Target="https://community.talktalk.co.uk/t5/Chat/bd-p/socialchat" TargetMode="External" /><Relationship Id="rId53" Type="http://schemas.openxmlformats.org/officeDocument/2006/relationships/hyperlink" Target="https://community.talktalk.co.uk/t5/Chat/bd-p/socialchat" TargetMode="External" /><Relationship Id="rId54" Type="http://schemas.openxmlformats.org/officeDocument/2006/relationships/hyperlink" Target="https://community.talktalk.co.uk/t5/Chat/bd-p/socialchat" TargetMode="External" /><Relationship Id="rId55" Type="http://schemas.openxmlformats.org/officeDocument/2006/relationships/hyperlink" Target="https://community.talktalk.co.uk/t5/Chat/bd-p/socialchat" TargetMode="External" /><Relationship Id="rId56" Type="http://schemas.openxmlformats.org/officeDocument/2006/relationships/hyperlink" Target="https://community.talktalk.co.uk/t5/Chat/bd-p/socialchat" TargetMode="External" /><Relationship Id="rId57" Type="http://schemas.openxmlformats.org/officeDocument/2006/relationships/hyperlink" Target="https://community.talktalk.co.uk/t5/Chat/bd-p/socialchat" TargetMode="External" /><Relationship Id="rId58" Type="http://schemas.openxmlformats.org/officeDocument/2006/relationships/hyperlink" Target="https://community.talktalk.co.uk/t5/Chat/bd-p/socialchat" TargetMode="External" /><Relationship Id="rId59" Type="http://schemas.openxmlformats.org/officeDocument/2006/relationships/hyperlink" Target="https://community.talktalk.co.uk/t5/Chat/bd-p/socialchat" TargetMode="External" /><Relationship Id="rId60" Type="http://schemas.openxmlformats.org/officeDocument/2006/relationships/hyperlink" Target="https://community.talktalk.co.uk/t5/Chat/bd-p/socialchat" TargetMode="External" /><Relationship Id="rId61" Type="http://schemas.openxmlformats.org/officeDocument/2006/relationships/hyperlink" Target="https://community.talktalk.co.uk/t5/Chat/bd-p/socialchat" TargetMode="External" /><Relationship Id="rId62" Type="http://schemas.openxmlformats.org/officeDocument/2006/relationships/hyperlink" Target="https://community.talktalk.co.uk/t5/Chat/bd-p/socialchat" TargetMode="External" /><Relationship Id="rId63" Type="http://schemas.openxmlformats.org/officeDocument/2006/relationships/hyperlink" Target="https://community.talktalk.co.uk/t5/Chat/bd-p/socialchat" TargetMode="External" /><Relationship Id="rId64" Type="http://schemas.openxmlformats.org/officeDocument/2006/relationships/hyperlink" Target="https://community.talktalk.co.uk/t5/Chat/bd-p/socialchat" TargetMode="External" /><Relationship Id="rId65" Type="http://schemas.openxmlformats.org/officeDocument/2006/relationships/hyperlink" Target="https://community.talktalk.co.uk/t5/Chat/bd-p/socialchat" TargetMode="External" /><Relationship Id="rId66" Type="http://schemas.openxmlformats.org/officeDocument/2006/relationships/hyperlink" Target="https://community.talktalk.co.uk/t5/Chat/bd-p/socialchat" TargetMode="External" /><Relationship Id="rId67" Type="http://schemas.openxmlformats.org/officeDocument/2006/relationships/hyperlink" Target="https://community.talktalk.co.uk/t5/Chat/bd-p/socialchat" TargetMode="External" /><Relationship Id="rId68" Type="http://schemas.openxmlformats.org/officeDocument/2006/relationships/hyperlink" Target="https://community.talktalk.co.uk/t5/Chat/bd-p/socialchat" TargetMode="External" /><Relationship Id="rId69" Type="http://schemas.openxmlformats.org/officeDocument/2006/relationships/hyperlink" Target="https://community.talktalk.co.uk/t5/Chat/bd-p/socialchat" TargetMode="External" /><Relationship Id="rId70" Type="http://schemas.openxmlformats.org/officeDocument/2006/relationships/hyperlink" Target="https://community.talktalk.co.uk/t5/Chat/bd-p/socialchat" TargetMode="External" /><Relationship Id="rId71" Type="http://schemas.openxmlformats.org/officeDocument/2006/relationships/hyperlink" Target="https://community.talktalk.co.uk/t5/Chat/bd-p/socialchat" TargetMode="External" /><Relationship Id="rId72" Type="http://schemas.openxmlformats.org/officeDocument/2006/relationships/hyperlink" Target="https://community.talktalk.co.uk/t5/Chat/bd-p/socialchat" TargetMode="External" /><Relationship Id="rId73" Type="http://schemas.openxmlformats.org/officeDocument/2006/relationships/hyperlink" Target="https://community.talktalk.co.uk/t5/Chat/bd-p/socialchat" TargetMode="External" /><Relationship Id="rId74" Type="http://schemas.openxmlformats.org/officeDocument/2006/relationships/hyperlink" Target="https://community.talktalk.co.uk/t5/Chat/bd-p/socialchat" TargetMode="External" /><Relationship Id="rId75" Type="http://schemas.openxmlformats.org/officeDocument/2006/relationships/hyperlink" Target="https://community.talktalk.co.uk/t5/Chat/bd-p/socialchat" TargetMode="External" /><Relationship Id="rId76" Type="http://schemas.openxmlformats.org/officeDocument/2006/relationships/hyperlink" Target="https://community.talktalk.co.uk/t5/Chat/bd-p/socialchat" TargetMode="External" /><Relationship Id="rId77" Type="http://schemas.openxmlformats.org/officeDocument/2006/relationships/hyperlink" Target="https://community.talktalk.co.uk/t5/Chat/bd-p/socialchat" TargetMode="External" /><Relationship Id="rId78" Type="http://schemas.openxmlformats.org/officeDocument/2006/relationships/hyperlink" Target="https://community.talktalk.co.uk/t5/Chat/bd-p/socialchat" TargetMode="External" /><Relationship Id="rId79" Type="http://schemas.openxmlformats.org/officeDocument/2006/relationships/hyperlink" Target="https://community.talktalk.co.uk/t5/Chat/bd-p/socialchat" TargetMode="External" /><Relationship Id="rId80" Type="http://schemas.openxmlformats.org/officeDocument/2006/relationships/hyperlink" Target="https://community.talktalk.co.uk/t5/Chat/bd-p/socialchat" TargetMode="External" /><Relationship Id="rId81" Type="http://schemas.openxmlformats.org/officeDocument/2006/relationships/hyperlink" Target="https://community.talktalk.co.uk/t5/Chat/bd-p/socialchat" TargetMode="External" /><Relationship Id="rId82" Type="http://schemas.openxmlformats.org/officeDocument/2006/relationships/hyperlink" Target="https://community.talktalk.co.uk/t5/Chat/bd-p/socialchat" TargetMode="External" /><Relationship Id="rId83" Type="http://schemas.openxmlformats.org/officeDocument/2006/relationships/hyperlink" Target="https://community.talktalk.co.uk/t5/Chat/bd-p/socialchat" TargetMode="External" /><Relationship Id="rId84" Type="http://schemas.openxmlformats.org/officeDocument/2006/relationships/hyperlink" Target="https://community.talktalk.co.uk/t5/Chat/bd-p/socialchat" TargetMode="External" /><Relationship Id="rId85" Type="http://schemas.openxmlformats.org/officeDocument/2006/relationships/hyperlink" Target="https://community.talktalk.co.uk/t5/Chat/bd-p/socialchat" TargetMode="External" /><Relationship Id="rId86" Type="http://schemas.openxmlformats.org/officeDocument/2006/relationships/hyperlink" Target="https://community.talktalk.co.uk/t5/Chat/bd-p/socialchat" TargetMode="External" /><Relationship Id="rId87" Type="http://schemas.openxmlformats.org/officeDocument/2006/relationships/hyperlink" Target="https://community.talktalk.co.uk/t5/Chat/bd-p/socialchat" TargetMode="External" /><Relationship Id="rId88" Type="http://schemas.openxmlformats.org/officeDocument/2006/relationships/hyperlink" Target="https://community.talktalk.co.uk/t5/Chat/bd-p/socialchat" TargetMode="External" /><Relationship Id="rId89" Type="http://schemas.openxmlformats.org/officeDocument/2006/relationships/hyperlink" Target="https://community.talktalk.co.uk/t5/Chat/bd-p/socialchat" TargetMode="External" /><Relationship Id="rId90" Type="http://schemas.openxmlformats.org/officeDocument/2006/relationships/hyperlink" Target="https://community.talktalk.co.uk/t5/Chat/bd-p/socialchat" TargetMode="External" /><Relationship Id="rId91" Type="http://schemas.openxmlformats.org/officeDocument/2006/relationships/hyperlink" Target="https://community.talktalk.co.uk/t5/Chat/bd-p/socialchat" TargetMode="External" /><Relationship Id="rId92" Type="http://schemas.openxmlformats.org/officeDocument/2006/relationships/hyperlink" Target="https://community.talktalk.co.uk/t5/Chat/bd-p/socialchat" TargetMode="External" /><Relationship Id="rId93" Type="http://schemas.openxmlformats.org/officeDocument/2006/relationships/hyperlink" Target="https://community.talktalk.co.uk/t5/Chat/bd-p/socialchat" TargetMode="External" /><Relationship Id="rId94" Type="http://schemas.openxmlformats.org/officeDocument/2006/relationships/hyperlink" Target="https://community.talktalk.co.uk/t5/Chat/bd-p/socialchat" TargetMode="External" /><Relationship Id="rId95" Type="http://schemas.openxmlformats.org/officeDocument/2006/relationships/hyperlink" Target="https://community.talktalk.co.uk/t5/Chat/bd-p/socialchat" TargetMode="External" /><Relationship Id="rId96" Type="http://schemas.openxmlformats.org/officeDocument/2006/relationships/hyperlink" Target="https://community.talktalk.co.uk/t5/Chat/bd-p/socialchat" TargetMode="External" /><Relationship Id="rId97" Type="http://schemas.openxmlformats.org/officeDocument/2006/relationships/hyperlink" Target="https://community.talktalk.co.uk/t5/Chat/bd-p/socialchat" TargetMode="External" /><Relationship Id="rId98" Type="http://schemas.openxmlformats.org/officeDocument/2006/relationships/hyperlink" Target="https://community.talktalk.co.uk/t5/Chat/bd-p/socialchat" TargetMode="External" /><Relationship Id="rId99" Type="http://schemas.openxmlformats.org/officeDocument/2006/relationships/hyperlink" Target="https://community.talktalk.co.uk/t5/Chat/bd-p/socialchat" TargetMode="External" /><Relationship Id="rId100" Type="http://schemas.openxmlformats.org/officeDocument/2006/relationships/hyperlink" Target="https://community.talktalk.co.uk/t5/Chat/bd-p/socialchat" TargetMode="External" /><Relationship Id="rId101" Type="http://schemas.openxmlformats.org/officeDocument/2006/relationships/hyperlink" Target="https://community.talktalk.co.uk/t5/Chat/bd-p/socialchat" TargetMode="External" /><Relationship Id="rId102" Type="http://schemas.openxmlformats.org/officeDocument/2006/relationships/hyperlink" Target="https://community.talktalk.co.uk/t5/Chat/bd-p/socialchat" TargetMode="External" /><Relationship Id="rId103" Type="http://schemas.openxmlformats.org/officeDocument/2006/relationships/hyperlink" Target="https://community.talktalk.co.uk/t5/Chat/bd-p/socialchat" TargetMode="External" /><Relationship Id="rId104" Type="http://schemas.openxmlformats.org/officeDocument/2006/relationships/hyperlink" Target="https://community.talktalk.co.uk/t5/Chat/bd-p/socialchat" TargetMode="External" /><Relationship Id="rId105" Type="http://schemas.openxmlformats.org/officeDocument/2006/relationships/hyperlink" Target="https://community.talktalk.co.uk/t5/Chat/bd-p/socialchat" TargetMode="External" /><Relationship Id="rId106" Type="http://schemas.openxmlformats.org/officeDocument/2006/relationships/hyperlink" Target="https://community.talktalk.co.uk/t5/Chat/bd-p/socialchat" TargetMode="External" /><Relationship Id="rId107" Type="http://schemas.openxmlformats.org/officeDocument/2006/relationships/hyperlink" Target="https://community.talktalk.co.uk/t5/Chat/bd-p/socialchat" TargetMode="External" /><Relationship Id="rId108" Type="http://schemas.openxmlformats.org/officeDocument/2006/relationships/hyperlink" Target="https://community.talktalk.co.uk/t5/Chat/bd-p/socialchat" TargetMode="External" /><Relationship Id="rId109" Type="http://schemas.openxmlformats.org/officeDocument/2006/relationships/hyperlink" Target="https://community.talktalk.co.uk/t5/Chat/bd-p/socialchat" TargetMode="External" /><Relationship Id="rId110" Type="http://schemas.openxmlformats.org/officeDocument/2006/relationships/hyperlink" Target="https://community.talktalk.co.uk/t5/Chat/bd-p/socialchat" TargetMode="External" /><Relationship Id="rId111" Type="http://schemas.openxmlformats.org/officeDocument/2006/relationships/hyperlink" Target="https://community.talktalk.co.uk/t5/Chat/bd-p/socialchat" TargetMode="External" /><Relationship Id="rId112" Type="http://schemas.openxmlformats.org/officeDocument/2006/relationships/hyperlink" Target="https://community.talktalk.co.uk/t5/Chat/bd-p/socialchat" TargetMode="External" /><Relationship Id="rId113" Type="http://schemas.openxmlformats.org/officeDocument/2006/relationships/hyperlink" Target="https://community.talktalk.co.uk/t5/Chat/bd-p/socialchat" TargetMode="External" /><Relationship Id="rId114" Type="http://schemas.openxmlformats.org/officeDocument/2006/relationships/hyperlink" Target="https://community.talktalk.co.uk/t5/Chat/bd-p/socialchat" TargetMode="External" /><Relationship Id="rId115" Type="http://schemas.openxmlformats.org/officeDocument/2006/relationships/hyperlink" Target="https://community.talktalk.co.uk/t5/Chat/bd-p/socialchat" TargetMode="External" /><Relationship Id="rId116" Type="http://schemas.openxmlformats.org/officeDocument/2006/relationships/hyperlink" Target="https://community.talktalk.co.uk/t5/Chat/bd-p/socialchat" TargetMode="External" /><Relationship Id="rId117" Type="http://schemas.openxmlformats.org/officeDocument/2006/relationships/hyperlink" Target="https://community.talktalk.co.uk/t5/Chat/bd-p/socialchat" TargetMode="External" /><Relationship Id="rId118" Type="http://schemas.openxmlformats.org/officeDocument/2006/relationships/hyperlink" Target="https://community.talktalk.co.uk/t5/Chat/bd-p/socialchat" TargetMode="External" /><Relationship Id="rId119" Type="http://schemas.openxmlformats.org/officeDocument/2006/relationships/hyperlink" Target="https://community.talktalk.co.uk/t5/Chat/bd-p/socialchat" TargetMode="External" /><Relationship Id="rId120" Type="http://schemas.openxmlformats.org/officeDocument/2006/relationships/hyperlink" Target="https://community.talktalk.co.uk/t5/Chat/bd-p/socialchat" TargetMode="External" /><Relationship Id="rId121" Type="http://schemas.openxmlformats.org/officeDocument/2006/relationships/hyperlink" Target="https://community.talktalk.co.uk/t5/Chat/bd-p/socialchat" TargetMode="External" /><Relationship Id="rId122" Type="http://schemas.openxmlformats.org/officeDocument/2006/relationships/hyperlink" Target="https://community.talktalk.co.uk/t5/Chat/bd-p/socialchat" TargetMode="External" /><Relationship Id="rId123" Type="http://schemas.openxmlformats.org/officeDocument/2006/relationships/hyperlink" Target="https://community.talktalk.co.uk/t5/Chat/bd-p/socialchat" TargetMode="External" /><Relationship Id="rId124" Type="http://schemas.openxmlformats.org/officeDocument/2006/relationships/hyperlink" Target="https://community.talktalk.co.uk/t5/Chat/bd-p/socialchat" TargetMode="External" /><Relationship Id="rId125" Type="http://schemas.openxmlformats.org/officeDocument/2006/relationships/hyperlink" Target="https://community.talktalk.co.uk/t5/Chat/bd-p/socialchat" TargetMode="External" /><Relationship Id="rId126" Type="http://schemas.openxmlformats.org/officeDocument/2006/relationships/hyperlink" Target="https://community.talktalk.co.uk/t5/Chat/bd-p/socialchat" TargetMode="External" /><Relationship Id="rId127" Type="http://schemas.openxmlformats.org/officeDocument/2006/relationships/hyperlink" Target="https://community.talktalk.co.uk/t5/Chat/bd-p/socialchat" TargetMode="External" /><Relationship Id="rId128" Type="http://schemas.openxmlformats.org/officeDocument/2006/relationships/hyperlink" Target="https://community.talktalk.co.uk/t5/Chat/bd-p/socialchat" TargetMode="External" /><Relationship Id="rId129" Type="http://schemas.openxmlformats.org/officeDocument/2006/relationships/hyperlink" Target="https://community.talktalk.co.uk/t5/Chat/bd-p/socialchat" TargetMode="External" /><Relationship Id="rId130" Type="http://schemas.openxmlformats.org/officeDocument/2006/relationships/hyperlink" Target="https://community.talktalk.co.uk/t5/Chat/bd-p/socialchat" TargetMode="External" /><Relationship Id="rId131" Type="http://schemas.openxmlformats.org/officeDocument/2006/relationships/hyperlink" Target="https://community.talktalk.co.uk/t5/Chat/bd-p/socialchat" TargetMode="External" /><Relationship Id="rId132" Type="http://schemas.openxmlformats.org/officeDocument/2006/relationships/hyperlink" Target="https://community.talktalk.co.uk/t5/Chat/bd-p/socialchat" TargetMode="External" /><Relationship Id="rId133" Type="http://schemas.openxmlformats.org/officeDocument/2006/relationships/hyperlink" Target="https://community.talktalk.co.uk/t5/Chat/bd-p/socialchat" TargetMode="External" /><Relationship Id="rId134" Type="http://schemas.openxmlformats.org/officeDocument/2006/relationships/hyperlink" Target="https://community.talktalk.co.uk/t5/Chat/bd-p/socialchat" TargetMode="External" /><Relationship Id="rId135" Type="http://schemas.openxmlformats.org/officeDocument/2006/relationships/hyperlink" Target="https://community.talktalk.co.uk/t5/Chat/bd-p/socialchat" TargetMode="External" /><Relationship Id="rId136" Type="http://schemas.openxmlformats.org/officeDocument/2006/relationships/hyperlink" Target="https://community.talktalk.co.uk/t5/Chat/bd-p/socialchat" TargetMode="External" /><Relationship Id="rId137" Type="http://schemas.openxmlformats.org/officeDocument/2006/relationships/hyperlink" Target="https://community.talktalk.co.uk/t5/Chat/bd-p/socialchat" TargetMode="External" /><Relationship Id="rId138" Type="http://schemas.openxmlformats.org/officeDocument/2006/relationships/hyperlink" Target="https://community.talktalk.co.uk/t5/Chat/bd-p/socialchat" TargetMode="External" /><Relationship Id="rId139" Type="http://schemas.openxmlformats.org/officeDocument/2006/relationships/hyperlink" Target="https://community.talktalk.co.uk/t5/Chat/bd-p/socialchat" TargetMode="External" /><Relationship Id="rId140" Type="http://schemas.openxmlformats.org/officeDocument/2006/relationships/hyperlink" Target="https://community.talktalk.co.uk/t5/Chat/bd-p/socialchat" TargetMode="External" /><Relationship Id="rId141" Type="http://schemas.openxmlformats.org/officeDocument/2006/relationships/hyperlink" Target="https://community.talktalk.co.uk/t5/Chat/bd-p/socialchat" TargetMode="External" /><Relationship Id="rId142" Type="http://schemas.openxmlformats.org/officeDocument/2006/relationships/hyperlink" Target="https://community.talktalk.co.uk/t5/Chat/bd-p/socialchat" TargetMode="External" /><Relationship Id="rId143" Type="http://schemas.openxmlformats.org/officeDocument/2006/relationships/hyperlink" Target="https://community.talktalk.co.uk/t5/Chat/bd-p/socialchat" TargetMode="External" /><Relationship Id="rId144" Type="http://schemas.openxmlformats.org/officeDocument/2006/relationships/hyperlink" Target="https://community.talktalk.co.uk/t5/Chat/bd-p/socialchat" TargetMode="External" /><Relationship Id="rId145" Type="http://schemas.openxmlformats.org/officeDocument/2006/relationships/hyperlink" Target="https://community.talktalk.co.uk/t5/Chat/bd-p/socialchat" TargetMode="External" /><Relationship Id="rId146" Type="http://schemas.openxmlformats.org/officeDocument/2006/relationships/hyperlink" Target="https://community.talktalk.co.uk/t5/Chat/bd-p/socialchat" TargetMode="External" /><Relationship Id="rId147" Type="http://schemas.openxmlformats.org/officeDocument/2006/relationships/hyperlink" Target="https://community.talktalk.co.uk/t5/Chat/bd-p/socialchat" TargetMode="External" /><Relationship Id="rId148" Type="http://schemas.openxmlformats.org/officeDocument/2006/relationships/hyperlink" Target="https://community.talktalk.co.uk/t5/Chat/bd-p/socialchat" TargetMode="External" /><Relationship Id="rId149" Type="http://schemas.openxmlformats.org/officeDocument/2006/relationships/hyperlink" Target="https://community.talktalk.co.uk/t5/Chat/bd-p/socialchat" TargetMode="External" /><Relationship Id="rId150" Type="http://schemas.openxmlformats.org/officeDocument/2006/relationships/hyperlink" Target="https://community.talktalk.co.uk/t5/Chat/bd-p/socialchat" TargetMode="External" /><Relationship Id="rId151" Type="http://schemas.openxmlformats.org/officeDocument/2006/relationships/hyperlink" Target="https://community.talktalk.co.uk/t5/Chat/bd-p/socialchat" TargetMode="External" /><Relationship Id="rId152" Type="http://schemas.openxmlformats.org/officeDocument/2006/relationships/hyperlink" Target="https://community.talktalk.co.uk/t5/Chat/bd-p/socialchat" TargetMode="External" /><Relationship Id="rId153" Type="http://schemas.openxmlformats.org/officeDocument/2006/relationships/hyperlink" Target="https://community.talktalk.co.uk/t5/Chat/bd-p/socialchat" TargetMode="External" /><Relationship Id="rId154" Type="http://schemas.openxmlformats.org/officeDocument/2006/relationships/hyperlink" Target="https://community.talktalk.co.uk/t5/Chat/bd-p/socialchat" TargetMode="External" /><Relationship Id="rId155" Type="http://schemas.openxmlformats.org/officeDocument/2006/relationships/hyperlink" Target="https://community.talktalk.co.uk/t5/Chat/bd-p/socialchat" TargetMode="External" /><Relationship Id="rId156" Type="http://schemas.openxmlformats.org/officeDocument/2006/relationships/hyperlink" Target="https://community.talktalk.co.uk/t5/Chat/bd-p/socialchat" TargetMode="External" /><Relationship Id="rId157" Type="http://schemas.openxmlformats.org/officeDocument/2006/relationships/hyperlink" Target="https://community.talktalk.co.uk/t5/Chat/bd-p/socialchat" TargetMode="External" /><Relationship Id="rId158" Type="http://schemas.openxmlformats.org/officeDocument/2006/relationships/hyperlink" Target="https://community.talktalk.co.uk/t5/Chat/bd-p/socialchat" TargetMode="External" /><Relationship Id="rId159" Type="http://schemas.openxmlformats.org/officeDocument/2006/relationships/hyperlink" Target="https://community.talktalk.co.uk/t5/Chat/bd-p/socialchat" TargetMode="External" /><Relationship Id="rId160" Type="http://schemas.openxmlformats.org/officeDocument/2006/relationships/hyperlink" Target="https://community.talktalk.co.uk/t5/Chat/bd-p/socialchat" TargetMode="External" /><Relationship Id="rId161" Type="http://schemas.openxmlformats.org/officeDocument/2006/relationships/hyperlink" Target="https://community.talktalk.co.uk/t5/Chat/bd-p/socialchat" TargetMode="External" /><Relationship Id="rId162" Type="http://schemas.openxmlformats.org/officeDocument/2006/relationships/hyperlink" Target="https://community.talktalk.co.uk/t5/Chat/bd-p/socialchat" TargetMode="External" /><Relationship Id="rId163" Type="http://schemas.openxmlformats.org/officeDocument/2006/relationships/hyperlink" Target="https://community.talktalk.co.uk/t5/Chat/bd-p/socialchat" TargetMode="External" /><Relationship Id="rId164" Type="http://schemas.openxmlformats.org/officeDocument/2006/relationships/hyperlink" Target="https://www.fiverr.com/mstrumiakther/do-wordpress-theme-customization-and-fix-any-errors-in-3-hrs" TargetMode="External" /><Relationship Id="rId165" Type="http://schemas.openxmlformats.org/officeDocument/2006/relationships/hyperlink" Target="https://www.fiverr.com/mstrumiakther/do-wordpress-theme-customization-and-fix-any-errors-in-3-hrs" TargetMode="External" /><Relationship Id="rId166" Type="http://schemas.openxmlformats.org/officeDocument/2006/relationships/hyperlink" Target="https://www.americanexpress.com/socialchat" TargetMode="External" /><Relationship Id="rId167" Type="http://schemas.openxmlformats.org/officeDocument/2006/relationships/hyperlink" Target="https://www.americanexpress.com/socialchat" TargetMode="External" /><Relationship Id="rId168" Type="http://schemas.openxmlformats.org/officeDocument/2006/relationships/hyperlink" Target="https://www.americanexpress.com/socialchat" TargetMode="External" /><Relationship Id="rId169" Type="http://schemas.openxmlformats.org/officeDocument/2006/relationships/hyperlink" Target="https://www.americanexpress.com/socialchat" TargetMode="External" /><Relationship Id="rId170" Type="http://schemas.openxmlformats.org/officeDocument/2006/relationships/hyperlink" Target="https://www.americanexpress.com/socialchat" TargetMode="External" /><Relationship Id="rId171" Type="http://schemas.openxmlformats.org/officeDocument/2006/relationships/hyperlink" Target="https://www.americanexpress.com/socialchat" TargetMode="External" /><Relationship Id="rId172" Type="http://schemas.openxmlformats.org/officeDocument/2006/relationships/hyperlink" Target="https://www.americanexpress.com/socialchat" TargetMode="External" /><Relationship Id="rId173" Type="http://schemas.openxmlformats.org/officeDocument/2006/relationships/hyperlink" Target="https://www.americanexpress.com/socialchat" TargetMode="External" /><Relationship Id="rId174" Type="http://schemas.openxmlformats.org/officeDocument/2006/relationships/hyperlink" Target="https://www.americanexpress.com/socialchat" TargetMode="External" /><Relationship Id="rId175" Type="http://schemas.openxmlformats.org/officeDocument/2006/relationships/hyperlink" Target="https://www.americanexpress.com/socialchat" TargetMode="External" /><Relationship Id="rId176" Type="http://schemas.openxmlformats.org/officeDocument/2006/relationships/hyperlink" Target="https://www.americanexpress.com/socialchat" TargetMode="External" /><Relationship Id="rId177" Type="http://schemas.openxmlformats.org/officeDocument/2006/relationships/hyperlink" Target="https://www.americanexpress.com/socialchat" TargetMode="External" /><Relationship Id="rId178" Type="http://schemas.openxmlformats.org/officeDocument/2006/relationships/hyperlink" Target="https://www.americanexpress.com/socialchat" TargetMode="External" /><Relationship Id="rId179" Type="http://schemas.openxmlformats.org/officeDocument/2006/relationships/hyperlink" Target="https://www.americanexpress.com/socialchat" TargetMode="External" /><Relationship Id="rId180" Type="http://schemas.openxmlformats.org/officeDocument/2006/relationships/hyperlink" Target="https://www.americanexpress.com/socialchat" TargetMode="External" /><Relationship Id="rId181" Type="http://schemas.openxmlformats.org/officeDocument/2006/relationships/hyperlink" Target="https://www.americanexpress.com/socialchat" TargetMode="External" /><Relationship Id="rId182" Type="http://schemas.openxmlformats.org/officeDocument/2006/relationships/hyperlink" Target="https://www.americanexpress.com/socialchat" TargetMode="External" /><Relationship Id="rId183" Type="http://schemas.openxmlformats.org/officeDocument/2006/relationships/hyperlink" Target="https://www.americanexpress.com/socialchat" TargetMode="External" /><Relationship Id="rId184" Type="http://schemas.openxmlformats.org/officeDocument/2006/relationships/hyperlink" Target="https://www.americanexpress.com/socialchat" TargetMode="External" /><Relationship Id="rId185" Type="http://schemas.openxmlformats.org/officeDocument/2006/relationships/hyperlink" Target="https://www.americanexpress.com/socialchat" TargetMode="External" /><Relationship Id="rId186" Type="http://schemas.openxmlformats.org/officeDocument/2006/relationships/hyperlink" Target="https://pbs.twimg.com/media/DukiWeTX4AAnyV_.jpg" TargetMode="External" /><Relationship Id="rId187" Type="http://schemas.openxmlformats.org/officeDocument/2006/relationships/hyperlink" Target="https://pbs.twimg.com/media/DukiWeTX4AAnyV_.jpg" TargetMode="External" /><Relationship Id="rId188" Type="http://schemas.openxmlformats.org/officeDocument/2006/relationships/hyperlink" Target="https://pbs.twimg.com/media/DvBwf6SXQAAiP_Y.png" TargetMode="External" /><Relationship Id="rId189" Type="http://schemas.openxmlformats.org/officeDocument/2006/relationships/hyperlink" Target="https://pbs.twimg.com/media/DukiWeTX4AAnyV_.jpg" TargetMode="External" /><Relationship Id="rId190" Type="http://schemas.openxmlformats.org/officeDocument/2006/relationships/hyperlink" Target="http://pbs.twimg.com/profile_images/999047751932395521/_fY4H2r6_normal.jpg" TargetMode="External" /><Relationship Id="rId191" Type="http://schemas.openxmlformats.org/officeDocument/2006/relationships/hyperlink" Target="https://pbs.twimg.com/media/DukiWeTX4AAnyV_.jpg" TargetMode="External" /><Relationship Id="rId192" Type="http://schemas.openxmlformats.org/officeDocument/2006/relationships/hyperlink" Target="http://pbs.twimg.com/profile_images/890003770926665728/91J3BC3i_normal.jpg" TargetMode="External" /><Relationship Id="rId193" Type="http://schemas.openxmlformats.org/officeDocument/2006/relationships/hyperlink" Target="http://pbs.twimg.com/profile_images/2389883639/lc4rqm6b1pxfkuajsdo1_normal.jpeg" TargetMode="External" /><Relationship Id="rId194" Type="http://schemas.openxmlformats.org/officeDocument/2006/relationships/hyperlink" Target="https://pbs.twimg.com/media/DvBwf6SXQAAiP_Y.png" TargetMode="External" /><Relationship Id="rId195" Type="http://schemas.openxmlformats.org/officeDocument/2006/relationships/hyperlink" Target="http://pbs.twimg.com/profile_images/806222991327633408/eQFvF4Lg_normal.jpg" TargetMode="External" /><Relationship Id="rId196" Type="http://schemas.openxmlformats.org/officeDocument/2006/relationships/hyperlink" Target="http://pbs.twimg.com/profile_images/1073238781795328001/IxqQee4b_normal.jpg" TargetMode="External" /><Relationship Id="rId197" Type="http://schemas.openxmlformats.org/officeDocument/2006/relationships/hyperlink" Target="http://pbs.twimg.com/profile_images/659705049438793728/FWPuPXJu_normal.jpg" TargetMode="External" /><Relationship Id="rId198" Type="http://schemas.openxmlformats.org/officeDocument/2006/relationships/hyperlink" Target="http://pbs.twimg.com/profile_images/984845186839797760/6s5mK6SP_normal.jpg" TargetMode="External" /><Relationship Id="rId199" Type="http://schemas.openxmlformats.org/officeDocument/2006/relationships/hyperlink" Target="http://pbs.twimg.com/profile_images/860520946431545344/YKEgsJ9H_normal.jpg" TargetMode="External" /><Relationship Id="rId200" Type="http://schemas.openxmlformats.org/officeDocument/2006/relationships/hyperlink" Target="http://pbs.twimg.com/profile_images/1017770615359434753/ECt2ncRL_normal.jpg" TargetMode="External" /><Relationship Id="rId201" Type="http://schemas.openxmlformats.org/officeDocument/2006/relationships/hyperlink" Target="http://pbs.twimg.com/profile_images/1017770615359434753/ECt2ncRL_normal.jpg" TargetMode="External" /><Relationship Id="rId202" Type="http://schemas.openxmlformats.org/officeDocument/2006/relationships/hyperlink" Target="http://pbs.twimg.com/profile_images/1017770615359434753/ECt2ncRL_normal.jpg" TargetMode="External" /><Relationship Id="rId203" Type="http://schemas.openxmlformats.org/officeDocument/2006/relationships/hyperlink" Target="http://pbs.twimg.com/profile_images/1017770615359434753/ECt2ncRL_normal.jpg" TargetMode="External" /><Relationship Id="rId204" Type="http://schemas.openxmlformats.org/officeDocument/2006/relationships/hyperlink" Target="http://pbs.twimg.com/profile_images/1017770615359434753/ECt2ncRL_normal.jpg" TargetMode="External" /><Relationship Id="rId205" Type="http://schemas.openxmlformats.org/officeDocument/2006/relationships/hyperlink" Target="http://pbs.twimg.com/profile_images/782529184765796352/kCC5xfF-_normal.jpg" TargetMode="External" /><Relationship Id="rId206" Type="http://schemas.openxmlformats.org/officeDocument/2006/relationships/hyperlink" Target="http://pbs.twimg.com/profile_images/782529184765796352/kCC5xfF-_normal.jpg" TargetMode="External" /><Relationship Id="rId207" Type="http://schemas.openxmlformats.org/officeDocument/2006/relationships/hyperlink" Target="http://pbs.twimg.com/profile_images/687250413788106753/Of-4AHDY_normal.png" TargetMode="External" /><Relationship Id="rId208" Type="http://schemas.openxmlformats.org/officeDocument/2006/relationships/hyperlink" Target="http://pbs.twimg.com/profile_images/1035131842209505280/PEUiVXKE_normal.jpg" TargetMode="External" /><Relationship Id="rId209" Type="http://schemas.openxmlformats.org/officeDocument/2006/relationships/hyperlink" Target="http://pbs.twimg.com/profile_images/1035131842209505280/PEUiVXKE_normal.jpg" TargetMode="External" /><Relationship Id="rId210" Type="http://schemas.openxmlformats.org/officeDocument/2006/relationships/hyperlink" Target="http://pbs.twimg.com/profile_images/1035131842209505280/PEUiVXKE_normal.jpg" TargetMode="External" /><Relationship Id="rId211" Type="http://schemas.openxmlformats.org/officeDocument/2006/relationships/hyperlink" Target="http://pbs.twimg.com/profile_images/1035131842209505280/PEUiVXKE_normal.jpg" TargetMode="External" /><Relationship Id="rId212" Type="http://schemas.openxmlformats.org/officeDocument/2006/relationships/hyperlink" Target="http://pbs.twimg.com/profile_images/1035131842209505280/PEUiVXKE_normal.jpg" TargetMode="External" /><Relationship Id="rId213" Type="http://schemas.openxmlformats.org/officeDocument/2006/relationships/hyperlink" Target="http://pbs.twimg.com/profile_images/1035131842209505280/PEUiVXKE_normal.jpg" TargetMode="External" /><Relationship Id="rId214" Type="http://schemas.openxmlformats.org/officeDocument/2006/relationships/hyperlink" Target="http://pbs.twimg.com/profile_images/1035131842209505280/PEUiVXKE_normal.jpg" TargetMode="External" /><Relationship Id="rId215" Type="http://schemas.openxmlformats.org/officeDocument/2006/relationships/hyperlink" Target="http://pbs.twimg.com/profile_images/1035131842209505280/PEUiVXKE_normal.jpg" TargetMode="External" /><Relationship Id="rId216" Type="http://schemas.openxmlformats.org/officeDocument/2006/relationships/hyperlink" Target="http://pbs.twimg.com/profile_images/1035131842209505280/PEUiVXKE_normal.jpg" TargetMode="External" /><Relationship Id="rId217" Type="http://schemas.openxmlformats.org/officeDocument/2006/relationships/hyperlink" Target="http://pbs.twimg.com/profile_images/1035131842209505280/PEUiVXKE_normal.jpg" TargetMode="External" /><Relationship Id="rId218" Type="http://schemas.openxmlformats.org/officeDocument/2006/relationships/hyperlink" Target="http://pbs.twimg.com/profile_images/1035131842209505280/PEUiVXKE_normal.jpg" TargetMode="External" /><Relationship Id="rId219" Type="http://schemas.openxmlformats.org/officeDocument/2006/relationships/hyperlink" Target="http://pbs.twimg.com/profile_images/1035131842209505280/PEUiVXKE_normal.jpg" TargetMode="External" /><Relationship Id="rId220" Type="http://schemas.openxmlformats.org/officeDocument/2006/relationships/hyperlink" Target="http://pbs.twimg.com/profile_images/1035131842209505280/PEUiVXKE_normal.jpg" TargetMode="External" /><Relationship Id="rId221" Type="http://schemas.openxmlformats.org/officeDocument/2006/relationships/hyperlink" Target="http://pbs.twimg.com/profile_images/1035131842209505280/PEUiVXKE_normal.jpg" TargetMode="External" /><Relationship Id="rId222" Type="http://schemas.openxmlformats.org/officeDocument/2006/relationships/hyperlink" Target="http://pbs.twimg.com/profile_images/1035131842209505280/PEUiVXKE_normal.jpg" TargetMode="External" /><Relationship Id="rId223" Type="http://schemas.openxmlformats.org/officeDocument/2006/relationships/hyperlink" Target="http://pbs.twimg.com/profile_images/1035131842209505280/PEUiVXKE_normal.jpg" TargetMode="External" /><Relationship Id="rId224" Type="http://schemas.openxmlformats.org/officeDocument/2006/relationships/hyperlink" Target="http://pbs.twimg.com/profile_images/1035131842209505280/PEUiVXKE_normal.jpg" TargetMode="External" /><Relationship Id="rId225" Type="http://schemas.openxmlformats.org/officeDocument/2006/relationships/hyperlink" Target="http://pbs.twimg.com/profile_images/1035131842209505280/PEUiVXKE_normal.jpg" TargetMode="External" /><Relationship Id="rId226" Type="http://schemas.openxmlformats.org/officeDocument/2006/relationships/hyperlink" Target="http://pbs.twimg.com/profile_images/1035131842209505280/PEUiVXKE_normal.jpg" TargetMode="External" /><Relationship Id="rId227" Type="http://schemas.openxmlformats.org/officeDocument/2006/relationships/hyperlink" Target="http://pbs.twimg.com/profile_images/1035131842209505280/PEUiVXKE_normal.jpg" TargetMode="External" /><Relationship Id="rId228" Type="http://schemas.openxmlformats.org/officeDocument/2006/relationships/hyperlink" Target="http://pbs.twimg.com/profile_images/1035131842209505280/PEUiVXKE_normal.jpg" TargetMode="External" /><Relationship Id="rId229" Type="http://schemas.openxmlformats.org/officeDocument/2006/relationships/hyperlink" Target="http://pbs.twimg.com/profile_images/1035131842209505280/PEUiVXKE_normal.jpg" TargetMode="External" /><Relationship Id="rId230" Type="http://schemas.openxmlformats.org/officeDocument/2006/relationships/hyperlink" Target="http://pbs.twimg.com/profile_images/1035131842209505280/PEUiVXKE_normal.jpg" TargetMode="External" /><Relationship Id="rId231" Type="http://schemas.openxmlformats.org/officeDocument/2006/relationships/hyperlink" Target="http://pbs.twimg.com/profile_images/1035131842209505280/PEUiVXKE_normal.jpg" TargetMode="External" /><Relationship Id="rId232" Type="http://schemas.openxmlformats.org/officeDocument/2006/relationships/hyperlink" Target="http://pbs.twimg.com/profile_images/1035131842209505280/PEUiVXKE_normal.jpg" TargetMode="External" /><Relationship Id="rId233" Type="http://schemas.openxmlformats.org/officeDocument/2006/relationships/hyperlink" Target="http://pbs.twimg.com/profile_images/1035131842209505280/PEUiVXKE_normal.jpg" TargetMode="External" /><Relationship Id="rId234" Type="http://schemas.openxmlformats.org/officeDocument/2006/relationships/hyperlink" Target="http://pbs.twimg.com/profile_images/1035131842209505280/PEUiVXKE_normal.jpg" TargetMode="External" /><Relationship Id="rId235" Type="http://schemas.openxmlformats.org/officeDocument/2006/relationships/hyperlink" Target="http://pbs.twimg.com/profile_images/1035131842209505280/PEUiVXKE_normal.jpg" TargetMode="External" /><Relationship Id="rId236" Type="http://schemas.openxmlformats.org/officeDocument/2006/relationships/hyperlink" Target="http://pbs.twimg.com/profile_images/1035131842209505280/PEUiVXKE_normal.jpg" TargetMode="External" /><Relationship Id="rId237" Type="http://schemas.openxmlformats.org/officeDocument/2006/relationships/hyperlink" Target="http://pbs.twimg.com/profile_images/1035131842209505280/PEUiVXKE_normal.jpg" TargetMode="External" /><Relationship Id="rId238" Type="http://schemas.openxmlformats.org/officeDocument/2006/relationships/hyperlink" Target="http://pbs.twimg.com/profile_images/1035131842209505280/PEUiVXKE_normal.jpg" TargetMode="External" /><Relationship Id="rId239" Type="http://schemas.openxmlformats.org/officeDocument/2006/relationships/hyperlink" Target="http://pbs.twimg.com/profile_images/1035131842209505280/PEUiVXKE_normal.jpg" TargetMode="External" /><Relationship Id="rId240" Type="http://schemas.openxmlformats.org/officeDocument/2006/relationships/hyperlink" Target="http://pbs.twimg.com/profile_images/1035131842209505280/PEUiVXKE_normal.jpg" TargetMode="External" /><Relationship Id="rId241" Type="http://schemas.openxmlformats.org/officeDocument/2006/relationships/hyperlink" Target="http://pbs.twimg.com/profile_images/1035131842209505280/PEUiVXKE_normal.jpg" TargetMode="External" /><Relationship Id="rId242" Type="http://schemas.openxmlformats.org/officeDocument/2006/relationships/hyperlink" Target="http://pbs.twimg.com/profile_images/1035131842209505280/PEUiVXKE_normal.jpg" TargetMode="External" /><Relationship Id="rId243" Type="http://schemas.openxmlformats.org/officeDocument/2006/relationships/hyperlink" Target="http://pbs.twimg.com/profile_images/1035131842209505280/PEUiVXKE_normal.jpg" TargetMode="External" /><Relationship Id="rId244" Type="http://schemas.openxmlformats.org/officeDocument/2006/relationships/hyperlink" Target="http://pbs.twimg.com/profile_images/1035131842209505280/PEUiVXKE_normal.jpg" TargetMode="External" /><Relationship Id="rId245" Type="http://schemas.openxmlformats.org/officeDocument/2006/relationships/hyperlink" Target="http://pbs.twimg.com/profile_images/1035131842209505280/PEUiVXKE_normal.jpg" TargetMode="External" /><Relationship Id="rId246" Type="http://schemas.openxmlformats.org/officeDocument/2006/relationships/hyperlink" Target="http://pbs.twimg.com/profile_images/1035131842209505280/PEUiVXKE_normal.jpg" TargetMode="External" /><Relationship Id="rId247" Type="http://schemas.openxmlformats.org/officeDocument/2006/relationships/hyperlink" Target="http://pbs.twimg.com/profile_images/1035131842209505280/PEUiVXKE_normal.jpg" TargetMode="External" /><Relationship Id="rId248" Type="http://schemas.openxmlformats.org/officeDocument/2006/relationships/hyperlink" Target="http://pbs.twimg.com/profile_images/1035131842209505280/PEUiVXKE_normal.jpg" TargetMode="External" /><Relationship Id="rId249" Type="http://schemas.openxmlformats.org/officeDocument/2006/relationships/hyperlink" Target="http://pbs.twimg.com/profile_images/1035131842209505280/PEUiVXKE_normal.jpg" TargetMode="External" /><Relationship Id="rId250" Type="http://schemas.openxmlformats.org/officeDocument/2006/relationships/hyperlink" Target="http://pbs.twimg.com/profile_images/1035131842209505280/PEUiVXKE_normal.jpg" TargetMode="External" /><Relationship Id="rId251" Type="http://schemas.openxmlformats.org/officeDocument/2006/relationships/hyperlink" Target="http://pbs.twimg.com/profile_images/1035131842209505280/PEUiVXKE_normal.jpg" TargetMode="External" /><Relationship Id="rId252" Type="http://schemas.openxmlformats.org/officeDocument/2006/relationships/hyperlink" Target="http://pbs.twimg.com/profile_images/1035131842209505280/PEUiVXKE_normal.jpg" TargetMode="External" /><Relationship Id="rId253" Type="http://schemas.openxmlformats.org/officeDocument/2006/relationships/hyperlink" Target="http://pbs.twimg.com/profile_images/1035131842209505280/PEUiVXKE_normal.jpg" TargetMode="External" /><Relationship Id="rId254" Type="http://schemas.openxmlformats.org/officeDocument/2006/relationships/hyperlink" Target="http://pbs.twimg.com/profile_images/1035131842209505280/PEUiVXKE_normal.jpg" TargetMode="External" /><Relationship Id="rId255" Type="http://schemas.openxmlformats.org/officeDocument/2006/relationships/hyperlink" Target="http://pbs.twimg.com/profile_images/1035131842209505280/PEUiVXKE_normal.jpg" TargetMode="External" /><Relationship Id="rId256" Type="http://schemas.openxmlformats.org/officeDocument/2006/relationships/hyperlink" Target="http://pbs.twimg.com/profile_images/1035131842209505280/PEUiVXKE_normal.jpg" TargetMode="External" /><Relationship Id="rId257" Type="http://schemas.openxmlformats.org/officeDocument/2006/relationships/hyperlink" Target="http://pbs.twimg.com/profile_images/1035131842209505280/PEUiVXKE_normal.jpg" TargetMode="External" /><Relationship Id="rId258" Type="http://schemas.openxmlformats.org/officeDocument/2006/relationships/hyperlink" Target="http://pbs.twimg.com/profile_images/1035131842209505280/PEUiVXKE_normal.jpg" TargetMode="External" /><Relationship Id="rId259" Type="http://schemas.openxmlformats.org/officeDocument/2006/relationships/hyperlink" Target="http://pbs.twimg.com/profile_images/1035131842209505280/PEUiVXKE_normal.jpg" TargetMode="External" /><Relationship Id="rId260" Type="http://schemas.openxmlformats.org/officeDocument/2006/relationships/hyperlink" Target="http://pbs.twimg.com/profile_images/1035131842209505280/PEUiVXKE_normal.jpg" TargetMode="External" /><Relationship Id="rId261" Type="http://schemas.openxmlformats.org/officeDocument/2006/relationships/hyperlink" Target="http://pbs.twimg.com/profile_images/1035131842209505280/PEUiVXKE_normal.jpg" TargetMode="External" /><Relationship Id="rId262" Type="http://schemas.openxmlformats.org/officeDocument/2006/relationships/hyperlink" Target="http://pbs.twimg.com/profile_images/1035131842209505280/PEUiVXKE_normal.jpg" TargetMode="External" /><Relationship Id="rId263" Type="http://schemas.openxmlformats.org/officeDocument/2006/relationships/hyperlink" Target="http://pbs.twimg.com/profile_images/1035131842209505280/PEUiVXKE_normal.jpg" TargetMode="External" /><Relationship Id="rId264" Type="http://schemas.openxmlformats.org/officeDocument/2006/relationships/hyperlink" Target="http://pbs.twimg.com/profile_images/1035131842209505280/PEUiVXKE_normal.jpg" TargetMode="External" /><Relationship Id="rId265" Type="http://schemas.openxmlformats.org/officeDocument/2006/relationships/hyperlink" Target="http://pbs.twimg.com/profile_images/1035131842209505280/PEUiVXKE_normal.jpg" TargetMode="External" /><Relationship Id="rId266" Type="http://schemas.openxmlformats.org/officeDocument/2006/relationships/hyperlink" Target="http://pbs.twimg.com/profile_images/1035131842209505280/PEUiVXKE_normal.jpg" TargetMode="External" /><Relationship Id="rId267" Type="http://schemas.openxmlformats.org/officeDocument/2006/relationships/hyperlink" Target="http://pbs.twimg.com/profile_images/1035131842209505280/PEUiVXKE_normal.jpg" TargetMode="External" /><Relationship Id="rId268" Type="http://schemas.openxmlformats.org/officeDocument/2006/relationships/hyperlink" Target="http://pbs.twimg.com/profile_images/1035131842209505280/PEUiVXKE_normal.jpg" TargetMode="External" /><Relationship Id="rId269" Type="http://schemas.openxmlformats.org/officeDocument/2006/relationships/hyperlink" Target="http://pbs.twimg.com/profile_images/1035131842209505280/PEUiVXKE_normal.jpg" TargetMode="External" /><Relationship Id="rId270" Type="http://schemas.openxmlformats.org/officeDocument/2006/relationships/hyperlink" Target="http://pbs.twimg.com/profile_images/1035131842209505280/PEUiVXKE_normal.jpg" TargetMode="External" /><Relationship Id="rId271" Type="http://schemas.openxmlformats.org/officeDocument/2006/relationships/hyperlink" Target="http://pbs.twimg.com/profile_images/1035131842209505280/PEUiVXKE_normal.jpg" TargetMode="External" /><Relationship Id="rId272" Type="http://schemas.openxmlformats.org/officeDocument/2006/relationships/hyperlink" Target="http://pbs.twimg.com/profile_images/1035131842209505280/PEUiVXKE_normal.jpg" TargetMode="External" /><Relationship Id="rId273" Type="http://schemas.openxmlformats.org/officeDocument/2006/relationships/hyperlink" Target="http://pbs.twimg.com/profile_images/1035131842209505280/PEUiVXKE_normal.jpg" TargetMode="External" /><Relationship Id="rId274" Type="http://schemas.openxmlformats.org/officeDocument/2006/relationships/hyperlink" Target="http://pbs.twimg.com/profile_images/1035131842209505280/PEUiVXKE_normal.jpg" TargetMode="External" /><Relationship Id="rId275" Type="http://schemas.openxmlformats.org/officeDocument/2006/relationships/hyperlink" Target="http://pbs.twimg.com/profile_images/1035131842209505280/PEUiVXKE_normal.jpg" TargetMode="External" /><Relationship Id="rId276" Type="http://schemas.openxmlformats.org/officeDocument/2006/relationships/hyperlink" Target="http://pbs.twimg.com/profile_images/1035131842209505280/PEUiVXKE_normal.jpg" TargetMode="External" /><Relationship Id="rId277" Type="http://schemas.openxmlformats.org/officeDocument/2006/relationships/hyperlink" Target="http://pbs.twimg.com/profile_images/1035131842209505280/PEUiVXKE_normal.jpg" TargetMode="External" /><Relationship Id="rId278" Type="http://schemas.openxmlformats.org/officeDocument/2006/relationships/hyperlink" Target="http://pbs.twimg.com/profile_images/1035131842209505280/PEUiVXKE_normal.jpg" TargetMode="External" /><Relationship Id="rId279" Type="http://schemas.openxmlformats.org/officeDocument/2006/relationships/hyperlink" Target="http://pbs.twimg.com/profile_images/1035131842209505280/PEUiVXKE_normal.jpg" TargetMode="External" /><Relationship Id="rId280" Type="http://schemas.openxmlformats.org/officeDocument/2006/relationships/hyperlink" Target="http://pbs.twimg.com/profile_images/1035131842209505280/PEUiVXKE_normal.jpg" TargetMode="External" /><Relationship Id="rId281" Type="http://schemas.openxmlformats.org/officeDocument/2006/relationships/hyperlink" Target="http://pbs.twimg.com/profile_images/1035131842209505280/PEUiVXKE_normal.jpg" TargetMode="External" /><Relationship Id="rId282" Type="http://schemas.openxmlformats.org/officeDocument/2006/relationships/hyperlink" Target="http://pbs.twimg.com/profile_images/1035131842209505280/PEUiVXKE_normal.jpg" TargetMode="External" /><Relationship Id="rId283" Type="http://schemas.openxmlformats.org/officeDocument/2006/relationships/hyperlink" Target="http://pbs.twimg.com/profile_images/1035131842209505280/PEUiVXKE_normal.jpg" TargetMode="External" /><Relationship Id="rId284" Type="http://schemas.openxmlformats.org/officeDocument/2006/relationships/hyperlink" Target="http://pbs.twimg.com/profile_images/1035131842209505280/PEUiVXKE_normal.jpg" TargetMode="External" /><Relationship Id="rId285" Type="http://schemas.openxmlformats.org/officeDocument/2006/relationships/hyperlink" Target="http://pbs.twimg.com/profile_images/1035131842209505280/PEUiVXKE_normal.jpg" TargetMode="External" /><Relationship Id="rId286" Type="http://schemas.openxmlformats.org/officeDocument/2006/relationships/hyperlink" Target="http://pbs.twimg.com/profile_images/1035131842209505280/PEUiVXKE_normal.jpg" TargetMode="External" /><Relationship Id="rId287" Type="http://schemas.openxmlformats.org/officeDocument/2006/relationships/hyperlink" Target="http://pbs.twimg.com/profile_images/1035131842209505280/PEUiVXKE_normal.jpg" TargetMode="External" /><Relationship Id="rId288" Type="http://schemas.openxmlformats.org/officeDocument/2006/relationships/hyperlink" Target="http://pbs.twimg.com/profile_images/1035131842209505280/PEUiVXKE_normal.jpg" TargetMode="External" /><Relationship Id="rId289" Type="http://schemas.openxmlformats.org/officeDocument/2006/relationships/hyperlink" Target="http://pbs.twimg.com/profile_images/1035131842209505280/PEUiVXKE_normal.jpg" TargetMode="External" /><Relationship Id="rId290" Type="http://schemas.openxmlformats.org/officeDocument/2006/relationships/hyperlink" Target="http://pbs.twimg.com/profile_images/1035131842209505280/PEUiVXKE_normal.jpg" TargetMode="External" /><Relationship Id="rId291" Type="http://schemas.openxmlformats.org/officeDocument/2006/relationships/hyperlink" Target="http://pbs.twimg.com/profile_images/1035131842209505280/PEUiVXKE_normal.jpg" TargetMode="External" /><Relationship Id="rId292" Type="http://schemas.openxmlformats.org/officeDocument/2006/relationships/hyperlink" Target="http://pbs.twimg.com/profile_images/1035131842209505280/PEUiVXKE_normal.jpg" TargetMode="External" /><Relationship Id="rId293" Type="http://schemas.openxmlformats.org/officeDocument/2006/relationships/hyperlink" Target="http://pbs.twimg.com/profile_images/1035131842209505280/PEUiVXKE_normal.jpg" TargetMode="External" /><Relationship Id="rId294" Type="http://schemas.openxmlformats.org/officeDocument/2006/relationships/hyperlink" Target="http://pbs.twimg.com/profile_images/1035131842209505280/PEUiVXKE_normal.jpg" TargetMode="External" /><Relationship Id="rId295" Type="http://schemas.openxmlformats.org/officeDocument/2006/relationships/hyperlink" Target="http://pbs.twimg.com/profile_images/1035131842209505280/PEUiVXKE_normal.jpg" TargetMode="External" /><Relationship Id="rId296" Type="http://schemas.openxmlformats.org/officeDocument/2006/relationships/hyperlink" Target="http://pbs.twimg.com/profile_images/1035131842209505280/PEUiVXKE_normal.jpg" TargetMode="External" /><Relationship Id="rId297" Type="http://schemas.openxmlformats.org/officeDocument/2006/relationships/hyperlink" Target="http://pbs.twimg.com/profile_images/1035131842209505280/PEUiVXKE_normal.jpg" TargetMode="External" /><Relationship Id="rId298" Type="http://schemas.openxmlformats.org/officeDocument/2006/relationships/hyperlink" Target="http://pbs.twimg.com/profile_images/1035131842209505280/PEUiVXKE_normal.jpg" TargetMode="External" /><Relationship Id="rId299" Type="http://schemas.openxmlformats.org/officeDocument/2006/relationships/hyperlink" Target="http://pbs.twimg.com/profile_images/1035131842209505280/PEUiVXKE_normal.jpg" TargetMode="External" /><Relationship Id="rId300" Type="http://schemas.openxmlformats.org/officeDocument/2006/relationships/hyperlink" Target="http://pbs.twimg.com/profile_images/1035131842209505280/PEUiVXKE_normal.jpg" TargetMode="External" /><Relationship Id="rId301" Type="http://schemas.openxmlformats.org/officeDocument/2006/relationships/hyperlink" Target="http://pbs.twimg.com/profile_images/1035131842209505280/PEUiVXKE_normal.jpg" TargetMode="External" /><Relationship Id="rId302" Type="http://schemas.openxmlformats.org/officeDocument/2006/relationships/hyperlink" Target="http://pbs.twimg.com/profile_images/1035131842209505280/PEUiVXKE_normal.jpg" TargetMode="External" /><Relationship Id="rId303" Type="http://schemas.openxmlformats.org/officeDocument/2006/relationships/hyperlink" Target="http://pbs.twimg.com/profile_images/1035131842209505280/PEUiVXKE_normal.jpg" TargetMode="External" /><Relationship Id="rId304" Type="http://schemas.openxmlformats.org/officeDocument/2006/relationships/hyperlink" Target="http://pbs.twimg.com/profile_images/1035131842209505280/PEUiVXKE_normal.jpg" TargetMode="External" /><Relationship Id="rId305" Type="http://schemas.openxmlformats.org/officeDocument/2006/relationships/hyperlink" Target="http://pbs.twimg.com/profile_images/1035131842209505280/PEUiVXKE_normal.jpg" TargetMode="External" /><Relationship Id="rId306" Type="http://schemas.openxmlformats.org/officeDocument/2006/relationships/hyperlink" Target="http://pbs.twimg.com/profile_images/1035131842209505280/PEUiVXKE_normal.jpg" TargetMode="External" /><Relationship Id="rId307" Type="http://schemas.openxmlformats.org/officeDocument/2006/relationships/hyperlink" Target="http://pbs.twimg.com/profile_images/1035131842209505280/PEUiVXKE_normal.jpg" TargetMode="External" /><Relationship Id="rId308" Type="http://schemas.openxmlformats.org/officeDocument/2006/relationships/hyperlink" Target="http://pbs.twimg.com/profile_images/1035131842209505280/PEUiVXKE_normal.jpg" TargetMode="External" /><Relationship Id="rId309" Type="http://schemas.openxmlformats.org/officeDocument/2006/relationships/hyperlink" Target="http://pbs.twimg.com/profile_images/1035131842209505280/PEUiVXKE_normal.jpg" TargetMode="External" /><Relationship Id="rId310" Type="http://schemas.openxmlformats.org/officeDocument/2006/relationships/hyperlink" Target="http://pbs.twimg.com/profile_images/1035131842209505280/PEUiVXKE_normal.jpg" TargetMode="External" /><Relationship Id="rId311" Type="http://schemas.openxmlformats.org/officeDocument/2006/relationships/hyperlink" Target="http://pbs.twimg.com/profile_images/1035131842209505280/PEUiVXKE_normal.jpg" TargetMode="External" /><Relationship Id="rId312" Type="http://schemas.openxmlformats.org/officeDocument/2006/relationships/hyperlink" Target="http://pbs.twimg.com/profile_images/1035131842209505280/PEUiVXKE_normal.jpg" TargetMode="External" /><Relationship Id="rId313" Type="http://schemas.openxmlformats.org/officeDocument/2006/relationships/hyperlink" Target="http://pbs.twimg.com/profile_images/1035131842209505280/PEUiVXKE_normal.jpg" TargetMode="External" /><Relationship Id="rId314" Type="http://schemas.openxmlformats.org/officeDocument/2006/relationships/hyperlink" Target="http://pbs.twimg.com/profile_images/1035131842209505280/PEUiVXKE_normal.jpg" TargetMode="External" /><Relationship Id="rId315" Type="http://schemas.openxmlformats.org/officeDocument/2006/relationships/hyperlink" Target="http://pbs.twimg.com/profile_images/1035131842209505280/PEUiVXKE_normal.jpg" TargetMode="External" /><Relationship Id="rId316" Type="http://schemas.openxmlformats.org/officeDocument/2006/relationships/hyperlink" Target="http://pbs.twimg.com/profile_images/1035131842209505280/PEUiVXKE_normal.jpg" TargetMode="External" /><Relationship Id="rId317" Type="http://schemas.openxmlformats.org/officeDocument/2006/relationships/hyperlink" Target="http://pbs.twimg.com/profile_images/1035131842209505280/PEUiVXKE_normal.jpg" TargetMode="External" /><Relationship Id="rId318" Type="http://schemas.openxmlformats.org/officeDocument/2006/relationships/hyperlink" Target="http://pbs.twimg.com/profile_images/1035131842209505280/PEUiVXKE_normal.jpg" TargetMode="External" /><Relationship Id="rId319" Type="http://schemas.openxmlformats.org/officeDocument/2006/relationships/hyperlink" Target="http://pbs.twimg.com/profile_images/1035131842209505280/PEUiVXKE_normal.jpg" TargetMode="External" /><Relationship Id="rId320" Type="http://schemas.openxmlformats.org/officeDocument/2006/relationships/hyperlink" Target="http://pbs.twimg.com/profile_images/1035131842209505280/PEUiVXKE_normal.jpg" TargetMode="External" /><Relationship Id="rId321" Type="http://schemas.openxmlformats.org/officeDocument/2006/relationships/hyperlink" Target="http://pbs.twimg.com/profile_images/1035131842209505280/PEUiVXKE_normal.jpg" TargetMode="External" /><Relationship Id="rId322" Type="http://schemas.openxmlformats.org/officeDocument/2006/relationships/hyperlink" Target="http://pbs.twimg.com/profile_images/1035131842209505280/PEUiVXKE_normal.jpg" TargetMode="External" /><Relationship Id="rId323" Type="http://schemas.openxmlformats.org/officeDocument/2006/relationships/hyperlink" Target="http://pbs.twimg.com/profile_images/1035131842209505280/PEUiVXKE_normal.jpg" TargetMode="External" /><Relationship Id="rId324" Type="http://schemas.openxmlformats.org/officeDocument/2006/relationships/hyperlink" Target="http://pbs.twimg.com/profile_images/1035131842209505280/PEUiVXKE_normal.jpg" TargetMode="External" /><Relationship Id="rId325" Type="http://schemas.openxmlformats.org/officeDocument/2006/relationships/hyperlink" Target="http://pbs.twimg.com/profile_images/1035131842209505280/PEUiVXKE_normal.jpg" TargetMode="External" /><Relationship Id="rId326" Type="http://schemas.openxmlformats.org/officeDocument/2006/relationships/hyperlink" Target="http://pbs.twimg.com/profile_images/1035131842209505280/PEUiVXKE_normal.jpg" TargetMode="External" /><Relationship Id="rId327" Type="http://schemas.openxmlformats.org/officeDocument/2006/relationships/hyperlink" Target="http://pbs.twimg.com/profile_images/1035131842209505280/PEUiVXKE_normal.jpg" TargetMode="External" /><Relationship Id="rId328" Type="http://schemas.openxmlformats.org/officeDocument/2006/relationships/hyperlink" Target="http://pbs.twimg.com/profile_images/1035131842209505280/PEUiVXKE_normal.jpg" TargetMode="External" /><Relationship Id="rId329" Type="http://schemas.openxmlformats.org/officeDocument/2006/relationships/hyperlink" Target="http://pbs.twimg.com/profile_images/1035131842209505280/PEUiVXKE_normal.jpg" TargetMode="External" /><Relationship Id="rId330" Type="http://schemas.openxmlformats.org/officeDocument/2006/relationships/hyperlink" Target="http://pbs.twimg.com/profile_images/1035131842209505280/PEUiVXKE_normal.jpg" TargetMode="External" /><Relationship Id="rId331" Type="http://schemas.openxmlformats.org/officeDocument/2006/relationships/hyperlink" Target="http://pbs.twimg.com/profile_images/1035131842209505280/PEUiVXKE_normal.jpg" TargetMode="External" /><Relationship Id="rId332" Type="http://schemas.openxmlformats.org/officeDocument/2006/relationships/hyperlink" Target="http://pbs.twimg.com/profile_images/1035131842209505280/PEUiVXKE_normal.jpg" TargetMode="External" /><Relationship Id="rId333" Type="http://schemas.openxmlformats.org/officeDocument/2006/relationships/hyperlink" Target="http://pbs.twimg.com/profile_images/1035131842209505280/PEUiVXKE_normal.jpg" TargetMode="External" /><Relationship Id="rId334" Type="http://schemas.openxmlformats.org/officeDocument/2006/relationships/hyperlink" Target="http://pbs.twimg.com/profile_images/1035131842209505280/PEUiVXKE_normal.jpg" TargetMode="External" /><Relationship Id="rId335" Type="http://schemas.openxmlformats.org/officeDocument/2006/relationships/hyperlink" Target="http://pbs.twimg.com/profile_images/1035131842209505280/PEUiVXKE_normal.jpg" TargetMode="External" /><Relationship Id="rId336" Type="http://schemas.openxmlformats.org/officeDocument/2006/relationships/hyperlink" Target="http://pbs.twimg.com/profile_images/1035131842209505280/PEUiVXKE_normal.jpg" TargetMode="External" /><Relationship Id="rId337" Type="http://schemas.openxmlformats.org/officeDocument/2006/relationships/hyperlink" Target="http://pbs.twimg.com/profile_images/1035131842209505280/PEUiVXKE_normal.jpg" TargetMode="External" /><Relationship Id="rId338" Type="http://schemas.openxmlformats.org/officeDocument/2006/relationships/hyperlink" Target="http://pbs.twimg.com/profile_images/1035131842209505280/PEUiVXKE_normal.jpg" TargetMode="External" /><Relationship Id="rId339" Type="http://schemas.openxmlformats.org/officeDocument/2006/relationships/hyperlink" Target="http://pbs.twimg.com/profile_images/1035131842209505280/PEUiVXKE_normal.jpg" TargetMode="External" /><Relationship Id="rId340" Type="http://schemas.openxmlformats.org/officeDocument/2006/relationships/hyperlink" Target="http://pbs.twimg.com/profile_images/1035131842209505280/PEUiVXKE_normal.jpg" TargetMode="External" /><Relationship Id="rId341" Type="http://schemas.openxmlformats.org/officeDocument/2006/relationships/hyperlink" Target="http://pbs.twimg.com/profile_images/1035131842209505280/PEUiVXKE_normal.jpg" TargetMode="External" /><Relationship Id="rId342" Type="http://schemas.openxmlformats.org/officeDocument/2006/relationships/hyperlink" Target="http://pbs.twimg.com/profile_images/1035131842209505280/PEUiVXKE_normal.jpg" TargetMode="External" /><Relationship Id="rId343" Type="http://schemas.openxmlformats.org/officeDocument/2006/relationships/hyperlink" Target="http://pbs.twimg.com/profile_images/1035131842209505280/PEUiVXKE_normal.jpg" TargetMode="External" /><Relationship Id="rId344" Type="http://schemas.openxmlformats.org/officeDocument/2006/relationships/hyperlink" Target="http://pbs.twimg.com/profile_images/1035131842209505280/PEUiVXKE_normal.jpg" TargetMode="External" /><Relationship Id="rId345" Type="http://schemas.openxmlformats.org/officeDocument/2006/relationships/hyperlink" Target="http://pbs.twimg.com/profile_images/1035131842209505280/PEUiVXKE_normal.jpg" TargetMode="External" /><Relationship Id="rId346" Type="http://schemas.openxmlformats.org/officeDocument/2006/relationships/hyperlink" Target="http://pbs.twimg.com/profile_images/1035131842209505280/PEUiVXKE_normal.jpg" TargetMode="External" /><Relationship Id="rId347" Type="http://schemas.openxmlformats.org/officeDocument/2006/relationships/hyperlink" Target="http://pbs.twimg.com/profile_images/1035131842209505280/PEUiVXKE_normal.jpg" TargetMode="External" /><Relationship Id="rId348" Type="http://schemas.openxmlformats.org/officeDocument/2006/relationships/hyperlink" Target="http://pbs.twimg.com/profile_images/1035131842209505280/PEUiVXKE_normal.jpg" TargetMode="External" /><Relationship Id="rId349" Type="http://schemas.openxmlformats.org/officeDocument/2006/relationships/hyperlink" Target="http://pbs.twimg.com/profile_images/1035131842209505280/PEUiVXKE_normal.jpg" TargetMode="External" /><Relationship Id="rId350" Type="http://schemas.openxmlformats.org/officeDocument/2006/relationships/hyperlink" Target="http://pbs.twimg.com/profile_images/1035131842209505280/PEUiVXKE_normal.jpg" TargetMode="External" /><Relationship Id="rId351" Type="http://schemas.openxmlformats.org/officeDocument/2006/relationships/hyperlink" Target="http://pbs.twimg.com/profile_images/1035131842209505280/PEUiVXKE_normal.jpg" TargetMode="External" /><Relationship Id="rId352" Type="http://schemas.openxmlformats.org/officeDocument/2006/relationships/hyperlink" Target="http://pbs.twimg.com/profile_images/1035131842209505280/PEUiVXKE_normal.jpg" TargetMode="External" /><Relationship Id="rId353" Type="http://schemas.openxmlformats.org/officeDocument/2006/relationships/hyperlink" Target="http://pbs.twimg.com/profile_images/1035131842209505280/PEUiVXKE_normal.jpg" TargetMode="External" /><Relationship Id="rId354" Type="http://schemas.openxmlformats.org/officeDocument/2006/relationships/hyperlink" Target="http://pbs.twimg.com/profile_images/1035131842209505280/PEUiVXKE_normal.jpg" TargetMode="External" /><Relationship Id="rId355" Type="http://schemas.openxmlformats.org/officeDocument/2006/relationships/hyperlink" Target="http://pbs.twimg.com/profile_images/1035131842209505280/PEUiVXKE_normal.jpg" TargetMode="External" /><Relationship Id="rId356" Type="http://schemas.openxmlformats.org/officeDocument/2006/relationships/hyperlink" Target="http://pbs.twimg.com/profile_images/1039030716195958784/yd5RxWhO_normal.jpg" TargetMode="External" /><Relationship Id="rId357" Type="http://schemas.openxmlformats.org/officeDocument/2006/relationships/hyperlink" Target="http://pbs.twimg.com/profile_images/1039030716195958784/yd5RxWhO_normal.jpg" TargetMode="External" /><Relationship Id="rId358" Type="http://schemas.openxmlformats.org/officeDocument/2006/relationships/hyperlink" Target="http://pbs.twimg.com/profile_images/983810906927792128/QToPQDeT_normal.jpg" TargetMode="External" /><Relationship Id="rId359" Type="http://schemas.openxmlformats.org/officeDocument/2006/relationships/hyperlink" Target="http://pbs.twimg.com/profile_images/983810906927792128/QToPQDeT_normal.jpg" TargetMode="External" /><Relationship Id="rId360" Type="http://schemas.openxmlformats.org/officeDocument/2006/relationships/hyperlink" Target="http://pbs.twimg.com/profile_images/983810906927792128/QToPQDeT_normal.jpg" TargetMode="External" /><Relationship Id="rId361" Type="http://schemas.openxmlformats.org/officeDocument/2006/relationships/hyperlink" Target="http://pbs.twimg.com/profile_images/983810906927792128/QToPQDeT_normal.jpg" TargetMode="External" /><Relationship Id="rId362" Type="http://schemas.openxmlformats.org/officeDocument/2006/relationships/hyperlink" Target="http://pbs.twimg.com/profile_images/983810906927792128/QToPQDeT_normal.jpg" TargetMode="External" /><Relationship Id="rId363" Type="http://schemas.openxmlformats.org/officeDocument/2006/relationships/hyperlink" Target="http://pbs.twimg.com/profile_images/983810906927792128/QToPQDeT_normal.jpg" TargetMode="External" /><Relationship Id="rId364" Type="http://schemas.openxmlformats.org/officeDocument/2006/relationships/hyperlink" Target="http://pbs.twimg.com/profile_images/983810906927792128/QToPQDeT_normal.jpg" TargetMode="External" /><Relationship Id="rId365" Type="http://schemas.openxmlformats.org/officeDocument/2006/relationships/hyperlink" Target="http://pbs.twimg.com/profile_images/983810906927792128/QToPQDeT_normal.jpg" TargetMode="External" /><Relationship Id="rId366" Type="http://schemas.openxmlformats.org/officeDocument/2006/relationships/hyperlink" Target="http://pbs.twimg.com/profile_images/983810906927792128/QToPQDeT_normal.jpg" TargetMode="External" /><Relationship Id="rId367" Type="http://schemas.openxmlformats.org/officeDocument/2006/relationships/hyperlink" Target="http://pbs.twimg.com/profile_images/983810906927792128/QToPQDeT_normal.jpg" TargetMode="External" /><Relationship Id="rId368" Type="http://schemas.openxmlformats.org/officeDocument/2006/relationships/hyperlink" Target="http://pbs.twimg.com/profile_images/983810906927792128/QToPQDeT_normal.jpg" TargetMode="External" /><Relationship Id="rId369" Type="http://schemas.openxmlformats.org/officeDocument/2006/relationships/hyperlink" Target="http://pbs.twimg.com/profile_images/983810906927792128/QToPQDeT_normal.jpg" TargetMode="External" /><Relationship Id="rId370" Type="http://schemas.openxmlformats.org/officeDocument/2006/relationships/hyperlink" Target="http://pbs.twimg.com/profile_images/983810906927792128/QToPQDeT_normal.jpg" TargetMode="External" /><Relationship Id="rId371" Type="http://schemas.openxmlformats.org/officeDocument/2006/relationships/hyperlink" Target="http://pbs.twimg.com/profile_images/983810906927792128/QToPQDeT_normal.jpg" TargetMode="External" /><Relationship Id="rId372" Type="http://schemas.openxmlformats.org/officeDocument/2006/relationships/hyperlink" Target="http://pbs.twimg.com/profile_images/983810906927792128/QToPQDeT_normal.jpg" TargetMode="External" /><Relationship Id="rId373" Type="http://schemas.openxmlformats.org/officeDocument/2006/relationships/hyperlink" Target="http://pbs.twimg.com/profile_images/983810906927792128/QToPQDeT_normal.jpg" TargetMode="External" /><Relationship Id="rId374" Type="http://schemas.openxmlformats.org/officeDocument/2006/relationships/hyperlink" Target="http://pbs.twimg.com/profile_images/983810906927792128/QToPQDeT_normal.jpg" TargetMode="External" /><Relationship Id="rId375" Type="http://schemas.openxmlformats.org/officeDocument/2006/relationships/hyperlink" Target="http://pbs.twimg.com/profile_images/983810906927792128/QToPQDeT_normal.jpg" TargetMode="External" /><Relationship Id="rId376" Type="http://schemas.openxmlformats.org/officeDocument/2006/relationships/hyperlink" Target="http://pbs.twimg.com/profile_images/983810906927792128/QToPQDeT_normal.jpg" TargetMode="External" /><Relationship Id="rId377" Type="http://schemas.openxmlformats.org/officeDocument/2006/relationships/hyperlink" Target="http://pbs.twimg.com/profile_images/983810906927792128/QToPQDeT_normal.jpg" TargetMode="External" /><Relationship Id="rId378" Type="http://schemas.openxmlformats.org/officeDocument/2006/relationships/hyperlink" Target="https://twitter.com/#!/kobmaxqueen/status/1074427799719555073" TargetMode="External" /><Relationship Id="rId379" Type="http://schemas.openxmlformats.org/officeDocument/2006/relationships/hyperlink" Target="https://twitter.com/#!/feedalpha/status/1074441654533267457" TargetMode="External" /><Relationship Id="rId380" Type="http://schemas.openxmlformats.org/officeDocument/2006/relationships/hyperlink" Target="https://twitter.com/#!/madalynsklar/status/1074427757533294592" TargetMode="External" /><Relationship Id="rId381" Type="http://schemas.openxmlformats.org/officeDocument/2006/relationships/hyperlink" Target="https://twitter.com/#!/websarl/status/1074444571482955781" TargetMode="External" /><Relationship Id="rId382" Type="http://schemas.openxmlformats.org/officeDocument/2006/relationships/hyperlink" Target="https://twitter.com/#!/twitliveevents/status/1074861846144974848" TargetMode="External" /><Relationship Id="rId383" Type="http://schemas.openxmlformats.org/officeDocument/2006/relationships/hyperlink" Target="https://twitter.com/#!/hillarydepiano/status/1076484006072471554" TargetMode="External" /><Relationship Id="rId384" Type="http://schemas.openxmlformats.org/officeDocument/2006/relationships/hyperlink" Target="https://twitter.com/#!/hanque99/status/1076491669737037824" TargetMode="External" /><Relationship Id="rId385" Type="http://schemas.openxmlformats.org/officeDocument/2006/relationships/hyperlink" Target="https://twitter.com/#!/mutiqxxs/status/1077595170600673280" TargetMode="External" /><Relationship Id="rId386" Type="http://schemas.openxmlformats.org/officeDocument/2006/relationships/hyperlink" Target="https://twitter.com/#!/sakshisdi/status/1077843961241354240" TargetMode="External" /><Relationship Id="rId387" Type="http://schemas.openxmlformats.org/officeDocument/2006/relationships/hyperlink" Target="https://twitter.com/#!/bloggersatwork/status/1077945927573344257" TargetMode="External" /><Relationship Id="rId388" Type="http://schemas.openxmlformats.org/officeDocument/2006/relationships/hyperlink" Target="https://twitter.com/#!/debraruh/status/1077957602900959239" TargetMode="External" /><Relationship Id="rId389" Type="http://schemas.openxmlformats.org/officeDocument/2006/relationships/hyperlink" Target="https://twitter.com/#!/sprintcare/status/1074420480298209280" TargetMode="External" /><Relationship Id="rId390" Type="http://schemas.openxmlformats.org/officeDocument/2006/relationships/hyperlink" Target="https://twitter.com/#!/sprintcare/status/1074443202839474176" TargetMode="External" /><Relationship Id="rId391" Type="http://schemas.openxmlformats.org/officeDocument/2006/relationships/hyperlink" Target="https://twitter.com/#!/sprintcare/status/1076438600290463744" TargetMode="External" /><Relationship Id="rId392" Type="http://schemas.openxmlformats.org/officeDocument/2006/relationships/hyperlink" Target="https://twitter.com/#!/sprintcare/status/1076856407771631616" TargetMode="External" /><Relationship Id="rId393" Type="http://schemas.openxmlformats.org/officeDocument/2006/relationships/hyperlink" Target="https://twitter.com/#!/sprintcare/status/1078104546193289216" TargetMode="External" /><Relationship Id="rId394" Type="http://schemas.openxmlformats.org/officeDocument/2006/relationships/hyperlink" Target="https://twitter.com/#!/talktalktv/status/1073937588434677760" TargetMode="External" /><Relationship Id="rId395" Type="http://schemas.openxmlformats.org/officeDocument/2006/relationships/hyperlink" Target="https://twitter.com/#!/talktalktv/status/1078222186782040069" TargetMode="External" /><Relationship Id="rId396" Type="http://schemas.openxmlformats.org/officeDocument/2006/relationships/hyperlink" Target="https://twitter.com/#!/tim_official/status/1078561881604923393" TargetMode="External" /><Relationship Id="rId397" Type="http://schemas.openxmlformats.org/officeDocument/2006/relationships/hyperlink" Target="https://twitter.com/#!/talktalk/status/1073869217051656192" TargetMode="External" /><Relationship Id="rId398" Type="http://schemas.openxmlformats.org/officeDocument/2006/relationships/hyperlink" Target="https://twitter.com/#!/talktalk/status/1073872215551238144" TargetMode="External" /><Relationship Id="rId399" Type="http://schemas.openxmlformats.org/officeDocument/2006/relationships/hyperlink" Target="https://twitter.com/#!/talktalk/status/1073872537615065088" TargetMode="External" /><Relationship Id="rId400" Type="http://schemas.openxmlformats.org/officeDocument/2006/relationships/hyperlink" Target="https://twitter.com/#!/talktalk/status/1073878259522260994" TargetMode="External" /><Relationship Id="rId401" Type="http://schemas.openxmlformats.org/officeDocument/2006/relationships/hyperlink" Target="https://twitter.com/#!/talktalk/status/1073883541111562240" TargetMode="External" /><Relationship Id="rId402" Type="http://schemas.openxmlformats.org/officeDocument/2006/relationships/hyperlink" Target="https://twitter.com/#!/talktalk/status/1073890997267021824" TargetMode="External" /><Relationship Id="rId403" Type="http://schemas.openxmlformats.org/officeDocument/2006/relationships/hyperlink" Target="https://twitter.com/#!/talktalk/status/1073898735229431813" TargetMode="External" /><Relationship Id="rId404" Type="http://schemas.openxmlformats.org/officeDocument/2006/relationships/hyperlink" Target="https://twitter.com/#!/talktalk/status/1073898935155081221" TargetMode="External" /><Relationship Id="rId405" Type="http://schemas.openxmlformats.org/officeDocument/2006/relationships/hyperlink" Target="https://twitter.com/#!/talktalk/status/1073907972764520448" TargetMode="External" /><Relationship Id="rId406" Type="http://schemas.openxmlformats.org/officeDocument/2006/relationships/hyperlink" Target="https://twitter.com/#!/talktalk/status/1073920065274331137" TargetMode="External" /><Relationship Id="rId407" Type="http://schemas.openxmlformats.org/officeDocument/2006/relationships/hyperlink" Target="https://twitter.com/#!/talktalk/status/1073939852234842112" TargetMode="External" /><Relationship Id="rId408" Type="http://schemas.openxmlformats.org/officeDocument/2006/relationships/hyperlink" Target="https://twitter.com/#!/talktalk/status/1073953111943847936" TargetMode="External" /><Relationship Id="rId409" Type="http://schemas.openxmlformats.org/officeDocument/2006/relationships/hyperlink" Target="https://twitter.com/#!/talktalk/status/1073955469092380672" TargetMode="External" /><Relationship Id="rId410" Type="http://schemas.openxmlformats.org/officeDocument/2006/relationships/hyperlink" Target="https://twitter.com/#!/talktalk/status/1073958156332621825" TargetMode="External" /><Relationship Id="rId411" Type="http://schemas.openxmlformats.org/officeDocument/2006/relationships/hyperlink" Target="https://twitter.com/#!/talktalk/status/1073960855472144387" TargetMode="External" /><Relationship Id="rId412" Type="http://schemas.openxmlformats.org/officeDocument/2006/relationships/hyperlink" Target="https://twitter.com/#!/talktalk/status/1073962877139206144" TargetMode="External" /><Relationship Id="rId413" Type="http://schemas.openxmlformats.org/officeDocument/2006/relationships/hyperlink" Target="https://twitter.com/#!/talktalk/status/1073963802314596352" TargetMode="External" /><Relationship Id="rId414" Type="http://schemas.openxmlformats.org/officeDocument/2006/relationships/hyperlink" Target="https://twitter.com/#!/talktalk/status/1073967731215618048" TargetMode="External" /><Relationship Id="rId415" Type="http://schemas.openxmlformats.org/officeDocument/2006/relationships/hyperlink" Target="https://twitter.com/#!/talktalk/status/1073976965445681154" TargetMode="External" /><Relationship Id="rId416" Type="http://schemas.openxmlformats.org/officeDocument/2006/relationships/hyperlink" Target="https://twitter.com/#!/talktalk/status/1073978449952432135" TargetMode="External" /><Relationship Id="rId417" Type="http://schemas.openxmlformats.org/officeDocument/2006/relationships/hyperlink" Target="https://twitter.com/#!/talktalk/status/1073990892258816000" TargetMode="External" /><Relationship Id="rId418" Type="http://schemas.openxmlformats.org/officeDocument/2006/relationships/hyperlink" Target="https://twitter.com/#!/talktalk/status/1074232834393559040" TargetMode="External" /><Relationship Id="rId419" Type="http://schemas.openxmlformats.org/officeDocument/2006/relationships/hyperlink" Target="https://twitter.com/#!/talktalk/status/1074243592858886144" TargetMode="External" /><Relationship Id="rId420" Type="http://schemas.openxmlformats.org/officeDocument/2006/relationships/hyperlink" Target="https://twitter.com/#!/talktalk/status/1074246677962334208" TargetMode="External" /><Relationship Id="rId421" Type="http://schemas.openxmlformats.org/officeDocument/2006/relationships/hyperlink" Target="https://twitter.com/#!/talktalk/status/1074247618073489408" TargetMode="External" /><Relationship Id="rId422" Type="http://schemas.openxmlformats.org/officeDocument/2006/relationships/hyperlink" Target="https://twitter.com/#!/talktalk/status/1074248121666977793" TargetMode="External" /><Relationship Id="rId423" Type="http://schemas.openxmlformats.org/officeDocument/2006/relationships/hyperlink" Target="https://twitter.com/#!/talktalk/status/1074250118013034498" TargetMode="External" /><Relationship Id="rId424" Type="http://schemas.openxmlformats.org/officeDocument/2006/relationships/hyperlink" Target="https://twitter.com/#!/talktalk/status/1074252888111759360" TargetMode="External" /><Relationship Id="rId425" Type="http://schemas.openxmlformats.org/officeDocument/2006/relationships/hyperlink" Target="https://twitter.com/#!/talktalk/status/1074254668681920513" TargetMode="External" /><Relationship Id="rId426" Type="http://schemas.openxmlformats.org/officeDocument/2006/relationships/hyperlink" Target="https://twitter.com/#!/talktalk/status/1074256705574367232" TargetMode="External" /><Relationship Id="rId427" Type="http://schemas.openxmlformats.org/officeDocument/2006/relationships/hyperlink" Target="https://twitter.com/#!/talktalk/status/1074256881659637760" TargetMode="External" /><Relationship Id="rId428" Type="http://schemas.openxmlformats.org/officeDocument/2006/relationships/hyperlink" Target="https://twitter.com/#!/talktalk/status/1074258097907122176" TargetMode="External" /><Relationship Id="rId429" Type="http://schemas.openxmlformats.org/officeDocument/2006/relationships/hyperlink" Target="https://twitter.com/#!/talktalk/status/1074268744602542083" TargetMode="External" /><Relationship Id="rId430" Type="http://schemas.openxmlformats.org/officeDocument/2006/relationships/hyperlink" Target="https://twitter.com/#!/talktalk/status/1074276595651747840" TargetMode="External" /><Relationship Id="rId431" Type="http://schemas.openxmlformats.org/officeDocument/2006/relationships/hyperlink" Target="https://twitter.com/#!/talktalk/status/1074284661604528129" TargetMode="External" /><Relationship Id="rId432" Type="http://schemas.openxmlformats.org/officeDocument/2006/relationships/hyperlink" Target="https://twitter.com/#!/talktalk/status/1074304639531696129" TargetMode="External" /><Relationship Id="rId433" Type="http://schemas.openxmlformats.org/officeDocument/2006/relationships/hyperlink" Target="https://twitter.com/#!/talktalk/status/1074331288604209153" TargetMode="External" /><Relationship Id="rId434" Type="http://schemas.openxmlformats.org/officeDocument/2006/relationships/hyperlink" Target="https://twitter.com/#!/talktalk/status/1074352609580990465" TargetMode="External" /><Relationship Id="rId435" Type="http://schemas.openxmlformats.org/officeDocument/2006/relationships/hyperlink" Target="https://twitter.com/#!/talktalk/status/1074354141265321984" TargetMode="External" /><Relationship Id="rId436" Type="http://schemas.openxmlformats.org/officeDocument/2006/relationships/hyperlink" Target="https://twitter.com/#!/talktalk/status/1074587263059877888" TargetMode="External" /><Relationship Id="rId437" Type="http://schemas.openxmlformats.org/officeDocument/2006/relationships/hyperlink" Target="https://twitter.com/#!/talktalk/status/1074590287639519232" TargetMode="External" /><Relationship Id="rId438" Type="http://schemas.openxmlformats.org/officeDocument/2006/relationships/hyperlink" Target="https://twitter.com/#!/talktalk/status/1074590341616074752" TargetMode="External" /><Relationship Id="rId439" Type="http://schemas.openxmlformats.org/officeDocument/2006/relationships/hyperlink" Target="https://twitter.com/#!/talktalk/status/1074591510086201344" TargetMode="External" /><Relationship Id="rId440" Type="http://schemas.openxmlformats.org/officeDocument/2006/relationships/hyperlink" Target="https://twitter.com/#!/talktalk/status/1074627219769749504" TargetMode="External" /><Relationship Id="rId441" Type="http://schemas.openxmlformats.org/officeDocument/2006/relationships/hyperlink" Target="https://twitter.com/#!/talktalk/status/1074656300745793536" TargetMode="External" /><Relationship Id="rId442" Type="http://schemas.openxmlformats.org/officeDocument/2006/relationships/hyperlink" Target="https://twitter.com/#!/talktalk/status/1074662847882428417" TargetMode="External" /><Relationship Id="rId443" Type="http://schemas.openxmlformats.org/officeDocument/2006/relationships/hyperlink" Target="https://twitter.com/#!/talktalk/status/1074670163428065285" TargetMode="External" /><Relationship Id="rId444" Type="http://schemas.openxmlformats.org/officeDocument/2006/relationships/hyperlink" Target="https://twitter.com/#!/talktalk/status/1074681207110156288" TargetMode="External" /><Relationship Id="rId445" Type="http://schemas.openxmlformats.org/officeDocument/2006/relationships/hyperlink" Target="https://twitter.com/#!/talktalk/status/1074683874159005696" TargetMode="External" /><Relationship Id="rId446" Type="http://schemas.openxmlformats.org/officeDocument/2006/relationships/hyperlink" Target="https://twitter.com/#!/talktalk/status/1074684808230518784" TargetMode="External" /><Relationship Id="rId447" Type="http://schemas.openxmlformats.org/officeDocument/2006/relationships/hyperlink" Target="https://twitter.com/#!/talktalk/status/1074736492239613952" TargetMode="External" /><Relationship Id="rId448" Type="http://schemas.openxmlformats.org/officeDocument/2006/relationships/hyperlink" Target="https://twitter.com/#!/talktalk/status/1074737599674245120" TargetMode="External" /><Relationship Id="rId449" Type="http://schemas.openxmlformats.org/officeDocument/2006/relationships/hyperlink" Target="https://twitter.com/#!/talktalk/status/1074746810286202880" TargetMode="External" /><Relationship Id="rId450" Type="http://schemas.openxmlformats.org/officeDocument/2006/relationships/hyperlink" Target="https://twitter.com/#!/talktalk/status/1074755099577192448" TargetMode="External" /><Relationship Id="rId451" Type="http://schemas.openxmlformats.org/officeDocument/2006/relationships/hyperlink" Target="https://twitter.com/#!/talktalk/status/1074771220862853120" TargetMode="External" /><Relationship Id="rId452" Type="http://schemas.openxmlformats.org/officeDocument/2006/relationships/hyperlink" Target="https://twitter.com/#!/talktalk/status/1074772316599521280" TargetMode="External" /><Relationship Id="rId453" Type="http://schemas.openxmlformats.org/officeDocument/2006/relationships/hyperlink" Target="https://twitter.com/#!/talktalk/status/1074774617405960192" TargetMode="External" /><Relationship Id="rId454" Type="http://schemas.openxmlformats.org/officeDocument/2006/relationships/hyperlink" Target="https://twitter.com/#!/talktalk/status/1074776739732226048" TargetMode="External" /><Relationship Id="rId455" Type="http://schemas.openxmlformats.org/officeDocument/2006/relationships/hyperlink" Target="https://twitter.com/#!/talktalk/status/1074777821216718848" TargetMode="External" /><Relationship Id="rId456" Type="http://schemas.openxmlformats.org/officeDocument/2006/relationships/hyperlink" Target="https://twitter.com/#!/talktalk/status/1074781681905754112" TargetMode="External" /><Relationship Id="rId457" Type="http://schemas.openxmlformats.org/officeDocument/2006/relationships/hyperlink" Target="https://twitter.com/#!/talktalk/status/1074783142576304128" TargetMode="External" /><Relationship Id="rId458" Type="http://schemas.openxmlformats.org/officeDocument/2006/relationships/hyperlink" Target="https://twitter.com/#!/talktalk/status/1074785877472231427" TargetMode="External" /><Relationship Id="rId459" Type="http://schemas.openxmlformats.org/officeDocument/2006/relationships/hyperlink" Target="https://twitter.com/#!/talktalk/status/1074992505777782784" TargetMode="External" /><Relationship Id="rId460" Type="http://schemas.openxmlformats.org/officeDocument/2006/relationships/hyperlink" Target="https://twitter.com/#!/talktalk/status/1074995260974092288" TargetMode="External" /><Relationship Id="rId461" Type="http://schemas.openxmlformats.org/officeDocument/2006/relationships/hyperlink" Target="https://twitter.com/#!/talktalk/status/1074996369872613376" TargetMode="External" /><Relationship Id="rId462" Type="http://schemas.openxmlformats.org/officeDocument/2006/relationships/hyperlink" Target="https://twitter.com/#!/talktalk/status/1075012110109892608" TargetMode="External" /><Relationship Id="rId463" Type="http://schemas.openxmlformats.org/officeDocument/2006/relationships/hyperlink" Target="https://twitter.com/#!/talktalk/status/1075021175351373825" TargetMode="External" /><Relationship Id="rId464" Type="http://schemas.openxmlformats.org/officeDocument/2006/relationships/hyperlink" Target="https://twitter.com/#!/talktalk/status/1075025416165953538" TargetMode="External" /><Relationship Id="rId465" Type="http://schemas.openxmlformats.org/officeDocument/2006/relationships/hyperlink" Target="https://twitter.com/#!/talktalk/status/1075038017193164800" TargetMode="External" /><Relationship Id="rId466" Type="http://schemas.openxmlformats.org/officeDocument/2006/relationships/hyperlink" Target="https://twitter.com/#!/talktalk/status/1075044162326675457" TargetMode="External" /><Relationship Id="rId467" Type="http://schemas.openxmlformats.org/officeDocument/2006/relationships/hyperlink" Target="https://twitter.com/#!/talktalk/status/1075071082368065537" TargetMode="External" /><Relationship Id="rId468" Type="http://schemas.openxmlformats.org/officeDocument/2006/relationships/hyperlink" Target="https://twitter.com/#!/talktalk/status/1075077922615123969" TargetMode="External" /><Relationship Id="rId469" Type="http://schemas.openxmlformats.org/officeDocument/2006/relationships/hyperlink" Target="https://twitter.com/#!/talktalk/status/1075082878889967617" TargetMode="External" /><Relationship Id="rId470" Type="http://schemas.openxmlformats.org/officeDocument/2006/relationships/hyperlink" Target="https://twitter.com/#!/talktalk/status/1075095361881026566" TargetMode="External" /><Relationship Id="rId471" Type="http://schemas.openxmlformats.org/officeDocument/2006/relationships/hyperlink" Target="https://twitter.com/#!/talktalk/status/1075096084232441856" TargetMode="External" /><Relationship Id="rId472" Type="http://schemas.openxmlformats.org/officeDocument/2006/relationships/hyperlink" Target="https://twitter.com/#!/talktalk/status/1075096239992176641" TargetMode="External" /><Relationship Id="rId473" Type="http://schemas.openxmlformats.org/officeDocument/2006/relationships/hyperlink" Target="https://twitter.com/#!/talktalk/status/1075097550544363520" TargetMode="External" /><Relationship Id="rId474" Type="http://schemas.openxmlformats.org/officeDocument/2006/relationships/hyperlink" Target="https://twitter.com/#!/talktalk/status/1075101992937230336" TargetMode="External" /><Relationship Id="rId475" Type="http://schemas.openxmlformats.org/officeDocument/2006/relationships/hyperlink" Target="https://twitter.com/#!/talktalk/status/1075104948629762049" TargetMode="External" /><Relationship Id="rId476" Type="http://schemas.openxmlformats.org/officeDocument/2006/relationships/hyperlink" Target="https://twitter.com/#!/talktalk/status/1075113686791020544" TargetMode="External" /><Relationship Id="rId477" Type="http://schemas.openxmlformats.org/officeDocument/2006/relationships/hyperlink" Target="https://twitter.com/#!/talktalk/status/1075131515913285632" TargetMode="External" /><Relationship Id="rId478" Type="http://schemas.openxmlformats.org/officeDocument/2006/relationships/hyperlink" Target="https://twitter.com/#!/talktalk/status/1075133520194998274" TargetMode="External" /><Relationship Id="rId479" Type="http://schemas.openxmlformats.org/officeDocument/2006/relationships/hyperlink" Target="https://twitter.com/#!/talktalk/status/1075135649190174720" TargetMode="External" /><Relationship Id="rId480" Type="http://schemas.openxmlformats.org/officeDocument/2006/relationships/hyperlink" Target="https://twitter.com/#!/talktalk/status/1075135965780500480" TargetMode="External" /><Relationship Id="rId481" Type="http://schemas.openxmlformats.org/officeDocument/2006/relationships/hyperlink" Target="https://twitter.com/#!/talktalk/status/1075138312204115970" TargetMode="External" /><Relationship Id="rId482" Type="http://schemas.openxmlformats.org/officeDocument/2006/relationships/hyperlink" Target="https://twitter.com/#!/talktalk/status/1075139851392073728" TargetMode="External" /><Relationship Id="rId483" Type="http://schemas.openxmlformats.org/officeDocument/2006/relationships/hyperlink" Target="https://twitter.com/#!/talktalk/status/1075145203701440519" TargetMode="External" /><Relationship Id="rId484" Type="http://schemas.openxmlformats.org/officeDocument/2006/relationships/hyperlink" Target="https://twitter.com/#!/talktalk/status/1075345785116602368" TargetMode="External" /><Relationship Id="rId485" Type="http://schemas.openxmlformats.org/officeDocument/2006/relationships/hyperlink" Target="https://twitter.com/#!/talktalk/status/1075405339032477696" TargetMode="External" /><Relationship Id="rId486" Type="http://schemas.openxmlformats.org/officeDocument/2006/relationships/hyperlink" Target="https://twitter.com/#!/talktalk/status/1075414299617705984" TargetMode="External" /><Relationship Id="rId487" Type="http://schemas.openxmlformats.org/officeDocument/2006/relationships/hyperlink" Target="https://twitter.com/#!/talktalk/status/1074235671030697989" TargetMode="External" /><Relationship Id="rId488" Type="http://schemas.openxmlformats.org/officeDocument/2006/relationships/hyperlink" Target="https://twitter.com/#!/talktalk/status/1075422883629948928" TargetMode="External" /><Relationship Id="rId489" Type="http://schemas.openxmlformats.org/officeDocument/2006/relationships/hyperlink" Target="https://twitter.com/#!/talktalk/status/1075425847266500608" TargetMode="External" /><Relationship Id="rId490" Type="http://schemas.openxmlformats.org/officeDocument/2006/relationships/hyperlink" Target="https://twitter.com/#!/talktalk/status/1075426175827218433" TargetMode="External" /><Relationship Id="rId491" Type="http://schemas.openxmlformats.org/officeDocument/2006/relationships/hyperlink" Target="https://twitter.com/#!/talktalk/status/1075428727570554885" TargetMode="External" /><Relationship Id="rId492" Type="http://schemas.openxmlformats.org/officeDocument/2006/relationships/hyperlink" Target="https://twitter.com/#!/talktalk/status/1075442352406347778" TargetMode="External" /><Relationship Id="rId493" Type="http://schemas.openxmlformats.org/officeDocument/2006/relationships/hyperlink" Target="https://twitter.com/#!/talktalk/status/1075460348805812227" TargetMode="External" /><Relationship Id="rId494" Type="http://schemas.openxmlformats.org/officeDocument/2006/relationships/hyperlink" Target="https://twitter.com/#!/talktalk/status/1075460834095259648" TargetMode="External" /><Relationship Id="rId495" Type="http://schemas.openxmlformats.org/officeDocument/2006/relationships/hyperlink" Target="https://twitter.com/#!/talktalk/status/1075466758729936898" TargetMode="External" /><Relationship Id="rId496" Type="http://schemas.openxmlformats.org/officeDocument/2006/relationships/hyperlink" Target="https://twitter.com/#!/talktalk/status/1075467874150559745" TargetMode="External" /><Relationship Id="rId497" Type="http://schemas.openxmlformats.org/officeDocument/2006/relationships/hyperlink" Target="https://twitter.com/#!/talktalk/status/1075476711293235202" TargetMode="External" /><Relationship Id="rId498" Type="http://schemas.openxmlformats.org/officeDocument/2006/relationships/hyperlink" Target="https://twitter.com/#!/talktalk/status/1075501068874932225" TargetMode="External" /><Relationship Id="rId499" Type="http://schemas.openxmlformats.org/officeDocument/2006/relationships/hyperlink" Target="https://twitter.com/#!/talktalk/status/1075672370675941376" TargetMode="External" /><Relationship Id="rId500" Type="http://schemas.openxmlformats.org/officeDocument/2006/relationships/hyperlink" Target="https://twitter.com/#!/talktalk/status/1075673853286907905" TargetMode="External" /><Relationship Id="rId501" Type="http://schemas.openxmlformats.org/officeDocument/2006/relationships/hyperlink" Target="https://twitter.com/#!/talktalk/status/1075688613478891520" TargetMode="External" /><Relationship Id="rId502" Type="http://schemas.openxmlformats.org/officeDocument/2006/relationships/hyperlink" Target="https://twitter.com/#!/talktalk/status/1075763070696185858" TargetMode="External" /><Relationship Id="rId503" Type="http://schemas.openxmlformats.org/officeDocument/2006/relationships/hyperlink" Target="https://twitter.com/#!/talktalk/status/1075781549818142722" TargetMode="External" /><Relationship Id="rId504" Type="http://schemas.openxmlformats.org/officeDocument/2006/relationships/hyperlink" Target="https://twitter.com/#!/talktalk/status/1075854589717569537" TargetMode="External" /><Relationship Id="rId505" Type="http://schemas.openxmlformats.org/officeDocument/2006/relationships/hyperlink" Target="https://twitter.com/#!/talktalk/status/1076139306715095042" TargetMode="External" /><Relationship Id="rId506" Type="http://schemas.openxmlformats.org/officeDocument/2006/relationships/hyperlink" Target="https://twitter.com/#!/talktalk/status/1076155758738358273" TargetMode="External" /><Relationship Id="rId507" Type="http://schemas.openxmlformats.org/officeDocument/2006/relationships/hyperlink" Target="https://twitter.com/#!/talktalk/status/1076156321832058880" TargetMode="External" /><Relationship Id="rId508" Type="http://schemas.openxmlformats.org/officeDocument/2006/relationships/hyperlink" Target="https://twitter.com/#!/talktalk/status/1076164603980050432" TargetMode="External" /><Relationship Id="rId509" Type="http://schemas.openxmlformats.org/officeDocument/2006/relationships/hyperlink" Target="https://twitter.com/#!/talktalk/status/1076214762332131329" TargetMode="External" /><Relationship Id="rId510" Type="http://schemas.openxmlformats.org/officeDocument/2006/relationships/hyperlink" Target="https://twitter.com/#!/talktalk/status/1076216241696788483" TargetMode="External" /><Relationship Id="rId511" Type="http://schemas.openxmlformats.org/officeDocument/2006/relationships/hyperlink" Target="https://twitter.com/#!/talktalk/status/1076457633970900992" TargetMode="External" /><Relationship Id="rId512" Type="http://schemas.openxmlformats.org/officeDocument/2006/relationships/hyperlink" Target="https://twitter.com/#!/talktalk/status/1076475074616668160" TargetMode="External" /><Relationship Id="rId513" Type="http://schemas.openxmlformats.org/officeDocument/2006/relationships/hyperlink" Target="https://twitter.com/#!/talktalk/status/1076795232589660160" TargetMode="External" /><Relationship Id="rId514" Type="http://schemas.openxmlformats.org/officeDocument/2006/relationships/hyperlink" Target="https://twitter.com/#!/talktalk/status/1076799083946430464" TargetMode="External" /><Relationship Id="rId515" Type="http://schemas.openxmlformats.org/officeDocument/2006/relationships/hyperlink" Target="https://twitter.com/#!/talktalk/status/1075705266660929538" TargetMode="External" /><Relationship Id="rId516" Type="http://schemas.openxmlformats.org/officeDocument/2006/relationships/hyperlink" Target="https://twitter.com/#!/talktalk/status/1076812173467439104" TargetMode="External" /><Relationship Id="rId517" Type="http://schemas.openxmlformats.org/officeDocument/2006/relationships/hyperlink" Target="https://twitter.com/#!/talktalk/status/1076838559745757186" TargetMode="External" /><Relationship Id="rId518" Type="http://schemas.openxmlformats.org/officeDocument/2006/relationships/hyperlink" Target="https://twitter.com/#!/talktalk/status/1076881599696986113" TargetMode="External" /><Relationship Id="rId519" Type="http://schemas.openxmlformats.org/officeDocument/2006/relationships/hyperlink" Target="https://twitter.com/#!/talktalk/status/1077134815831433216" TargetMode="External" /><Relationship Id="rId520" Type="http://schemas.openxmlformats.org/officeDocument/2006/relationships/hyperlink" Target="https://twitter.com/#!/talktalk/status/1077157932679249920" TargetMode="External" /><Relationship Id="rId521" Type="http://schemas.openxmlformats.org/officeDocument/2006/relationships/hyperlink" Target="https://twitter.com/#!/talktalk/status/1077169625228562432" TargetMode="External" /><Relationship Id="rId522" Type="http://schemas.openxmlformats.org/officeDocument/2006/relationships/hyperlink" Target="https://twitter.com/#!/talktalk/status/1077177138346893312" TargetMode="External" /><Relationship Id="rId523" Type="http://schemas.openxmlformats.org/officeDocument/2006/relationships/hyperlink" Target="https://twitter.com/#!/talktalk/status/1077199886133678081" TargetMode="External" /><Relationship Id="rId524" Type="http://schemas.openxmlformats.org/officeDocument/2006/relationships/hyperlink" Target="https://twitter.com/#!/talktalk/status/1078203729411751936" TargetMode="External" /><Relationship Id="rId525" Type="http://schemas.openxmlformats.org/officeDocument/2006/relationships/hyperlink" Target="https://twitter.com/#!/talktalk/status/1078211421689794560" TargetMode="External" /><Relationship Id="rId526" Type="http://schemas.openxmlformats.org/officeDocument/2006/relationships/hyperlink" Target="https://twitter.com/#!/talktalk/status/1078213245889069056" TargetMode="External" /><Relationship Id="rId527" Type="http://schemas.openxmlformats.org/officeDocument/2006/relationships/hyperlink" Target="https://twitter.com/#!/talktalk/status/1078213561774690305" TargetMode="External" /><Relationship Id="rId528" Type="http://schemas.openxmlformats.org/officeDocument/2006/relationships/hyperlink" Target="https://twitter.com/#!/talktalk/status/1078215677717217280" TargetMode="External" /><Relationship Id="rId529" Type="http://schemas.openxmlformats.org/officeDocument/2006/relationships/hyperlink" Target="https://twitter.com/#!/talktalk/status/1078229221586145280" TargetMode="External" /><Relationship Id="rId530" Type="http://schemas.openxmlformats.org/officeDocument/2006/relationships/hyperlink" Target="https://twitter.com/#!/talktalk/status/1078234874715295744" TargetMode="External" /><Relationship Id="rId531" Type="http://schemas.openxmlformats.org/officeDocument/2006/relationships/hyperlink" Target="https://twitter.com/#!/talktalk/status/1078236979849031680" TargetMode="External" /><Relationship Id="rId532" Type="http://schemas.openxmlformats.org/officeDocument/2006/relationships/hyperlink" Target="https://twitter.com/#!/talktalk/status/1078237539008462849" TargetMode="External" /><Relationship Id="rId533" Type="http://schemas.openxmlformats.org/officeDocument/2006/relationships/hyperlink" Target="https://twitter.com/#!/talktalk/status/1078241785049161729" TargetMode="External" /><Relationship Id="rId534" Type="http://schemas.openxmlformats.org/officeDocument/2006/relationships/hyperlink" Target="https://twitter.com/#!/talktalk/status/1078258425673457664" TargetMode="External" /><Relationship Id="rId535" Type="http://schemas.openxmlformats.org/officeDocument/2006/relationships/hyperlink" Target="https://twitter.com/#!/talktalk/status/1078281199603322882" TargetMode="External" /><Relationship Id="rId536" Type="http://schemas.openxmlformats.org/officeDocument/2006/relationships/hyperlink" Target="https://twitter.com/#!/talktalk/status/1078324435101409280" TargetMode="External" /><Relationship Id="rId537" Type="http://schemas.openxmlformats.org/officeDocument/2006/relationships/hyperlink" Target="https://twitter.com/#!/talktalk/status/1078350155269718016" TargetMode="External" /><Relationship Id="rId538" Type="http://schemas.openxmlformats.org/officeDocument/2006/relationships/hyperlink" Target="https://twitter.com/#!/talktalk/status/1078385086687571969" TargetMode="External" /><Relationship Id="rId539" Type="http://schemas.openxmlformats.org/officeDocument/2006/relationships/hyperlink" Target="https://twitter.com/#!/talktalk/status/1078403436129980416" TargetMode="External" /><Relationship Id="rId540" Type="http://schemas.openxmlformats.org/officeDocument/2006/relationships/hyperlink" Target="https://twitter.com/#!/talktalk/status/1078580695163985921" TargetMode="External" /><Relationship Id="rId541" Type="http://schemas.openxmlformats.org/officeDocument/2006/relationships/hyperlink" Target="https://twitter.com/#!/talktalk/status/1078622458658414593" TargetMode="External" /><Relationship Id="rId542" Type="http://schemas.openxmlformats.org/officeDocument/2006/relationships/hyperlink" Target="https://twitter.com/#!/talktalk/status/1078632146271698950" TargetMode="External" /><Relationship Id="rId543" Type="http://schemas.openxmlformats.org/officeDocument/2006/relationships/hyperlink" Target="https://twitter.com/#!/talktalk/status/1078640794511249408" TargetMode="External" /><Relationship Id="rId544" Type="http://schemas.openxmlformats.org/officeDocument/2006/relationships/hyperlink" Target="https://twitter.com/#!/talktalk/status/1078666536649457664" TargetMode="External" /><Relationship Id="rId545" Type="http://schemas.openxmlformats.org/officeDocument/2006/relationships/hyperlink" Target="https://twitter.com/#!/rumanarumi13/status/1077920192666132483" TargetMode="External" /><Relationship Id="rId546" Type="http://schemas.openxmlformats.org/officeDocument/2006/relationships/hyperlink" Target="https://twitter.com/#!/rumanarumi13/status/1078690106217644033" TargetMode="External" /><Relationship Id="rId547" Type="http://schemas.openxmlformats.org/officeDocument/2006/relationships/hyperlink" Target="https://twitter.com/#!/askamex/status/1074098681077477377" TargetMode="External" /><Relationship Id="rId548" Type="http://schemas.openxmlformats.org/officeDocument/2006/relationships/hyperlink" Target="https://twitter.com/#!/askamex/status/1074679302703251457" TargetMode="External" /><Relationship Id="rId549" Type="http://schemas.openxmlformats.org/officeDocument/2006/relationships/hyperlink" Target="https://twitter.com/#!/askamex/status/1075143254008651776" TargetMode="External" /><Relationship Id="rId550" Type="http://schemas.openxmlformats.org/officeDocument/2006/relationships/hyperlink" Target="https://twitter.com/#!/askamex/status/1075177440950083585" TargetMode="External" /><Relationship Id="rId551" Type="http://schemas.openxmlformats.org/officeDocument/2006/relationships/hyperlink" Target="https://twitter.com/#!/askamex/status/1075457003886182400" TargetMode="External" /><Relationship Id="rId552" Type="http://schemas.openxmlformats.org/officeDocument/2006/relationships/hyperlink" Target="https://twitter.com/#!/askamex/status/1075791505363755010" TargetMode="External" /><Relationship Id="rId553" Type="http://schemas.openxmlformats.org/officeDocument/2006/relationships/hyperlink" Target="https://twitter.com/#!/askamex/status/1075884080703660032" TargetMode="External" /><Relationship Id="rId554" Type="http://schemas.openxmlformats.org/officeDocument/2006/relationships/hyperlink" Target="https://twitter.com/#!/askamex/status/1076126152182427648" TargetMode="External" /><Relationship Id="rId555" Type="http://schemas.openxmlformats.org/officeDocument/2006/relationships/hyperlink" Target="https://twitter.com/#!/askamex/status/1076282788935094273" TargetMode="External" /><Relationship Id="rId556" Type="http://schemas.openxmlformats.org/officeDocument/2006/relationships/hyperlink" Target="https://twitter.com/#!/askamex/status/1077260054401871872" TargetMode="External" /><Relationship Id="rId557" Type="http://schemas.openxmlformats.org/officeDocument/2006/relationships/hyperlink" Target="https://twitter.com/#!/askamex/status/1077274681831493632" TargetMode="External" /><Relationship Id="rId558" Type="http://schemas.openxmlformats.org/officeDocument/2006/relationships/hyperlink" Target="https://twitter.com/#!/askamex/status/1077968291438706689" TargetMode="External" /><Relationship Id="rId559" Type="http://schemas.openxmlformats.org/officeDocument/2006/relationships/hyperlink" Target="https://twitter.com/#!/askamex/status/1077998609075970048" TargetMode="External" /><Relationship Id="rId560" Type="http://schemas.openxmlformats.org/officeDocument/2006/relationships/hyperlink" Target="https://twitter.com/#!/askamex/status/1078043933152866309" TargetMode="External" /><Relationship Id="rId561" Type="http://schemas.openxmlformats.org/officeDocument/2006/relationships/hyperlink" Target="https://twitter.com/#!/askamex/status/1078322166960140288" TargetMode="External" /><Relationship Id="rId562" Type="http://schemas.openxmlformats.org/officeDocument/2006/relationships/hyperlink" Target="https://twitter.com/#!/askamex/status/1078673637480251394" TargetMode="External" /><Relationship Id="rId563" Type="http://schemas.openxmlformats.org/officeDocument/2006/relationships/hyperlink" Target="https://twitter.com/#!/askamex/status/1078681996304486400" TargetMode="External" /><Relationship Id="rId564" Type="http://schemas.openxmlformats.org/officeDocument/2006/relationships/hyperlink" Target="https://twitter.com/#!/askamex/status/1078674109628907522" TargetMode="External" /><Relationship Id="rId565" Type="http://schemas.openxmlformats.org/officeDocument/2006/relationships/hyperlink" Target="https://twitter.com/#!/askamex/status/1078682118878834688" TargetMode="External" /><Relationship Id="rId566" Type="http://schemas.openxmlformats.org/officeDocument/2006/relationships/hyperlink" Target="https://twitter.com/#!/askamex/status/1078694711538401280" TargetMode="External" /><Relationship Id="rId567" Type="http://schemas.openxmlformats.org/officeDocument/2006/relationships/comments" Target="../comments12.xml" /><Relationship Id="rId568" Type="http://schemas.openxmlformats.org/officeDocument/2006/relationships/vmlDrawing" Target="../drawings/vmlDrawing6.vml" /><Relationship Id="rId569" Type="http://schemas.openxmlformats.org/officeDocument/2006/relationships/table" Target="../tables/table22.xml" /><Relationship Id="rId57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feedalpha.com/" TargetMode="External" /><Relationship Id="rId2" Type="http://schemas.openxmlformats.org/officeDocument/2006/relationships/hyperlink" Target="http://www.madalynsklar.com/" TargetMode="External" /><Relationship Id="rId3" Type="http://schemas.openxmlformats.org/officeDocument/2006/relationships/hyperlink" Target="http://www.twitterliveevents.com/" TargetMode="External" /><Relationship Id="rId4" Type="http://schemas.openxmlformats.org/officeDocument/2006/relationships/hyperlink" Target="http://t.co/1JZt63E8Cj" TargetMode="External" /><Relationship Id="rId5" Type="http://schemas.openxmlformats.org/officeDocument/2006/relationships/hyperlink" Target="http://t.co/ULt1WnAd9C" TargetMode="External" /><Relationship Id="rId6" Type="http://schemas.openxmlformats.org/officeDocument/2006/relationships/hyperlink" Target="https://t.co/nS4EPXUgEG" TargetMode="External" /><Relationship Id="rId7" Type="http://schemas.openxmlformats.org/officeDocument/2006/relationships/hyperlink" Target="https://softwaredevelopersindia.com/" TargetMode="External" /><Relationship Id="rId8" Type="http://schemas.openxmlformats.org/officeDocument/2006/relationships/hyperlink" Target="https://www.bloggersatwork.org/" TargetMode="External" /><Relationship Id="rId9" Type="http://schemas.openxmlformats.org/officeDocument/2006/relationships/hyperlink" Target="https://www.fiverr.com/mstrumiakther" TargetMode="External" /><Relationship Id="rId10" Type="http://schemas.openxmlformats.org/officeDocument/2006/relationships/hyperlink" Target="http://www.ruhglobal.com/" TargetMode="External" /><Relationship Id="rId11" Type="http://schemas.openxmlformats.org/officeDocument/2006/relationships/hyperlink" Target="https://t.co/KFdvZUDYFk" TargetMode="External" /><Relationship Id="rId12" Type="http://schemas.openxmlformats.org/officeDocument/2006/relationships/hyperlink" Target="http://about.me/bishopgodsey" TargetMode="External" /><Relationship Id="rId13" Type="http://schemas.openxmlformats.org/officeDocument/2006/relationships/hyperlink" Target="https://t.co/7bsYkW7OGS" TargetMode="External" /><Relationship Id="rId14" Type="http://schemas.openxmlformats.org/officeDocument/2006/relationships/hyperlink" Target="http://t.co/ChFlW9ixXr" TargetMode="External" /><Relationship Id="rId15" Type="http://schemas.openxmlformats.org/officeDocument/2006/relationships/hyperlink" Target="http://t.co/0KHoQf4gyq" TargetMode="External" /><Relationship Id="rId16" Type="http://schemas.openxmlformats.org/officeDocument/2006/relationships/hyperlink" Target="https://t.co/A1v43D9QYF" TargetMode="External" /><Relationship Id="rId17" Type="http://schemas.openxmlformats.org/officeDocument/2006/relationships/hyperlink" Target="http://playingtoanaudienceof.blogspot.co.uk/" TargetMode="External" /><Relationship Id="rId18" Type="http://schemas.openxmlformats.org/officeDocument/2006/relationships/hyperlink" Target="https://www.rt.com/on-air/" TargetMode="External" /><Relationship Id="rId19" Type="http://schemas.openxmlformats.org/officeDocument/2006/relationships/hyperlink" Target="http://www.southportreporter.com/" TargetMode="External" /><Relationship Id="rId20" Type="http://schemas.openxmlformats.org/officeDocument/2006/relationships/hyperlink" Target="https://t.co/17Az1JcA7Z" TargetMode="External" /><Relationship Id="rId21" Type="http://schemas.openxmlformats.org/officeDocument/2006/relationships/hyperlink" Target="https://t.co/FiRl4AfNpP" TargetMode="External" /><Relationship Id="rId22" Type="http://schemas.openxmlformats.org/officeDocument/2006/relationships/hyperlink" Target="https://www.facebook.com/dayashankar.joshi/posts/1290808917709204" TargetMode="External" /><Relationship Id="rId23" Type="http://schemas.openxmlformats.org/officeDocument/2006/relationships/hyperlink" Target="https://t.co/AGraFa9AYd" TargetMode="External" /><Relationship Id="rId24" Type="http://schemas.openxmlformats.org/officeDocument/2006/relationships/hyperlink" Target="http://www.olgaonuch.com/" TargetMode="External" /><Relationship Id="rId25" Type="http://schemas.openxmlformats.org/officeDocument/2006/relationships/hyperlink" Target="https://t.co/xdBW5D74Cs" TargetMode="External" /><Relationship Id="rId26" Type="http://schemas.openxmlformats.org/officeDocument/2006/relationships/hyperlink" Target="https://www.urbandictionary.com/define.php?term=Poachy" TargetMode="External" /><Relationship Id="rId27" Type="http://schemas.openxmlformats.org/officeDocument/2006/relationships/hyperlink" Target="https://t.co/UVdZ2eTnzX" TargetMode="External" /><Relationship Id="rId28" Type="http://schemas.openxmlformats.org/officeDocument/2006/relationships/hyperlink" Target="https://youtu.be/tLnBASdV7Q8" TargetMode="External" /><Relationship Id="rId29" Type="http://schemas.openxmlformats.org/officeDocument/2006/relationships/hyperlink" Target="http://instagram.com/laingsta93" TargetMode="External" /><Relationship Id="rId30" Type="http://schemas.openxmlformats.org/officeDocument/2006/relationships/hyperlink" Target="https://en-gb.facebook.com/fair.justice.12/" TargetMode="External" /><Relationship Id="rId31" Type="http://schemas.openxmlformats.org/officeDocument/2006/relationships/hyperlink" Target="https://t.co/pX0ix4a73i" TargetMode="External" /><Relationship Id="rId32" Type="http://schemas.openxmlformats.org/officeDocument/2006/relationships/hyperlink" Target="https://curiouscat.me/bassistvisuals" TargetMode="External" /><Relationship Id="rId33" Type="http://schemas.openxmlformats.org/officeDocument/2006/relationships/hyperlink" Target="https://itunes.apple.com/gb/album/for-the-culture/1397430424?ls=1&amp;app=itunes" TargetMode="External" /><Relationship Id="rId34" Type="http://schemas.openxmlformats.org/officeDocument/2006/relationships/hyperlink" Target="http://www.belleamis.com/" TargetMode="External" /><Relationship Id="rId35" Type="http://schemas.openxmlformats.org/officeDocument/2006/relationships/hyperlink" Target="http://b2bmarketingvp.com/" TargetMode="External" /><Relationship Id="rId36" Type="http://schemas.openxmlformats.org/officeDocument/2006/relationships/hyperlink" Target="http://magpietravels.com/" TargetMode="External" /><Relationship Id="rId37" Type="http://schemas.openxmlformats.org/officeDocument/2006/relationships/hyperlink" Target="https://curiouscat.me/heartoutholly" TargetMode="External" /><Relationship Id="rId38" Type="http://schemas.openxmlformats.org/officeDocument/2006/relationships/hyperlink" Target="https://www.mixcloud.com/CreativeRepublic/" TargetMode="External" /><Relationship Id="rId39" Type="http://schemas.openxmlformats.org/officeDocument/2006/relationships/hyperlink" Target="https://t.co/sAypakcj9X" TargetMode="External" /><Relationship Id="rId40" Type="http://schemas.openxmlformats.org/officeDocument/2006/relationships/hyperlink" Target="http://t.co/Stm1gZVBS5" TargetMode="External" /><Relationship Id="rId41" Type="http://schemas.openxmlformats.org/officeDocument/2006/relationships/hyperlink" Target="http://t.co/zzNXSltq5Q" TargetMode="External" /><Relationship Id="rId42" Type="http://schemas.openxmlformats.org/officeDocument/2006/relationships/hyperlink" Target="http://wefollow.com/no1zebbie" TargetMode="External" /><Relationship Id="rId43" Type="http://schemas.openxmlformats.org/officeDocument/2006/relationships/hyperlink" Target="https://jofisherwrites.com/" TargetMode="External" /><Relationship Id="rId44" Type="http://schemas.openxmlformats.org/officeDocument/2006/relationships/hyperlink" Target="https://t.co/f0slXJJ1sA" TargetMode="External" /><Relationship Id="rId45" Type="http://schemas.openxmlformats.org/officeDocument/2006/relationships/hyperlink" Target="https://t.co/5WdpsF1MGJ" TargetMode="External" /><Relationship Id="rId46" Type="http://schemas.openxmlformats.org/officeDocument/2006/relationships/hyperlink" Target="http://suelewis.arbonne.com/" TargetMode="External" /><Relationship Id="rId47" Type="http://schemas.openxmlformats.org/officeDocument/2006/relationships/hyperlink" Target="http://generalhandyman.biz/" TargetMode="External" /><Relationship Id="rId48" Type="http://schemas.openxmlformats.org/officeDocument/2006/relationships/hyperlink" Target="http://www.youtube.com/channel/UC_nTaBCA1UIyqPSgGUl77LA" TargetMode="External" /><Relationship Id="rId49" Type="http://schemas.openxmlformats.org/officeDocument/2006/relationships/hyperlink" Target="https://t.co/LqDQ4qacfL" TargetMode="External" /><Relationship Id="rId50" Type="http://schemas.openxmlformats.org/officeDocument/2006/relationships/hyperlink" Target="https://t.co/DfkedDEmVd" TargetMode="External" /><Relationship Id="rId51" Type="http://schemas.openxmlformats.org/officeDocument/2006/relationships/hyperlink" Target="https://t.co/pvRdNECwTQ" TargetMode="External" /><Relationship Id="rId52" Type="http://schemas.openxmlformats.org/officeDocument/2006/relationships/hyperlink" Target="http://www.futurefirst.org.uk/" TargetMode="External" /><Relationship Id="rId53" Type="http://schemas.openxmlformats.org/officeDocument/2006/relationships/hyperlink" Target="http://t.co/MwAQoldDOa" TargetMode="External" /><Relationship Id="rId54" Type="http://schemas.openxmlformats.org/officeDocument/2006/relationships/hyperlink" Target="http://fromupnorthlad.blogspot.co.uk/" TargetMode="External" /><Relationship Id="rId55" Type="http://schemas.openxmlformats.org/officeDocument/2006/relationships/hyperlink" Target="https://t.co/BqDwkcFyQN" TargetMode="External" /><Relationship Id="rId56" Type="http://schemas.openxmlformats.org/officeDocument/2006/relationships/hyperlink" Target="https://t.co/MLO0oaKCXp" TargetMode="External" /><Relationship Id="rId57" Type="http://schemas.openxmlformats.org/officeDocument/2006/relationships/hyperlink" Target="https://t.co/ktfUtHigWT" TargetMode="External" /><Relationship Id="rId58" Type="http://schemas.openxmlformats.org/officeDocument/2006/relationships/hyperlink" Target="https://t.co/V4kjDrB3uy" TargetMode="External" /><Relationship Id="rId59" Type="http://schemas.openxmlformats.org/officeDocument/2006/relationships/hyperlink" Target="http://t.co/F7fIhKV2rI" TargetMode="External" /><Relationship Id="rId60" Type="http://schemas.openxmlformats.org/officeDocument/2006/relationships/hyperlink" Target="https://pbs.twimg.com/profile_banners/2933378152/1539299665" TargetMode="External" /><Relationship Id="rId61" Type="http://schemas.openxmlformats.org/officeDocument/2006/relationships/hyperlink" Target="https://pbs.twimg.com/profile_banners/730894768511688705/1543421856" TargetMode="External" /><Relationship Id="rId62" Type="http://schemas.openxmlformats.org/officeDocument/2006/relationships/hyperlink" Target="https://pbs.twimg.com/profile_banners/14164297/1485550174" TargetMode="External" /><Relationship Id="rId63" Type="http://schemas.openxmlformats.org/officeDocument/2006/relationships/hyperlink" Target="https://pbs.twimg.com/profile_banners/1325709318/1398086455" TargetMode="External" /><Relationship Id="rId64" Type="http://schemas.openxmlformats.org/officeDocument/2006/relationships/hyperlink" Target="https://pbs.twimg.com/profile_banners/14277455/1451189628" TargetMode="External" /><Relationship Id="rId65" Type="http://schemas.openxmlformats.org/officeDocument/2006/relationships/hyperlink" Target="https://pbs.twimg.com/profile_banners/70022440/1539718890" TargetMode="External" /><Relationship Id="rId66" Type="http://schemas.openxmlformats.org/officeDocument/2006/relationships/hyperlink" Target="https://pbs.twimg.com/profile_banners/1438506265/1530976491" TargetMode="External" /><Relationship Id="rId67" Type="http://schemas.openxmlformats.org/officeDocument/2006/relationships/hyperlink" Target="https://pbs.twimg.com/profile_banners/984034691534778368/1532454608" TargetMode="External" /><Relationship Id="rId68" Type="http://schemas.openxmlformats.org/officeDocument/2006/relationships/hyperlink" Target="https://pbs.twimg.com/profile_banners/1863723300/1524113947" TargetMode="External" /><Relationship Id="rId69" Type="http://schemas.openxmlformats.org/officeDocument/2006/relationships/hyperlink" Target="https://pbs.twimg.com/profile_banners/984842507593879553/1523788652" TargetMode="External" /><Relationship Id="rId70" Type="http://schemas.openxmlformats.org/officeDocument/2006/relationships/hyperlink" Target="https://pbs.twimg.com/profile_banners/970916268533403648/1525525472" TargetMode="External" /><Relationship Id="rId71" Type="http://schemas.openxmlformats.org/officeDocument/2006/relationships/hyperlink" Target="https://pbs.twimg.com/profile_banners/17905508/1541191888" TargetMode="External" /><Relationship Id="rId72" Type="http://schemas.openxmlformats.org/officeDocument/2006/relationships/hyperlink" Target="https://pbs.twimg.com/profile_banners/16560043/1531490438" TargetMode="External" /><Relationship Id="rId73" Type="http://schemas.openxmlformats.org/officeDocument/2006/relationships/hyperlink" Target="https://pbs.twimg.com/profile_banners/7335162/1544860784" TargetMode="External" /><Relationship Id="rId74" Type="http://schemas.openxmlformats.org/officeDocument/2006/relationships/hyperlink" Target="https://pbs.twimg.com/profile_banners/16632651/1527700874" TargetMode="External" /><Relationship Id="rId75" Type="http://schemas.openxmlformats.org/officeDocument/2006/relationships/hyperlink" Target="https://pbs.twimg.com/profile_banners/260979763/1475715534" TargetMode="External" /><Relationship Id="rId76" Type="http://schemas.openxmlformats.org/officeDocument/2006/relationships/hyperlink" Target="https://pbs.twimg.com/profile_banners/17043413/1545236364" TargetMode="External" /><Relationship Id="rId77" Type="http://schemas.openxmlformats.org/officeDocument/2006/relationships/hyperlink" Target="https://pbs.twimg.com/profile_banners/1057729406339350539/1541018782" TargetMode="External" /><Relationship Id="rId78" Type="http://schemas.openxmlformats.org/officeDocument/2006/relationships/hyperlink" Target="https://pbs.twimg.com/profile_banners/132506126/1544455765" TargetMode="External" /><Relationship Id="rId79" Type="http://schemas.openxmlformats.org/officeDocument/2006/relationships/hyperlink" Target="https://pbs.twimg.com/profile_banners/582129235/1439467267" TargetMode="External" /><Relationship Id="rId80" Type="http://schemas.openxmlformats.org/officeDocument/2006/relationships/hyperlink" Target="https://pbs.twimg.com/profile_banners/258719649/1543596265" TargetMode="External" /><Relationship Id="rId81" Type="http://schemas.openxmlformats.org/officeDocument/2006/relationships/hyperlink" Target="https://pbs.twimg.com/profile_banners/45407152/1516111422" TargetMode="External" /><Relationship Id="rId82" Type="http://schemas.openxmlformats.org/officeDocument/2006/relationships/hyperlink" Target="https://pbs.twimg.com/profile_banners/746730210/1520761930" TargetMode="External" /><Relationship Id="rId83" Type="http://schemas.openxmlformats.org/officeDocument/2006/relationships/hyperlink" Target="https://pbs.twimg.com/profile_banners/79454240/1509990805" TargetMode="External" /><Relationship Id="rId84" Type="http://schemas.openxmlformats.org/officeDocument/2006/relationships/hyperlink" Target="https://pbs.twimg.com/profile_banners/627297600/1533803148" TargetMode="External" /><Relationship Id="rId85" Type="http://schemas.openxmlformats.org/officeDocument/2006/relationships/hyperlink" Target="https://pbs.twimg.com/profile_banners/285053702/1451251042" TargetMode="External" /><Relationship Id="rId86" Type="http://schemas.openxmlformats.org/officeDocument/2006/relationships/hyperlink" Target="https://pbs.twimg.com/profile_banners/925349071/1541249936" TargetMode="External" /><Relationship Id="rId87" Type="http://schemas.openxmlformats.org/officeDocument/2006/relationships/hyperlink" Target="https://pbs.twimg.com/profile_banners/68484522/1400802534" TargetMode="External" /><Relationship Id="rId88" Type="http://schemas.openxmlformats.org/officeDocument/2006/relationships/hyperlink" Target="https://pbs.twimg.com/profile_banners/2350162255/1392734997" TargetMode="External" /><Relationship Id="rId89" Type="http://schemas.openxmlformats.org/officeDocument/2006/relationships/hyperlink" Target="https://pbs.twimg.com/profile_banners/253785173/1467021838" TargetMode="External" /><Relationship Id="rId90" Type="http://schemas.openxmlformats.org/officeDocument/2006/relationships/hyperlink" Target="https://pbs.twimg.com/profile_banners/72339623/1375995976" TargetMode="External" /><Relationship Id="rId91" Type="http://schemas.openxmlformats.org/officeDocument/2006/relationships/hyperlink" Target="https://pbs.twimg.com/profile_banners/4872485523/1476814211" TargetMode="External" /><Relationship Id="rId92" Type="http://schemas.openxmlformats.org/officeDocument/2006/relationships/hyperlink" Target="https://pbs.twimg.com/profile_banners/919725454348750848/1524783430" TargetMode="External" /><Relationship Id="rId93" Type="http://schemas.openxmlformats.org/officeDocument/2006/relationships/hyperlink" Target="https://pbs.twimg.com/profile_banners/872126151401013248/1512559323" TargetMode="External" /><Relationship Id="rId94" Type="http://schemas.openxmlformats.org/officeDocument/2006/relationships/hyperlink" Target="https://pbs.twimg.com/profile_banners/2960274970/1435987273" TargetMode="External" /><Relationship Id="rId95" Type="http://schemas.openxmlformats.org/officeDocument/2006/relationships/hyperlink" Target="https://pbs.twimg.com/profile_banners/946025451708993536/1541497559" TargetMode="External" /><Relationship Id="rId96" Type="http://schemas.openxmlformats.org/officeDocument/2006/relationships/hyperlink" Target="https://pbs.twimg.com/profile_banners/1911878652/1389822080" TargetMode="External" /><Relationship Id="rId97" Type="http://schemas.openxmlformats.org/officeDocument/2006/relationships/hyperlink" Target="https://pbs.twimg.com/profile_banners/892392225887440896/1543317271" TargetMode="External" /><Relationship Id="rId98" Type="http://schemas.openxmlformats.org/officeDocument/2006/relationships/hyperlink" Target="https://pbs.twimg.com/profile_banners/216496500/1458600836" TargetMode="External" /><Relationship Id="rId99" Type="http://schemas.openxmlformats.org/officeDocument/2006/relationships/hyperlink" Target="https://pbs.twimg.com/profile_banners/480789137/1361965066" TargetMode="External" /><Relationship Id="rId100" Type="http://schemas.openxmlformats.org/officeDocument/2006/relationships/hyperlink" Target="https://pbs.twimg.com/profile_banners/1183971949/1544964916" TargetMode="External" /><Relationship Id="rId101" Type="http://schemas.openxmlformats.org/officeDocument/2006/relationships/hyperlink" Target="https://pbs.twimg.com/profile_banners/51849115/1448372030" TargetMode="External" /><Relationship Id="rId102" Type="http://schemas.openxmlformats.org/officeDocument/2006/relationships/hyperlink" Target="https://pbs.twimg.com/profile_banners/367096989/1431945929" TargetMode="External" /><Relationship Id="rId103" Type="http://schemas.openxmlformats.org/officeDocument/2006/relationships/hyperlink" Target="https://pbs.twimg.com/profile_banners/20476313/1544374379" TargetMode="External" /><Relationship Id="rId104" Type="http://schemas.openxmlformats.org/officeDocument/2006/relationships/hyperlink" Target="https://pbs.twimg.com/profile_banners/413249754/1450781855" TargetMode="External" /><Relationship Id="rId105" Type="http://schemas.openxmlformats.org/officeDocument/2006/relationships/hyperlink" Target="https://pbs.twimg.com/profile_banners/80632024/1476704391" TargetMode="External" /><Relationship Id="rId106" Type="http://schemas.openxmlformats.org/officeDocument/2006/relationships/hyperlink" Target="https://pbs.twimg.com/profile_banners/938756864355037184/1513454032" TargetMode="External" /><Relationship Id="rId107" Type="http://schemas.openxmlformats.org/officeDocument/2006/relationships/hyperlink" Target="https://pbs.twimg.com/profile_banners/381625874/1532422154" TargetMode="External" /><Relationship Id="rId108" Type="http://schemas.openxmlformats.org/officeDocument/2006/relationships/hyperlink" Target="https://pbs.twimg.com/profile_banners/1032937947761467392/1544998292" TargetMode="External" /><Relationship Id="rId109" Type="http://schemas.openxmlformats.org/officeDocument/2006/relationships/hyperlink" Target="https://pbs.twimg.com/profile_banners/1389178572/1370857318" TargetMode="External" /><Relationship Id="rId110" Type="http://schemas.openxmlformats.org/officeDocument/2006/relationships/hyperlink" Target="https://pbs.twimg.com/profile_banners/276999003/1539434840" TargetMode="External" /><Relationship Id="rId111" Type="http://schemas.openxmlformats.org/officeDocument/2006/relationships/hyperlink" Target="https://pbs.twimg.com/profile_banners/3113676851/1447827119" TargetMode="External" /><Relationship Id="rId112" Type="http://schemas.openxmlformats.org/officeDocument/2006/relationships/hyperlink" Target="https://pbs.twimg.com/profile_banners/3343939306/1543163624" TargetMode="External" /><Relationship Id="rId113" Type="http://schemas.openxmlformats.org/officeDocument/2006/relationships/hyperlink" Target="https://pbs.twimg.com/profile_banners/2545735340/1452888406" TargetMode="External" /><Relationship Id="rId114" Type="http://schemas.openxmlformats.org/officeDocument/2006/relationships/hyperlink" Target="https://pbs.twimg.com/profile_banners/361382523/1543790215" TargetMode="External" /><Relationship Id="rId115" Type="http://schemas.openxmlformats.org/officeDocument/2006/relationships/hyperlink" Target="https://pbs.twimg.com/profile_banners/121868335/1353688580" TargetMode="External" /><Relationship Id="rId116" Type="http://schemas.openxmlformats.org/officeDocument/2006/relationships/hyperlink" Target="https://pbs.twimg.com/profile_banners/782900556/1525971945" TargetMode="External" /><Relationship Id="rId117" Type="http://schemas.openxmlformats.org/officeDocument/2006/relationships/hyperlink" Target="https://pbs.twimg.com/profile_banners/43594059/1512426318" TargetMode="External" /><Relationship Id="rId118" Type="http://schemas.openxmlformats.org/officeDocument/2006/relationships/hyperlink" Target="https://pbs.twimg.com/profile_banners/4882938597/1544382370" TargetMode="External" /><Relationship Id="rId119" Type="http://schemas.openxmlformats.org/officeDocument/2006/relationships/hyperlink" Target="https://pbs.twimg.com/profile_banners/580232353/1367438126" TargetMode="External" /><Relationship Id="rId120" Type="http://schemas.openxmlformats.org/officeDocument/2006/relationships/hyperlink" Target="https://pbs.twimg.com/profile_banners/472913486/1516604418" TargetMode="External" /><Relationship Id="rId121" Type="http://schemas.openxmlformats.org/officeDocument/2006/relationships/hyperlink" Target="https://pbs.twimg.com/profile_banners/147843736/1443652530" TargetMode="External" /><Relationship Id="rId122" Type="http://schemas.openxmlformats.org/officeDocument/2006/relationships/hyperlink" Target="https://pbs.twimg.com/profile_banners/800773211214331904/1504164182" TargetMode="External" /><Relationship Id="rId123" Type="http://schemas.openxmlformats.org/officeDocument/2006/relationships/hyperlink" Target="https://pbs.twimg.com/profile_banners/868943051221237762/1545129459" TargetMode="External" /><Relationship Id="rId124" Type="http://schemas.openxmlformats.org/officeDocument/2006/relationships/hyperlink" Target="https://pbs.twimg.com/profile_banners/1463186748/1502137822" TargetMode="External" /><Relationship Id="rId125" Type="http://schemas.openxmlformats.org/officeDocument/2006/relationships/hyperlink" Target="https://pbs.twimg.com/profile_banners/4258112241/1525037007" TargetMode="External" /><Relationship Id="rId126" Type="http://schemas.openxmlformats.org/officeDocument/2006/relationships/hyperlink" Target="https://pbs.twimg.com/profile_banners/1576238648/1466755717" TargetMode="External" /><Relationship Id="rId127" Type="http://schemas.openxmlformats.org/officeDocument/2006/relationships/hyperlink" Target="https://pbs.twimg.com/profile_banners/919500020/1387816339" TargetMode="External" /><Relationship Id="rId128" Type="http://schemas.openxmlformats.org/officeDocument/2006/relationships/hyperlink" Target="https://pbs.twimg.com/profile_banners/1289502955/1521159229" TargetMode="External" /><Relationship Id="rId129" Type="http://schemas.openxmlformats.org/officeDocument/2006/relationships/hyperlink" Target="https://pbs.twimg.com/profile_banners/224030523/1478555141" TargetMode="External" /><Relationship Id="rId130" Type="http://schemas.openxmlformats.org/officeDocument/2006/relationships/hyperlink" Target="https://pbs.twimg.com/profile_banners/293433953/1427143641" TargetMode="External" /><Relationship Id="rId131" Type="http://schemas.openxmlformats.org/officeDocument/2006/relationships/hyperlink" Target="https://pbs.twimg.com/profile_banners/165517390/1512108304" TargetMode="External" /><Relationship Id="rId132" Type="http://schemas.openxmlformats.org/officeDocument/2006/relationships/hyperlink" Target="https://pbs.twimg.com/profile_banners/708459666884435968/1457748256" TargetMode="External" /><Relationship Id="rId133" Type="http://schemas.openxmlformats.org/officeDocument/2006/relationships/hyperlink" Target="https://pbs.twimg.com/profile_banners/385544239/1526466334" TargetMode="External" /><Relationship Id="rId134" Type="http://schemas.openxmlformats.org/officeDocument/2006/relationships/hyperlink" Target="https://pbs.twimg.com/profile_banners/547977886/1469484041" TargetMode="External" /><Relationship Id="rId135" Type="http://schemas.openxmlformats.org/officeDocument/2006/relationships/hyperlink" Target="https://pbs.twimg.com/profile_banners/253229530/1532805208" TargetMode="External" /><Relationship Id="rId136" Type="http://schemas.openxmlformats.org/officeDocument/2006/relationships/hyperlink" Target="https://pbs.twimg.com/profile_banners/23308561/1387824550" TargetMode="External" /><Relationship Id="rId137" Type="http://schemas.openxmlformats.org/officeDocument/2006/relationships/hyperlink" Target="https://pbs.twimg.com/profile_banners/2537166203/1542751620" TargetMode="External" /><Relationship Id="rId138" Type="http://schemas.openxmlformats.org/officeDocument/2006/relationships/hyperlink" Target="https://pbs.twimg.com/profile_banners/610108996/1497563573" TargetMode="External" /><Relationship Id="rId139" Type="http://schemas.openxmlformats.org/officeDocument/2006/relationships/hyperlink" Target="https://pbs.twimg.com/profile_banners/52110780/1389656350" TargetMode="External" /><Relationship Id="rId140" Type="http://schemas.openxmlformats.org/officeDocument/2006/relationships/hyperlink" Target="https://pbs.twimg.com/profile_banners/1069300786599989249/1544049809" TargetMode="External" /><Relationship Id="rId141" Type="http://schemas.openxmlformats.org/officeDocument/2006/relationships/hyperlink" Target="https://pbs.twimg.com/profile_banners/929658177423138816/1510484212" TargetMode="External" /><Relationship Id="rId142" Type="http://schemas.openxmlformats.org/officeDocument/2006/relationships/hyperlink" Target="https://pbs.twimg.com/profile_banners/928157388120776704/1510125191" TargetMode="External" /><Relationship Id="rId143" Type="http://schemas.openxmlformats.org/officeDocument/2006/relationships/hyperlink" Target="https://pbs.twimg.com/profile_banners/869993183035478016/1496257966" TargetMode="External" /><Relationship Id="rId144" Type="http://schemas.openxmlformats.org/officeDocument/2006/relationships/hyperlink" Target="https://pbs.twimg.com/profile_banners/25332533/1448738589" TargetMode="External" /><Relationship Id="rId145" Type="http://schemas.openxmlformats.org/officeDocument/2006/relationships/hyperlink" Target="https://pbs.twimg.com/profile_banners/373097011/1471020527" TargetMode="External" /><Relationship Id="rId146" Type="http://schemas.openxmlformats.org/officeDocument/2006/relationships/hyperlink" Target="https://pbs.twimg.com/profile_banners/797198223286956032/1536482177" TargetMode="External" /><Relationship Id="rId147" Type="http://schemas.openxmlformats.org/officeDocument/2006/relationships/hyperlink" Target="https://pbs.twimg.com/profile_banners/2238731933/1537350009" TargetMode="External" /><Relationship Id="rId148" Type="http://schemas.openxmlformats.org/officeDocument/2006/relationships/hyperlink" Target="https://pbs.twimg.com/profile_banners/2431713596/1542399342" TargetMode="External" /><Relationship Id="rId149" Type="http://schemas.openxmlformats.org/officeDocument/2006/relationships/hyperlink" Target="https://pbs.twimg.com/profile_banners/243187026/1492534581" TargetMode="External" /><Relationship Id="rId150" Type="http://schemas.openxmlformats.org/officeDocument/2006/relationships/hyperlink" Target="https://pbs.twimg.com/profile_banners/19859709/1362182544" TargetMode="External" /><Relationship Id="rId151" Type="http://schemas.openxmlformats.org/officeDocument/2006/relationships/hyperlink" Target="https://pbs.twimg.com/profile_banners/723624834/1472505900" TargetMode="External" /><Relationship Id="rId152" Type="http://schemas.openxmlformats.org/officeDocument/2006/relationships/hyperlink" Target="https://pbs.twimg.com/profile_banners/872465527/1436363669" TargetMode="External" /><Relationship Id="rId153" Type="http://schemas.openxmlformats.org/officeDocument/2006/relationships/hyperlink" Target="https://pbs.twimg.com/profile_banners/2715698633/1535388808" TargetMode="External" /><Relationship Id="rId154" Type="http://schemas.openxmlformats.org/officeDocument/2006/relationships/hyperlink" Target="https://pbs.twimg.com/profile_banners/2582443357/1539093764" TargetMode="External" /><Relationship Id="rId155" Type="http://schemas.openxmlformats.org/officeDocument/2006/relationships/hyperlink" Target="https://pbs.twimg.com/profile_banners/21251341/1538322597" TargetMode="External" /><Relationship Id="rId156" Type="http://schemas.openxmlformats.org/officeDocument/2006/relationships/hyperlink" Target="https://pbs.twimg.com/profile_banners/875399894864973824/1528494836" TargetMode="External" /><Relationship Id="rId157" Type="http://schemas.openxmlformats.org/officeDocument/2006/relationships/hyperlink" Target="https://pbs.twimg.com/profile_banners/3226362707/1523182232" TargetMode="External" /><Relationship Id="rId158" Type="http://schemas.openxmlformats.org/officeDocument/2006/relationships/hyperlink" Target="https://pbs.twimg.com/profile_banners/876893956256268288/1527171189" TargetMode="External" /><Relationship Id="rId159" Type="http://schemas.openxmlformats.org/officeDocument/2006/relationships/hyperlink" Target="https://pbs.twimg.com/profile_banners/468950125/1440518219" TargetMode="External" /><Relationship Id="rId160" Type="http://schemas.openxmlformats.org/officeDocument/2006/relationships/hyperlink" Target="https://pbs.twimg.com/profile_banners/2789778897/1411937441" TargetMode="External" /><Relationship Id="rId161" Type="http://schemas.openxmlformats.org/officeDocument/2006/relationships/hyperlink" Target="https://pbs.twimg.com/profile_banners/2971894540/1500726975" TargetMode="External" /><Relationship Id="rId162" Type="http://schemas.openxmlformats.org/officeDocument/2006/relationships/hyperlink" Target="https://pbs.twimg.com/profile_banners/579838996/1396243746" TargetMode="External" /><Relationship Id="rId163" Type="http://schemas.openxmlformats.org/officeDocument/2006/relationships/hyperlink" Target="https://pbs.twimg.com/profile_banners/27612631/1490282912" TargetMode="External" /><Relationship Id="rId164" Type="http://schemas.openxmlformats.org/officeDocument/2006/relationships/hyperlink" Target="https://pbs.twimg.com/profile_banners/514902766/1496334496" TargetMode="External" /><Relationship Id="rId165" Type="http://schemas.openxmlformats.org/officeDocument/2006/relationships/hyperlink" Target="https://pbs.twimg.com/profile_banners/4602626117/1525117306" TargetMode="External" /><Relationship Id="rId166" Type="http://schemas.openxmlformats.org/officeDocument/2006/relationships/hyperlink" Target="https://pbs.twimg.com/profile_banners/417029613/1524400559" TargetMode="External" /><Relationship Id="rId167" Type="http://schemas.openxmlformats.org/officeDocument/2006/relationships/hyperlink" Target="https://pbs.twimg.com/profile_banners/796171232/1529194332" TargetMode="External" /><Relationship Id="rId168" Type="http://schemas.openxmlformats.org/officeDocument/2006/relationships/hyperlink" Target="https://pbs.twimg.com/profile_banners/374933223/1514321908" TargetMode="External" /><Relationship Id="rId169" Type="http://schemas.openxmlformats.org/officeDocument/2006/relationships/hyperlink" Target="https://pbs.twimg.com/profile_banners/898480614680211456/1503050002" TargetMode="External" /><Relationship Id="rId170" Type="http://schemas.openxmlformats.org/officeDocument/2006/relationships/hyperlink" Target="https://pbs.twimg.com/profile_banners/884694115673407489/1542881565" TargetMode="External" /><Relationship Id="rId171" Type="http://schemas.openxmlformats.org/officeDocument/2006/relationships/hyperlink" Target="https://pbs.twimg.com/profile_banners/1734770006/1542556061" TargetMode="External" /><Relationship Id="rId172" Type="http://schemas.openxmlformats.org/officeDocument/2006/relationships/hyperlink" Target="https://pbs.twimg.com/profile_banners/1668587838/1422993170" TargetMode="External" /><Relationship Id="rId173" Type="http://schemas.openxmlformats.org/officeDocument/2006/relationships/hyperlink" Target="https://pbs.twimg.com/profile_banners/19907185/1532019624" TargetMode="External" /><Relationship Id="rId174" Type="http://schemas.openxmlformats.org/officeDocument/2006/relationships/hyperlink" Target="https://pbs.twimg.com/profile_banners/76650391/1440423796" TargetMode="External" /><Relationship Id="rId175" Type="http://schemas.openxmlformats.org/officeDocument/2006/relationships/hyperlink" Target="https://pbs.twimg.com/profile_banners/21779028/1403075444" TargetMode="External" /><Relationship Id="rId176" Type="http://schemas.openxmlformats.org/officeDocument/2006/relationships/hyperlink" Target="https://pbs.twimg.com/profile_banners/24163702/1521665605" TargetMode="External" /><Relationship Id="rId177" Type="http://schemas.openxmlformats.org/officeDocument/2006/relationships/hyperlink" Target="https://pbs.twimg.com/profile_banners/3402925383/1464644415" TargetMode="External" /><Relationship Id="rId178" Type="http://schemas.openxmlformats.org/officeDocument/2006/relationships/hyperlink" Target="https://pbs.twimg.com/profile_banners/384443797/1412460600" TargetMode="External" /><Relationship Id="rId179" Type="http://schemas.openxmlformats.org/officeDocument/2006/relationships/hyperlink" Target="https://pbs.twimg.com/profile_banners/961735528570871808/1522784720" TargetMode="External" /><Relationship Id="rId180" Type="http://schemas.openxmlformats.org/officeDocument/2006/relationships/hyperlink" Target="https://pbs.twimg.com/profile_banners/62911603/1398959376" TargetMode="External" /><Relationship Id="rId181" Type="http://schemas.openxmlformats.org/officeDocument/2006/relationships/hyperlink" Target="https://pbs.twimg.com/profile_banners/2770905204/1459921726" TargetMode="External" /><Relationship Id="rId182" Type="http://schemas.openxmlformats.org/officeDocument/2006/relationships/hyperlink" Target="https://pbs.twimg.com/profile_banners/2244905576/1536342158" TargetMode="External" /><Relationship Id="rId183" Type="http://schemas.openxmlformats.org/officeDocument/2006/relationships/hyperlink" Target="https://pbs.twimg.com/profile_banners/159119871/1358713853" TargetMode="External" /><Relationship Id="rId184" Type="http://schemas.openxmlformats.org/officeDocument/2006/relationships/hyperlink" Target="https://pbs.twimg.com/profile_banners/125750391/1429578094" TargetMode="External" /><Relationship Id="rId185" Type="http://schemas.openxmlformats.org/officeDocument/2006/relationships/hyperlink" Target="https://pbs.twimg.com/profile_banners/3099024924/1506343573" TargetMode="External" /><Relationship Id="rId186" Type="http://schemas.openxmlformats.org/officeDocument/2006/relationships/hyperlink" Target="https://pbs.twimg.com/profile_banners/107156225/1413334509" TargetMode="External" /><Relationship Id="rId187" Type="http://schemas.openxmlformats.org/officeDocument/2006/relationships/hyperlink" Target="https://pbs.twimg.com/profile_banners/408764019/1517676071" TargetMode="External" /><Relationship Id="rId188" Type="http://schemas.openxmlformats.org/officeDocument/2006/relationships/hyperlink" Target="https://pbs.twimg.com/profile_banners/118689547/1451585788" TargetMode="External" /><Relationship Id="rId189" Type="http://schemas.openxmlformats.org/officeDocument/2006/relationships/hyperlink" Target="https://pbs.twimg.com/profile_banners/406740183/1356377576" TargetMode="External" /><Relationship Id="rId190" Type="http://schemas.openxmlformats.org/officeDocument/2006/relationships/hyperlink" Target="https://pbs.twimg.com/profile_banners/103616502/1533561173" TargetMode="External" /><Relationship Id="rId191" Type="http://schemas.openxmlformats.org/officeDocument/2006/relationships/hyperlink" Target="https://pbs.twimg.com/profile_banners/1373345952/1488348211"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0/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0/bg.gif" TargetMode="External" /><Relationship Id="rId206" Type="http://schemas.openxmlformats.org/officeDocument/2006/relationships/hyperlink" Target="http://abs.twimg.com/images/themes/theme10/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9/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6/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9/bg.gif"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4/bg.gif" TargetMode="External" /><Relationship Id="rId223" Type="http://schemas.openxmlformats.org/officeDocument/2006/relationships/hyperlink" Target="http://abs.twimg.com/images/themes/theme3/bg.gif" TargetMode="External" /><Relationship Id="rId224" Type="http://schemas.openxmlformats.org/officeDocument/2006/relationships/hyperlink" Target="http://abs.twimg.com/images/themes/theme10/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pbs.twimg.com/profile_background_images/504794196/very-orange.jp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1/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8/bg.gif" TargetMode="External" /><Relationship Id="rId244" Type="http://schemas.openxmlformats.org/officeDocument/2006/relationships/hyperlink" Target="http://abs.twimg.com/images/themes/theme19/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7/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1/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8/bg.gif" TargetMode="External" /><Relationship Id="rId254" Type="http://schemas.openxmlformats.org/officeDocument/2006/relationships/hyperlink" Target="http://abs.twimg.com/images/themes/theme9/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pbs.twimg.com/profile_background_images/249430002/tumblr_ljv5mtNFfq1qj7gc1o1_500.jpg" TargetMode="External" /><Relationship Id="rId257" Type="http://schemas.openxmlformats.org/officeDocument/2006/relationships/hyperlink" Target="http://abs.twimg.com/images/themes/theme5/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pbs.twimg.com/profile_background_images/378800000089738987/6471658ad57f330ca395de983e0405b9.jpe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5/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pbs.twimg.com/profile_background_images/427146137/louvre01b.jp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pbs.twimg.com/profile_background_images/378800000167800690/8eUsoXEn.jpe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pbs.twimg.com/profile_background_images/602113095/vbamu28w66cb6zouft5d.jpe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4/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5/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pbs.twimg.com/profile_background_images/682165237/3cfa480d04a587e754c8da309b1e5e91.jpe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5/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pbs.twimg.com/profile_background_images/593232118/cx8lpzzvfs3bafrbvo5v.jpe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4/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5/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4/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4/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0/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9/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pbs.twimg.com/profile_images/1050525013269508097/dKUQLwlY_normal.jpg" TargetMode="External" /><Relationship Id="rId346" Type="http://schemas.openxmlformats.org/officeDocument/2006/relationships/hyperlink" Target="http://pbs.twimg.com/profile_images/999047751932395521/_fY4H2r6_normal.jpg" TargetMode="External" /><Relationship Id="rId347" Type="http://schemas.openxmlformats.org/officeDocument/2006/relationships/hyperlink" Target="http://pbs.twimg.com/profile_images/971518376076984320/eQdX_nIQ_normal.jpg" TargetMode="External" /><Relationship Id="rId348" Type="http://schemas.openxmlformats.org/officeDocument/2006/relationships/hyperlink" Target="http://pbs.twimg.com/profile_images/890003770926665728/91J3BC3i_normal.jpg" TargetMode="External" /><Relationship Id="rId349" Type="http://schemas.openxmlformats.org/officeDocument/2006/relationships/hyperlink" Target="http://pbs.twimg.com/profile_images/2389883639/lc4rqm6b1pxfkuajsdo1_normal.jpeg" TargetMode="External" /><Relationship Id="rId350" Type="http://schemas.openxmlformats.org/officeDocument/2006/relationships/hyperlink" Target="http://pbs.twimg.com/profile_images/918291198145638400/xdwylaz4_normal.jpg" TargetMode="External" /><Relationship Id="rId351" Type="http://schemas.openxmlformats.org/officeDocument/2006/relationships/hyperlink" Target="http://pbs.twimg.com/profile_images/806222991327633408/eQFvF4Lg_normal.jpg" TargetMode="External" /><Relationship Id="rId352" Type="http://schemas.openxmlformats.org/officeDocument/2006/relationships/hyperlink" Target="http://pbs.twimg.com/profile_images/1073238781795328001/IxqQee4b_normal.jpg" TargetMode="External" /><Relationship Id="rId353" Type="http://schemas.openxmlformats.org/officeDocument/2006/relationships/hyperlink" Target="http://pbs.twimg.com/profile_images/1015622186269175808/yCNUU6iP_normal.jpg" TargetMode="External" /><Relationship Id="rId354" Type="http://schemas.openxmlformats.org/officeDocument/2006/relationships/hyperlink" Target="http://pbs.twimg.com/profile_images/1054951877757071373/WCnACDH5_normal.jpg" TargetMode="External" /><Relationship Id="rId355" Type="http://schemas.openxmlformats.org/officeDocument/2006/relationships/hyperlink" Target="http://pbs.twimg.com/profile_images/659705049438793728/FWPuPXJu_normal.jpg" TargetMode="External" /><Relationship Id="rId356" Type="http://schemas.openxmlformats.org/officeDocument/2006/relationships/hyperlink" Target="http://pbs.twimg.com/profile_images/984845186839797760/6s5mK6SP_normal.jpg" TargetMode="External" /><Relationship Id="rId357" Type="http://schemas.openxmlformats.org/officeDocument/2006/relationships/hyperlink" Target="http://pbs.twimg.com/profile_images/1039030716195958784/yd5RxWhO_normal.jpg" TargetMode="External" /><Relationship Id="rId358" Type="http://schemas.openxmlformats.org/officeDocument/2006/relationships/hyperlink" Target="http://pbs.twimg.com/profile_images/860520946431545344/YKEgsJ9H_normal.jpg" TargetMode="External" /><Relationship Id="rId359" Type="http://schemas.openxmlformats.org/officeDocument/2006/relationships/hyperlink" Target="http://pbs.twimg.com/profile_images/1017770615359434753/ECt2ncRL_normal.jpg" TargetMode="External" /><Relationship Id="rId360" Type="http://schemas.openxmlformats.org/officeDocument/2006/relationships/hyperlink" Target="http://pbs.twimg.com/profile_images/451546701380083713/gGZixB08_normal.png" TargetMode="External" /><Relationship Id="rId361" Type="http://schemas.openxmlformats.org/officeDocument/2006/relationships/hyperlink" Target="http://pbs.twimg.com/profile_images/1071473941041029121/YxjUv_-T_normal.jpg" TargetMode="External" /><Relationship Id="rId362" Type="http://schemas.openxmlformats.org/officeDocument/2006/relationships/hyperlink" Target="http://pbs.twimg.com/profile_images/797941989186695168/uZkVIKfk_normal.jpg" TargetMode="External" /><Relationship Id="rId363" Type="http://schemas.openxmlformats.org/officeDocument/2006/relationships/hyperlink" Target="http://pbs.twimg.com/profile_images/622047605367803904/0WditA-y_normal.jpg" TargetMode="External" /><Relationship Id="rId364" Type="http://schemas.openxmlformats.org/officeDocument/2006/relationships/hyperlink" Target="http://pbs.twimg.com/profile_images/782529184765796352/kCC5xfF-_normal.jpg" TargetMode="External" /><Relationship Id="rId365" Type="http://schemas.openxmlformats.org/officeDocument/2006/relationships/hyperlink" Target="http://pbs.twimg.com/profile_images/1062433414966579200/sAEsYaKE_normal.jpg" TargetMode="External" /><Relationship Id="rId366" Type="http://schemas.openxmlformats.org/officeDocument/2006/relationships/hyperlink" Target="http://pbs.twimg.com/profile_images/3328679591/91847296c591ea7b14e0c73fa133339c_normal.jpeg" TargetMode="External" /><Relationship Id="rId367" Type="http://schemas.openxmlformats.org/officeDocument/2006/relationships/hyperlink" Target="http://pbs.twimg.com/profile_images/687250413788106753/Of-4AHDY_normal.png" TargetMode="External" /><Relationship Id="rId368" Type="http://schemas.openxmlformats.org/officeDocument/2006/relationships/hyperlink" Target="http://pbs.twimg.com/profile_images/550373046474002434/ltiJ4faF_normal.jpeg" TargetMode="External" /><Relationship Id="rId369" Type="http://schemas.openxmlformats.org/officeDocument/2006/relationships/hyperlink" Target="http://pbs.twimg.com/profile_images/1035131842209505280/PEUiVXKE_normal.jpg" TargetMode="External" /><Relationship Id="rId370" Type="http://schemas.openxmlformats.org/officeDocument/2006/relationships/hyperlink" Target="http://pbs.twimg.com/profile_images/1410908839/24831_10150130247170503_190613530502_11582903_961975_n_normal.jpg" TargetMode="External" /><Relationship Id="rId371" Type="http://schemas.openxmlformats.org/officeDocument/2006/relationships/hyperlink" Target="http://pbs.twimg.com/profile_images/873977505241288706/BeyzU3hv_normal.jpg" TargetMode="External" /><Relationship Id="rId372" Type="http://schemas.openxmlformats.org/officeDocument/2006/relationships/hyperlink" Target="http://pbs.twimg.com/profile_images/1072986349651808256/3JxsPoYV_normal.jpg" TargetMode="External" /><Relationship Id="rId373" Type="http://schemas.openxmlformats.org/officeDocument/2006/relationships/hyperlink" Target="http://pbs.twimg.com/profile_images/947459362263568384/FogcdHlw_normal.jpg" TargetMode="External" /><Relationship Id="rId374" Type="http://schemas.openxmlformats.org/officeDocument/2006/relationships/hyperlink" Target="http://pbs.twimg.com/profile_images/1029254243105103873/x7v2IyG-_normal.jpg" TargetMode="External" /><Relationship Id="rId375" Type="http://schemas.openxmlformats.org/officeDocument/2006/relationships/hyperlink" Target="http://pbs.twimg.com/profile_images/1071839760216256512/DMHlvz0m_normal.jpg" TargetMode="External" /><Relationship Id="rId376" Type="http://schemas.openxmlformats.org/officeDocument/2006/relationships/hyperlink" Target="http://pbs.twimg.com/profile_images/889377095016747008/6r3jJRlq_normal.jpg" TargetMode="External" /><Relationship Id="rId377" Type="http://schemas.openxmlformats.org/officeDocument/2006/relationships/hyperlink" Target="http://pbs.twimg.com/profile_images/510310023822446592/tVRZSEp3_normal.jpeg" TargetMode="External" /><Relationship Id="rId378" Type="http://schemas.openxmlformats.org/officeDocument/2006/relationships/hyperlink" Target="http://pbs.twimg.com/profile_images/980034578529292294/g5uaZf3r_normal.jpg" TargetMode="External" /><Relationship Id="rId379" Type="http://schemas.openxmlformats.org/officeDocument/2006/relationships/hyperlink" Target="http://pbs.twimg.com/profile_images/469630305750360064/1BEGrVQl_normal.png" TargetMode="External" /><Relationship Id="rId380" Type="http://schemas.openxmlformats.org/officeDocument/2006/relationships/hyperlink" Target="http://pbs.twimg.com/profile_images/900285351994019845/pNsWmowa_normal.jpg" TargetMode="External" /><Relationship Id="rId381" Type="http://schemas.openxmlformats.org/officeDocument/2006/relationships/hyperlink" Target="http://pbs.twimg.com/profile_images/435787891491368960/5QNZ6-sD_normal.jpeg" TargetMode="External" /><Relationship Id="rId382" Type="http://schemas.openxmlformats.org/officeDocument/2006/relationships/hyperlink" Target="http://pbs.twimg.com/profile_images/1008122793316241414/-jCQzyB9_normal.jp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pbs.twimg.com/profile_images/1068659225256255488/nwfm33QG_normal.jpg" TargetMode="External" /><Relationship Id="rId385" Type="http://schemas.openxmlformats.org/officeDocument/2006/relationships/hyperlink" Target="http://pbs.twimg.com/profile_images/974564739815825408/Deua105n_normal.jpg" TargetMode="External" /><Relationship Id="rId386" Type="http://schemas.openxmlformats.org/officeDocument/2006/relationships/hyperlink" Target="http://pbs.twimg.com/profile_images/1580427214/image_normal.jpg" TargetMode="External" /><Relationship Id="rId387" Type="http://schemas.openxmlformats.org/officeDocument/2006/relationships/hyperlink" Target="http://pbs.twimg.com/profile_images/660914962337030144/Yc4JzSqE_normal.jpg" TargetMode="External" /><Relationship Id="rId388" Type="http://schemas.openxmlformats.org/officeDocument/2006/relationships/hyperlink" Target="http://pbs.twimg.com/profile_images/1041637966744043520/tpP6guhX_normal.jpg" TargetMode="External" /><Relationship Id="rId389" Type="http://schemas.openxmlformats.org/officeDocument/2006/relationships/hyperlink" Target="http://pbs.twimg.com/profile_images/919727605963730945/3Df5hTna_normal.jpg" TargetMode="External" /><Relationship Id="rId390" Type="http://schemas.openxmlformats.org/officeDocument/2006/relationships/hyperlink" Target="http://pbs.twimg.com/profile_images/1037334910669922304/byPY-Djl_normal.jpg" TargetMode="External" /><Relationship Id="rId391" Type="http://schemas.openxmlformats.org/officeDocument/2006/relationships/hyperlink" Target="http://pbs.twimg.com/profile_images/578954696695635968/JiYElwIx_normal.jpeg" TargetMode="External" /><Relationship Id="rId392" Type="http://schemas.openxmlformats.org/officeDocument/2006/relationships/hyperlink" Target="http://pbs.twimg.com/profile_images/1482976542/Personal_Photo_normal.jpg" TargetMode="External" /><Relationship Id="rId393" Type="http://schemas.openxmlformats.org/officeDocument/2006/relationships/hyperlink" Target="http://pbs.twimg.com/profile_images/938345241836433409/tbCB058X_normal.jp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pbs.twimg.com/profile_images/1059743827265773568/7RFrmLT4_normal.jpg" TargetMode="External" /><Relationship Id="rId396" Type="http://schemas.openxmlformats.org/officeDocument/2006/relationships/hyperlink" Target="http://pbs.twimg.com/profile_images/423571793660506112/jMSNrLus_normal.jpeg" TargetMode="External" /><Relationship Id="rId397" Type="http://schemas.openxmlformats.org/officeDocument/2006/relationships/hyperlink" Target="http://abs.twimg.com/sticky/default_profile_images/default_profile_normal.png" TargetMode="External" /><Relationship Id="rId398" Type="http://schemas.openxmlformats.org/officeDocument/2006/relationships/hyperlink" Target="http://pbs.twimg.com/profile_images/1067376110705483778/gec77pOv_normal.jpg" TargetMode="External" /><Relationship Id="rId399" Type="http://schemas.openxmlformats.org/officeDocument/2006/relationships/hyperlink" Target="http://pbs.twimg.com/profile_images/1039878582078717952/tn7855Jh_normal.jpg" TargetMode="External" /><Relationship Id="rId400" Type="http://schemas.openxmlformats.org/officeDocument/2006/relationships/hyperlink" Target="http://pbs.twimg.com/profile_images/846800839092129792/Jb9i_9Cm_normal.jpg" TargetMode="External" /><Relationship Id="rId401" Type="http://schemas.openxmlformats.org/officeDocument/2006/relationships/hyperlink" Target="http://pbs.twimg.com/profile_images/1805739657/FacebookHomescreenImage_normal.jpg" TargetMode="External" /><Relationship Id="rId402" Type="http://schemas.openxmlformats.org/officeDocument/2006/relationships/hyperlink" Target="http://abs.twimg.com/sticky/default_profile_images/default_profile_normal.png" TargetMode="External" /><Relationship Id="rId403" Type="http://schemas.openxmlformats.org/officeDocument/2006/relationships/hyperlink" Target="http://pbs.twimg.com/profile_images/1074286833545170944/Q68hCZzW_normal.jpg" TargetMode="External" /><Relationship Id="rId404" Type="http://schemas.openxmlformats.org/officeDocument/2006/relationships/hyperlink" Target="http://pbs.twimg.com/profile_images/677457735865077760/-tiJ7uib_normal.jpg" TargetMode="External" /><Relationship Id="rId405" Type="http://schemas.openxmlformats.org/officeDocument/2006/relationships/hyperlink" Target="http://pbs.twimg.com/profile_images/600250842143444992/ySEqINBQ_normal.jpg" TargetMode="External" /><Relationship Id="rId406" Type="http://schemas.openxmlformats.org/officeDocument/2006/relationships/hyperlink" Target="http://pbs.twimg.com/profile_images/1071564758976000001/LO8ekpCC_normal.jpg" TargetMode="External" /><Relationship Id="rId407" Type="http://schemas.openxmlformats.org/officeDocument/2006/relationships/hyperlink" Target="http://pbs.twimg.com/profile_images/771071820674002944/ydpQzhYL_normal.jpg" TargetMode="External" /><Relationship Id="rId408" Type="http://schemas.openxmlformats.org/officeDocument/2006/relationships/hyperlink" Target="http://pbs.twimg.com/profile_images/787980108720119808/t2bDfk0W_normal.jpg" TargetMode="External" /><Relationship Id="rId409" Type="http://schemas.openxmlformats.org/officeDocument/2006/relationships/hyperlink" Target="http://pbs.twimg.com/profile_images/942119572349562880/URlbLNSu_normal.jpg" TargetMode="External" /><Relationship Id="rId410" Type="http://schemas.openxmlformats.org/officeDocument/2006/relationships/hyperlink" Target="http://pbs.twimg.com/profile_images/1021678674129702912/4SOKgYZJ_normal.jpg" TargetMode="External" /><Relationship Id="rId411" Type="http://schemas.openxmlformats.org/officeDocument/2006/relationships/hyperlink" Target="http://pbs.twimg.com/profile_images/1074428511283240960/b7a9A7h3_normal.jpg" TargetMode="External" /><Relationship Id="rId412" Type="http://schemas.openxmlformats.org/officeDocument/2006/relationships/hyperlink" Target="http://pbs.twimg.com/profile_images/667123792804765696/Jt1ZcmQR_normal.jpg" TargetMode="External" /><Relationship Id="rId413" Type="http://schemas.openxmlformats.org/officeDocument/2006/relationships/hyperlink" Target="http://pbs.twimg.com/profile_images/776956333648031747/kPT7chPQ_normal.jpg" TargetMode="External" /><Relationship Id="rId414" Type="http://schemas.openxmlformats.org/officeDocument/2006/relationships/hyperlink" Target="http://pbs.twimg.com/profile_images/1064239755137826819/reW4ancM_normal.jpg" TargetMode="External" /><Relationship Id="rId415" Type="http://schemas.openxmlformats.org/officeDocument/2006/relationships/hyperlink" Target="http://pbs.twimg.com/profile_images/634685970785419264/ND9kZs6f_normal.jpg" TargetMode="External" /><Relationship Id="rId416" Type="http://schemas.openxmlformats.org/officeDocument/2006/relationships/hyperlink" Target="http://pbs.twimg.com/profile_images/1066732746809192448/4EwNTJQZ_normal.jpg" TargetMode="External" /><Relationship Id="rId417" Type="http://schemas.openxmlformats.org/officeDocument/2006/relationships/hyperlink" Target="http://pbs.twimg.com/profile_images/986924143382859776/KkFWKGVZ_normal.jp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pbs.twimg.com/profile_images/1070132062009655297/2EZQrLHh_normal.jpg" TargetMode="External" /><Relationship Id="rId420" Type="http://schemas.openxmlformats.org/officeDocument/2006/relationships/hyperlink" Target="http://pbs.twimg.com/profile_images/3126503536/85f073b228cf0ca0dbac2eda9db0e352_normal.jpeg" TargetMode="External" /><Relationship Id="rId421" Type="http://schemas.openxmlformats.org/officeDocument/2006/relationships/hyperlink" Target="http://pbs.twimg.com/profile_images/998690482258493440/StT7qH4D_normal.jpg" TargetMode="External" /><Relationship Id="rId422" Type="http://schemas.openxmlformats.org/officeDocument/2006/relationships/hyperlink" Target="http://pbs.twimg.com/profile_images/964607119751344128/UX3C6LF4_normal.jpg" TargetMode="External" /><Relationship Id="rId423" Type="http://schemas.openxmlformats.org/officeDocument/2006/relationships/hyperlink" Target="http://pbs.twimg.com/profile_images/1040710097956208641/2yeRHlto_normal.jpg" TargetMode="External" /><Relationship Id="rId424" Type="http://schemas.openxmlformats.org/officeDocument/2006/relationships/hyperlink" Target="http://pbs.twimg.com/profile_images/2709133719/dd0813302863e9c392ba40b2e21456a0_normal.jpeg" TargetMode="External" /><Relationship Id="rId425" Type="http://schemas.openxmlformats.org/officeDocument/2006/relationships/hyperlink" Target="http://pbs.twimg.com/profile_images/1018521385189232641/JZYJG_w6_normal.jpg" TargetMode="External" /><Relationship Id="rId426" Type="http://schemas.openxmlformats.org/officeDocument/2006/relationships/hyperlink" Target="http://pbs.twimg.com/profile_images/968297891327561728/n6jqa6FY_normal.jpg" TargetMode="External" /><Relationship Id="rId427" Type="http://schemas.openxmlformats.org/officeDocument/2006/relationships/hyperlink" Target="http://pbs.twimg.com/profile_images/1004561513586323456/-9z5TOzs_normal.jpg" TargetMode="External" /><Relationship Id="rId428" Type="http://schemas.openxmlformats.org/officeDocument/2006/relationships/hyperlink" Target="http://pbs.twimg.com/profile_images/891926915237507076/t7M3mtQV_normal.jpg" TargetMode="External" /><Relationship Id="rId429" Type="http://schemas.openxmlformats.org/officeDocument/2006/relationships/hyperlink" Target="http://pbs.twimg.com/profile_images/1184371675/Memory_Stick_2_003_normal.jpg" TargetMode="External" /><Relationship Id="rId430" Type="http://schemas.openxmlformats.org/officeDocument/2006/relationships/hyperlink" Target="http://abs.twimg.com/sticky/default_profile_images/default_profile_normal.png" TargetMode="External" /><Relationship Id="rId431" Type="http://schemas.openxmlformats.org/officeDocument/2006/relationships/hyperlink" Target="http://pbs.twimg.com/profile_images/934503431125028864/8HH2YTnj_normal.jpg" TargetMode="External" /><Relationship Id="rId432" Type="http://schemas.openxmlformats.org/officeDocument/2006/relationships/hyperlink" Target="http://pbs.twimg.com/profile_images/1067395292536995846/4Ec165P1_normal.jpg" TargetMode="External" /><Relationship Id="rId433" Type="http://schemas.openxmlformats.org/officeDocument/2006/relationships/hyperlink" Target="http://pbs.twimg.com/profile_images/780707379482660865/FsK9O5SL_normal.jpg" TargetMode="External" /><Relationship Id="rId434" Type="http://schemas.openxmlformats.org/officeDocument/2006/relationships/hyperlink" Target="http://pbs.twimg.com/profile_images/1062059808940089344/MZ7Re9B__normal.jpg" TargetMode="External" /><Relationship Id="rId435" Type="http://schemas.openxmlformats.org/officeDocument/2006/relationships/hyperlink" Target="http://pbs.twimg.com/profile_images/852174324274524168/FswCCaic_normal.jpg" TargetMode="External" /><Relationship Id="rId436" Type="http://schemas.openxmlformats.org/officeDocument/2006/relationships/hyperlink" Target="http://pbs.twimg.com/profile_images/378800000501014955/06cffcae517e8e822062c36b56e13c2a_normal.jpeg" TargetMode="External" /><Relationship Id="rId437" Type="http://schemas.openxmlformats.org/officeDocument/2006/relationships/hyperlink" Target="http://pbs.twimg.com/profile_images/1073281853753384960/qZxgWIn7_normal.jpg" TargetMode="External" /><Relationship Id="rId438" Type="http://schemas.openxmlformats.org/officeDocument/2006/relationships/hyperlink" Target="http://pbs.twimg.com/profile_images/974438544461697024/OjbV8jxH_normal.jpg" TargetMode="External" /><Relationship Id="rId439" Type="http://schemas.openxmlformats.org/officeDocument/2006/relationships/hyperlink" Target="http://pbs.twimg.com/profile_images/3538794650/124d4a3b4f89fd1cc6cbca67a22aa181_normal.jpeg" TargetMode="External" /><Relationship Id="rId440" Type="http://schemas.openxmlformats.org/officeDocument/2006/relationships/hyperlink" Target="http://pbs.twimg.com/profile_images/795231300298960896/4j10bDEG_normal.jpg" TargetMode="External" /><Relationship Id="rId441" Type="http://schemas.openxmlformats.org/officeDocument/2006/relationships/hyperlink" Target="http://pbs.twimg.com/profile_images/580108588808572928/0ENDOCLI_normal.jpg" TargetMode="External" /><Relationship Id="rId442" Type="http://schemas.openxmlformats.org/officeDocument/2006/relationships/hyperlink" Target="http://pbs.twimg.com/profile_images/790992038145687552/Dgg1-_yN_normal.jpg" TargetMode="External" /><Relationship Id="rId443" Type="http://schemas.openxmlformats.org/officeDocument/2006/relationships/hyperlink" Target="http://pbs.twimg.com/profile_images/885058484903063553/hrOraUno_normal.jpg" TargetMode="External" /><Relationship Id="rId444" Type="http://schemas.openxmlformats.org/officeDocument/2006/relationships/hyperlink" Target="http://pbs.twimg.com/profile_images/2754551339/cd14193340ab403a72191d6649ec5ec6_normal.jpeg" TargetMode="External" /><Relationship Id="rId445" Type="http://schemas.openxmlformats.org/officeDocument/2006/relationships/hyperlink" Target="http://pbs.twimg.com/profile_images/989219006170230786/dFTPNVeZ_normal.jpg" TargetMode="External" /><Relationship Id="rId446" Type="http://schemas.openxmlformats.org/officeDocument/2006/relationships/hyperlink" Target="http://pbs.twimg.com/profile_images/626036242552111106/lKiEa3fI_normal.jpg" TargetMode="External" /><Relationship Id="rId447" Type="http://schemas.openxmlformats.org/officeDocument/2006/relationships/hyperlink" Target="http://pbs.twimg.com/profile_images/995068914978770944/EUOlkULE_normal.jpg" TargetMode="External" /><Relationship Id="rId448" Type="http://schemas.openxmlformats.org/officeDocument/2006/relationships/hyperlink" Target="http://pbs.twimg.com/profile_images/3361737789/8b8539375f23d718553ba63dde2d5406_normal.jpeg" TargetMode="External" /><Relationship Id="rId449" Type="http://schemas.openxmlformats.org/officeDocument/2006/relationships/hyperlink" Target="http://pbs.twimg.com/profile_images/698073337436762112/SR7vw7xl_normal.jpg" TargetMode="External" /><Relationship Id="rId450" Type="http://schemas.openxmlformats.org/officeDocument/2006/relationships/hyperlink" Target="http://pbs.twimg.com/profile_images/1065004684442853376/3CjSn4II_normal.jpg" TargetMode="External" /><Relationship Id="rId451" Type="http://schemas.openxmlformats.org/officeDocument/2006/relationships/hyperlink" Target="http://pbs.twimg.com/profile_images/875466693522448385/LfiQYGIU_normal.jpg" TargetMode="External" /><Relationship Id="rId452" Type="http://schemas.openxmlformats.org/officeDocument/2006/relationships/hyperlink" Target="http://pbs.twimg.com/profile_images/422875566291681280/iq9tsXwo_normal.jpeg" TargetMode="External" /><Relationship Id="rId453" Type="http://schemas.openxmlformats.org/officeDocument/2006/relationships/hyperlink" Target="http://pbs.twimg.com/profile_images/1069344365036883969/SA6MC6H1_normal.jpg" TargetMode="External" /><Relationship Id="rId454" Type="http://schemas.openxmlformats.org/officeDocument/2006/relationships/hyperlink" Target="http://pbs.twimg.com/profile_images/929663955873812480/tjGIY7WJ_normal.jpg" TargetMode="External" /><Relationship Id="rId455" Type="http://schemas.openxmlformats.org/officeDocument/2006/relationships/hyperlink" Target="http://pbs.twimg.com/profile_images/930752141865750528/xJETHCG__normal.jpg" TargetMode="External" /><Relationship Id="rId456" Type="http://schemas.openxmlformats.org/officeDocument/2006/relationships/hyperlink" Target="http://pbs.twimg.com/profile_images/1021116483454332928/JNlu1YwZ_normal.jpg" TargetMode="External" /><Relationship Id="rId457" Type="http://schemas.openxmlformats.org/officeDocument/2006/relationships/hyperlink" Target="http://pbs.twimg.com/profile_images/640186037717876738/lME9GuDI_normal.jpg" TargetMode="External" /><Relationship Id="rId458" Type="http://schemas.openxmlformats.org/officeDocument/2006/relationships/hyperlink" Target="http://pbs.twimg.com/profile_images/810610965922349056/wtY7JgPn_normal.jpg" TargetMode="External" /><Relationship Id="rId459" Type="http://schemas.openxmlformats.org/officeDocument/2006/relationships/hyperlink" Target="http://abs.twimg.com/sticky/default_profile_images/default_profile_normal.png" TargetMode="External" /><Relationship Id="rId460" Type="http://schemas.openxmlformats.org/officeDocument/2006/relationships/hyperlink" Target="http://pbs.twimg.com/profile_images/864791139836153856/-UHFAJ3Y_normal.jpg" TargetMode="External" /><Relationship Id="rId461" Type="http://schemas.openxmlformats.org/officeDocument/2006/relationships/hyperlink" Target="http://pbs.twimg.com/profile_images/764141390309785601/zttTNIGF_normal.jpg" TargetMode="External" /><Relationship Id="rId462" Type="http://schemas.openxmlformats.org/officeDocument/2006/relationships/hyperlink" Target="http://pbs.twimg.com/profile_images/1038708541207588865/yEY-twFy_normal.jpg" TargetMode="External" /><Relationship Id="rId463" Type="http://schemas.openxmlformats.org/officeDocument/2006/relationships/hyperlink" Target="http://pbs.twimg.com/profile_images/1069881825101778945/Yng4IqN1_normal.jpg" TargetMode="External" /><Relationship Id="rId464" Type="http://schemas.openxmlformats.org/officeDocument/2006/relationships/hyperlink" Target="http://pbs.twimg.com/profile_images/3151919166/b130cd40a0f1fb11c9d879884296f45d_normal.jpeg" TargetMode="External" /><Relationship Id="rId465" Type="http://schemas.openxmlformats.org/officeDocument/2006/relationships/hyperlink" Target="http://pbs.twimg.com/profile_images/1063525959364739072/BYAgKCgv_normal.jpg" TargetMode="External" /><Relationship Id="rId466" Type="http://schemas.openxmlformats.org/officeDocument/2006/relationships/hyperlink" Target="http://pbs.twimg.com/profile_images/692325178102124544/j0FXOrK1_normal.jpg" TargetMode="External" /><Relationship Id="rId467" Type="http://schemas.openxmlformats.org/officeDocument/2006/relationships/hyperlink" Target="http://pbs.twimg.com/profile_images/946865096814456832/cqx8YDDm_normal.jpg" TargetMode="External" /><Relationship Id="rId468" Type="http://schemas.openxmlformats.org/officeDocument/2006/relationships/hyperlink" Target="http://pbs.twimg.com/profile_images/2857484002/994e5817432a231fedeb9b7fe4da17c1_normal.jpeg" TargetMode="External" /><Relationship Id="rId469" Type="http://schemas.openxmlformats.org/officeDocument/2006/relationships/hyperlink" Target="http://pbs.twimg.com/profile_images/747693238677544961/H6GcNAfZ_normal.jpg" TargetMode="External" /><Relationship Id="rId470" Type="http://schemas.openxmlformats.org/officeDocument/2006/relationships/hyperlink" Target="http://pbs.twimg.com/profile_images/618780189846302720/JM-AM2P0_normal.jpg" TargetMode="External" /><Relationship Id="rId471" Type="http://schemas.openxmlformats.org/officeDocument/2006/relationships/hyperlink" Target="http://pbs.twimg.com/profile_images/1034121324434743296/qmNh3yY5_normal.jpg" TargetMode="External" /><Relationship Id="rId472" Type="http://schemas.openxmlformats.org/officeDocument/2006/relationships/hyperlink" Target="http://pbs.twimg.com/profile_images/1062033228012441600/Bm_ylbkr_normal.jpg" TargetMode="External" /><Relationship Id="rId473" Type="http://schemas.openxmlformats.org/officeDocument/2006/relationships/hyperlink" Target="http://pbs.twimg.com/profile_images/1049659876287414272/sZDOC1bw_normal.jpg" TargetMode="External" /><Relationship Id="rId474" Type="http://schemas.openxmlformats.org/officeDocument/2006/relationships/hyperlink" Target="http://pbs.twimg.com/profile_images/378800000773696289/edee2174154ece8ec571893c9413587a_normal.jpeg" TargetMode="External" /><Relationship Id="rId475" Type="http://schemas.openxmlformats.org/officeDocument/2006/relationships/hyperlink" Target="http://abs.twimg.com/sticky/default_profile_images/default_profile_normal.png" TargetMode="External" /><Relationship Id="rId476" Type="http://schemas.openxmlformats.org/officeDocument/2006/relationships/hyperlink" Target="http://pbs.twimg.com/profile_images/742865978/IMG_0333_normal.JPG" TargetMode="External" /><Relationship Id="rId477" Type="http://schemas.openxmlformats.org/officeDocument/2006/relationships/hyperlink" Target="http://pbs.twimg.com/profile_images/1020405003784278016/gA0tQlSI_normal.jpg" TargetMode="External" /><Relationship Id="rId478" Type="http://schemas.openxmlformats.org/officeDocument/2006/relationships/hyperlink" Target="http://pbs.twimg.com/profile_images/986693427713728513/37DttyVV_normal.jpg" TargetMode="External" /><Relationship Id="rId479" Type="http://schemas.openxmlformats.org/officeDocument/2006/relationships/hyperlink" Target="http://pbs.twimg.com/profile_images/1055894307595608064/obpvbZzm_normal.jpg" TargetMode="External" /><Relationship Id="rId480" Type="http://schemas.openxmlformats.org/officeDocument/2006/relationships/hyperlink" Target="http://pbs.twimg.com/profile_images/1003389173259218944/EnO9tKr3_normal.jpg" TargetMode="External" /><Relationship Id="rId481" Type="http://schemas.openxmlformats.org/officeDocument/2006/relationships/hyperlink" Target="http://pbs.twimg.com/profile_images/790227094227779585/m-soZqUo_normal.jpg" TargetMode="External" /><Relationship Id="rId482" Type="http://schemas.openxmlformats.org/officeDocument/2006/relationships/hyperlink" Target="http://pbs.twimg.com/profile_images/497407175481131009/lss1Y6ob_normal.jpeg" TargetMode="External" /><Relationship Id="rId483" Type="http://schemas.openxmlformats.org/officeDocument/2006/relationships/hyperlink" Target="http://pbs.twimg.com/profile_images/816041550274760704/_CK17zD6_normal.jpg" TargetMode="External" /><Relationship Id="rId484" Type="http://schemas.openxmlformats.org/officeDocument/2006/relationships/hyperlink" Target="http://pbs.twimg.com/profile_images/1051222881080881153/EKN5rBOW_normal.jpg" TargetMode="External" /><Relationship Id="rId485" Type="http://schemas.openxmlformats.org/officeDocument/2006/relationships/hyperlink" Target="http://pbs.twimg.com/profile_images/486925523374080000/zEBMOrP__normal.jpeg" TargetMode="External" /><Relationship Id="rId486" Type="http://schemas.openxmlformats.org/officeDocument/2006/relationships/hyperlink" Target="http://pbs.twimg.com/profile_images/1677361798/IMG_3042_-_Version_2_normal.jpeg" TargetMode="External" /><Relationship Id="rId487" Type="http://schemas.openxmlformats.org/officeDocument/2006/relationships/hyperlink" Target="http://pbs.twimg.com/profile_images/549530741940707328/SgHNPNlv_normal.jpeg" TargetMode="External" /><Relationship Id="rId488" Type="http://schemas.openxmlformats.org/officeDocument/2006/relationships/hyperlink" Target="http://pbs.twimg.com/profile_images/730827339366535168/SZsTvHj0_normal.jpg" TargetMode="External" /><Relationship Id="rId489" Type="http://schemas.openxmlformats.org/officeDocument/2006/relationships/hyperlink" Target="http://abs.twimg.com/sticky/default_profile_images/default_profile_normal.png" TargetMode="External" /><Relationship Id="rId490" Type="http://schemas.openxmlformats.org/officeDocument/2006/relationships/hyperlink" Target="http://pbs.twimg.com/profile_images/794907573984051200/ASu4VPrF_normal.jpg" TargetMode="External" /><Relationship Id="rId491" Type="http://schemas.openxmlformats.org/officeDocument/2006/relationships/hyperlink" Target="http://abs.twimg.com/sticky/default_profile_images/default_profile_normal.png" TargetMode="External" /><Relationship Id="rId492" Type="http://schemas.openxmlformats.org/officeDocument/2006/relationships/hyperlink" Target="http://pbs.twimg.com/profile_images/2358225156/32lldqf9sr4d452onrpk_normal.jpeg" TargetMode="External" /><Relationship Id="rId493" Type="http://schemas.openxmlformats.org/officeDocument/2006/relationships/hyperlink" Target="http://pbs.twimg.com/profile_images/1037375438228779009/53H00M_x_normal.jpg" TargetMode="External" /><Relationship Id="rId494" Type="http://schemas.openxmlformats.org/officeDocument/2006/relationships/hyperlink" Target="http://pbs.twimg.com/profile_images/991039928934043650/_7_1vgqq_normal.jpg" TargetMode="External" /><Relationship Id="rId495" Type="http://schemas.openxmlformats.org/officeDocument/2006/relationships/hyperlink" Target="http://pbs.twimg.com/profile_images/622060067370700800/epI0-qa__normal.png" TargetMode="External" /><Relationship Id="rId496" Type="http://schemas.openxmlformats.org/officeDocument/2006/relationships/hyperlink" Target="http://abs.twimg.com/sticky/default_profile_images/default_profile_normal.png" TargetMode="External" /><Relationship Id="rId497" Type="http://schemas.openxmlformats.org/officeDocument/2006/relationships/hyperlink" Target="http://pbs.twimg.com/profile_images/988034604287356928/Ub14qM3Q_normal.jpg" TargetMode="External" /><Relationship Id="rId498" Type="http://schemas.openxmlformats.org/officeDocument/2006/relationships/hyperlink" Target="http://pbs.twimg.com/profile_images/1009582268799770624/RFl2YSBp_normal.jpg" TargetMode="External" /><Relationship Id="rId499" Type="http://schemas.openxmlformats.org/officeDocument/2006/relationships/hyperlink" Target="http://pbs.twimg.com/profile_images/881827334831169536/oGlTRyrn_normal.jpg" TargetMode="External" /><Relationship Id="rId500" Type="http://schemas.openxmlformats.org/officeDocument/2006/relationships/hyperlink" Target="http://pbs.twimg.com/profile_images/898482971967148032/JiM_JBWV_normal.jpg" TargetMode="External" /><Relationship Id="rId501" Type="http://schemas.openxmlformats.org/officeDocument/2006/relationships/hyperlink" Target="http://abs.twimg.com/sticky/default_profile_images/default_profile_normal.png" TargetMode="External" /><Relationship Id="rId502" Type="http://schemas.openxmlformats.org/officeDocument/2006/relationships/hyperlink" Target="http://pbs.twimg.com/profile_images/1060858034270994432/bjYtJvLk_normal.jpg" TargetMode="External" /><Relationship Id="rId503" Type="http://schemas.openxmlformats.org/officeDocument/2006/relationships/hyperlink" Target="http://pbs.twimg.com/profile_images/1024107570133381120/7KiQP9I3_normal.jpg" TargetMode="External" /><Relationship Id="rId504" Type="http://schemas.openxmlformats.org/officeDocument/2006/relationships/hyperlink" Target="http://pbs.twimg.com/profile_images/874715366861287425/aHHUtpyi_normal.jpg" TargetMode="External" /><Relationship Id="rId505" Type="http://schemas.openxmlformats.org/officeDocument/2006/relationships/hyperlink" Target="http://pbs.twimg.com/profile_images/818476693627215875/tbKCr5AI_normal.jpg" TargetMode="External" /><Relationship Id="rId506" Type="http://schemas.openxmlformats.org/officeDocument/2006/relationships/hyperlink" Target="http://pbs.twimg.com/profile_images/1050828895031721984/XZd4RVKt_normal.jpg" TargetMode="External" /><Relationship Id="rId507" Type="http://schemas.openxmlformats.org/officeDocument/2006/relationships/hyperlink" Target="http://pbs.twimg.com/profile_images/1023989085784997893/GeZKZXEf_normal.jpg" TargetMode="External" /><Relationship Id="rId508" Type="http://schemas.openxmlformats.org/officeDocument/2006/relationships/hyperlink" Target="http://pbs.twimg.com/profile_images/1151108874/image_normal.jpg" TargetMode="External" /><Relationship Id="rId509" Type="http://schemas.openxmlformats.org/officeDocument/2006/relationships/hyperlink" Target="http://abs.twimg.com/sticky/default_profile_images/default_profile_normal.png" TargetMode="External" /><Relationship Id="rId510" Type="http://schemas.openxmlformats.org/officeDocument/2006/relationships/hyperlink" Target="http://pbs.twimg.com/profile_images/1075502560499384320/ifDo3S69_normal.jpg" TargetMode="External" /><Relationship Id="rId511" Type="http://schemas.openxmlformats.org/officeDocument/2006/relationships/hyperlink" Target="http://pbs.twimg.com/profile_images/737398248021839873/9DWWnzcD_normal.jpg" TargetMode="External" /><Relationship Id="rId512" Type="http://schemas.openxmlformats.org/officeDocument/2006/relationships/hyperlink" Target="http://pbs.twimg.com/profile_images/673753660275499008/uWQrSVuV_normal.jpg" TargetMode="External" /><Relationship Id="rId513" Type="http://schemas.openxmlformats.org/officeDocument/2006/relationships/hyperlink" Target="http://pbs.twimg.com/profile_images/977267950859313154/OkvkLIWr_normal.jp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pbs.twimg.com/profile_images/983810906927792128/QToPQDeT_normal.jpg" TargetMode="External" /><Relationship Id="rId516" Type="http://schemas.openxmlformats.org/officeDocument/2006/relationships/hyperlink" Target="http://pbs.twimg.com/profile_images/717589782000349184/zg6yavKF_normal.jpg" TargetMode="External" /><Relationship Id="rId517" Type="http://schemas.openxmlformats.org/officeDocument/2006/relationships/hyperlink" Target="http://pbs.twimg.com/profile_images/2370342261/6vaiyng3p4agur94g1ey_normal.jpeg" TargetMode="External" /><Relationship Id="rId518" Type="http://schemas.openxmlformats.org/officeDocument/2006/relationships/hyperlink" Target="http://pbs.twimg.com/profile_images/1038120368035258368/wWkgkndc_normal.jpg" TargetMode="External" /><Relationship Id="rId519" Type="http://schemas.openxmlformats.org/officeDocument/2006/relationships/hyperlink" Target="http://abs.twimg.com/sticky/default_profile_images/default_profile_normal.png" TargetMode="External" /><Relationship Id="rId520" Type="http://schemas.openxmlformats.org/officeDocument/2006/relationships/hyperlink" Target="http://abs.twimg.com/sticky/default_profile_images/default_profile_normal.png" TargetMode="External" /><Relationship Id="rId521" Type="http://schemas.openxmlformats.org/officeDocument/2006/relationships/hyperlink" Target="http://abs.twimg.com/sticky/default_profile_images/default_profile_normal.png" TargetMode="External" /><Relationship Id="rId522" Type="http://schemas.openxmlformats.org/officeDocument/2006/relationships/hyperlink" Target="http://pbs.twimg.com/profile_images/969659067487735813/PWyvZ4Dn_normal.jpg" TargetMode="External" /><Relationship Id="rId523" Type="http://schemas.openxmlformats.org/officeDocument/2006/relationships/hyperlink" Target="http://pbs.twimg.com/profile_images/1002184597898190849/7s7FEY1k_normal.jpg" TargetMode="External" /><Relationship Id="rId524" Type="http://schemas.openxmlformats.org/officeDocument/2006/relationships/hyperlink" Target="http://pbs.twimg.com/profile_images/667852761632006144/u_Ev7YXV_normal.jpg" TargetMode="External" /><Relationship Id="rId525" Type="http://schemas.openxmlformats.org/officeDocument/2006/relationships/hyperlink" Target="http://pbs.twimg.com/profile_images/992185494703431688/hqjJ9Shd_normal.jpg" TargetMode="External" /><Relationship Id="rId526" Type="http://schemas.openxmlformats.org/officeDocument/2006/relationships/hyperlink" Target="http://pbs.twimg.com/profile_images/1006587919296008192/bfhIh_HE_normal.jpg" TargetMode="External" /><Relationship Id="rId527" Type="http://schemas.openxmlformats.org/officeDocument/2006/relationships/hyperlink" Target="http://pbs.twimg.com/profile_images/456494551922774016/JENLz0AB_normal.jpeg" TargetMode="External" /><Relationship Id="rId528" Type="http://schemas.openxmlformats.org/officeDocument/2006/relationships/hyperlink" Target="http://pbs.twimg.com/profile_images/1856153645/StaffPortraits476_normal.jpg" TargetMode="External" /><Relationship Id="rId529" Type="http://schemas.openxmlformats.org/officeDocument/2006/relationships/hyperlink" Target="http://pbs.twimg.com/profile_images/845325274703122432/ba_fk_Wt_normal.jpg" TargetMode="External" /><Relationship Id="rId530" Type="http://schemas.openxmlformats.org/officeDocument/2006/relationships/hyperlink" Target="http://pbs.twimg.com/profile_images/1019413992584957952/S7aUlKmp_normal.jpg" TargetMode="External" /><Relationship Id="rId531" Type="http://schemas.openxmlformats.org/officeDocument/2006/relationships/hyperlink" Target="http://pbs.twimg.com/profile_images/549669967612764160/nC_kXKQy_normal.jpeg" TargetMode="External" /><Relationship Id="rId532" Type="http://schemas.openxmlformats.org/officeDocument/2006/relationships/hyperlink" Target="http://abs.twimg.com/sticky/default_profile_images/default_profile_normal.png" TargetMode="External" /><Relationship Id="rId533" Type="http://schemas.openxmlformats.org/officeDocument/2006/relationships/hyperlink" Target="http://pbs.twimg.com/profile_images/1023135868574486528/hGbW3UQh_normal.jpg" TargetMode="External" /><Relationship Id="rId534" Type="http://schemas.openxmlformats.org/officeDocument/2006/relationships/hyperlink" Target="http://pbs.twimg.com/profile_images/816157280991330305/kkf2ixnP_normal.jpg" TargetMode="External" /><Relationship Id="rId535" Type="http://schemas.openxmlformats.org/officeDocument/2006/relationships/hyperlink" Target="https://twitter.com/kobmaxqueen" TargetMode="External" /><Relationship Id="rId536" Type="http://schemas.openxmlformats.org/officeDocument/2006/relationships/hyperlink" Target="https://twitter.com/feedalpha" TargetMode="External" /><Relationship Id="rId537" Type="http://schemas.openxmlformats.org/officeDocument/2006/relationships/hyperlink" Target="https://twitter.com/madalynsklar" TargetMode="External" /><Relationship Id="rId538" Type="http://schemas.openxmlformats.org/officeDocument/2006/relationships/hyperlink" Target="https://twitter.com/websarl" TargetMode="External" /><Relationship Id="rId539" Type="http://schemas.openxmlformats.org/officeDocument/2006/relationships/hyperlink" Target="https://twitter.com/twitliveevents" TargetMode="External" /><Relationship Id="rId540" Type="http://schemas.openxmlformats.org/officeDocument/2006/relationships/hyperlink" Target="https://twitter.com/hillarydepiano" TargetMode="External" /><Relationship Id="rId541" Type="http://schemas.openxmlformats.org/officeDocument/2006/relationships/hyperlink" Target="https://twitter.com/hanque99" TargetMode="External" /><Relationship Id="rId542" Type="http://schemas.openxmlformats.org/officeDocument/2006/relationships/hyperlink" Target="https://twitter.com/mutiqxxs" TargetMode="External" /><Relationship Id="rId543" Type="http://schemas.openxmlformats.org/officeDocument/2006/relationships/hyperlink" Target="https://twitter.com/18autobase" TargetMode="External" /><Relationship Id="rId544" Type="http://schemas.openxmlformats.org/officeDocument/2006/relationships/hyperlink" Target="https://twitter.com/hayrezaa" TargetMode="External" /><Relationship Id="rId545" Type="http://schemas.openxmlformats.org/officeDocument/2006/relationships/hyperlink" Target="https://twitter.com/sakshisdi" TargetMode="External" /><Relationship Id="rId546" Type="http://schemas.openxmlformats.org/officeDocument/2006/relationships/hyperlink" Target="https://twitter.com/bloggersatwork" TargetMode="External" /><Relationship Id="rId547" Type="http://schemas.openxmlformats.org/officeDocument/2006/relationships/hyperlink" Target="https://twitter.com/rumanarumi13" TargetMode="External" /><Relationship Id="rId548" Type="http://schemas.openxmlformats.org/officeDocument/2006/relationships/hyperlink" Target="https://twitter.com/debraruh" TargetMode="External" /><Relationship Id="rId549" Type="http://schemas.openxmlformats.org/officeDocument/2006/relationships/hyperlink" Target="https://twitter.com/sprintcare" TargetMode="External" /><Relationship Id="rId550" Type="http://schemas.openxmlformats.org/officeDocument/2006/relationships/hyperlink" Target="https://twitter.com/bishopgodsey" TargetMode="External" /><Relationship Id="rId551" Type="http://schemas.openxmlformats.org/officeDocument/2006/relationships/hyperlink" Target="https://twitter.com/peacheymomm" TargetMode="External" /><Relationship Id="rId552" Type="http://schemas.openxmlformats.org/officeDocument/2006/relationships/hyperlink" Target="https://twitter.com/slim_5828" TargetMode="External" /><Relationship Id="rId553" Type="http://schemas.openxmlformats.org/officeDocument/2006/relationships/hyperlink" Target="https://twitter.com/leeshapunk" TargetMode="External" /><Relationship Id="rId554" Type="http://schemas.openxmlformats.org/officeDocument/2006/relationships/hyperlink" Target="https://twitter.com/talktalktv" TargetMode="External" /><Relationship Id="rId555" Type="http://schemas.openxmlformats.org/officeDocument/2006/relationships/hyperlink" Target="https://twitter.com/elijah_stone_" TargetMode="External" /><Relationship Id="rId556" Type="http://schemas.openxmlformats.org/officeDocument/2006/relationships/hyperlink" Target="https://twitter.com/wooleybay" TargetMode="External" /><Relationship Id="rId557" Type="http://schemas.openxmlformats.org/officeDocument/2006/relationships/hyperlink" Target="https://twitter.com/tim_official" TargetMode="External" /><Relationship Id="rId558" Type="http://schemas.openxmlformats.org/officeDocument/2006/relationships/hyperlink" Target="https://twitter.com/redblack73" TargetMode="External" /><Relationship Id="rId559" Type="http://schemas.openxmlformats.org/officeDocument/2006/relationships/hyperlink" Target="https://twitter.com/talktalk" TargetMode="External" /><Relationship Id="rId560" Type="http://schemas.openxmlformats.org/officeDocument/2006/relationships/hyperlink" Target="https://twitter.com/benshannonpt" TargetMode="External" /><Relationship Id="rId561" Type="http://schemas.openxmlformats.org/officeDocument/2006/relationships/hyperlink" Target="https://twitter.com/ivolution93" TargetMode="External" /><Relationship Id="rId562" Type="http://schemas.openxmlformats.org/officeDocument/2006/relationships/hyperlink" Target="https://twitter.com/elainecurrie85" TargetMode="External" /><Relationship Id="rId563" Type="http://schemas.openxmlformats.org/officeDocument/2006/relationships/hyperlink" Target="https://twitter.com/lardlikesdogs" TargetMode="External" /><Relationship Id="rId564" Type="http://schemas.openxmlformats.org/officeDocument/2006/relationships/hyperlink" Target="https://twitter.com/ardwsn_" TargetMode="External" /><Relationship Id="rId565" Type="http://schemas.openxmlformats.org/officeDocument/2006/relationships/hyperlink" Target="https://twitter.com/pois0n0ustechie" TargetMode="External" /><Relationship Id="rId566" Type="http://schemas.openxmlformats.org/officeDocument/2006/relationships/hyperlink" Target="https://twitter.com/ravindranaut" TargetMode="External" /><Relationship Id="rId567" Type="http://schemas.openxmlformats.org/officeDocument/2006/relationships/hyperlink" Target="https://twitter.com/ragster316" TargetMode="External" /><Relationship Id="rId568" Type="http://schemas.openxmlformats.org/officeDocument/2006/relationships/hyperlink" Target="https://twitter.com/lenin2lennon" TargetMode="External" /><Relationship Id="rId569" Type="http://schemas.openxmlformats.org/officeDocument/2006/relationships/hyperlink" Target="https://twitter.com/southportreport" TargetMode="External" /><Relationship Id="rId570" Type="http://schemas.openxmlformats.org/officeDocument/2006/relationships/hyperlink" Target="https://twitter.com/martynfearn" TargetMode="External" /><Relationship Id="rId571" Type="http://schemas.openxmlformats.org/officeDocument/2006/relationships/hyperlink" Target="https://twitter.com/franeaglen" TargetMode="External" /><Relationship Id="rId572" Type="http://schemas.openxmlformats.org/officeDocument/2006/relationships/hyperlink" Target="https://twitter.com/reecefc96" TargetMode="External" /><Relationship Id="rId573" Type="http://schemas.openxmlformats.org/officeDocument/2006/relationships/hyperlink" Target="https://twitter.com/shug251196" TargetMode="External" /><Relationship Id="rId574" Type="http://schemas.openxmlformats.org/officeDocument/2006/relationships/hyperlink" Target="https://twitter.com/ktsrooney" TargetMode="External" /><Relationship Id="rId575" Type="http://schemas.openxmlformats.org/officeDocument/2006/relationships/hyperlink" Target="https://twitter.com/brianlightbulb" TargetMode="External" /><Relationship Id="rId576" Type="http://schemas.openxmlformats.org/officeDocument/2006/relationships/hyperlink" Target="https://twitter.com/chiefgarabaldi" TargetMode="External" /><Relationship Id="rId577" Type="http://schemas.openxmlformats.org/officeDocument/2006/relationships/hyperlink" Target="https://twitter.com/nathanb100" TargetMode="External" /><Relationship Id="rId578" Type="http://schemas.openxmlformats.org/officeDocument/2006/relationships/hyperlink" Target="https://twitter.com/hmsmithauthor" TargetMode="External" /><Relationship Id="rId579" Type="http://schemas.openxmlformats.org/officeDocument/2006/relationships/hyperlink" Target="https://twitter.com/joshuaspeed7" TargetMode="External" /><Relationship Id="rId580" Type="http://schemas.openxmlformats.org/officeDocument/2006/relationships/hyperlink" Target="https://twitter.com/davepike_neu" TargetMode="External" /><Relationship Id="rId581" Type="http://schemas.openxmlformats.org/officeDocument/2006/relationships/hyperlink" Target="https://twitter.com/dmjoshi1" TargetMode="External" /><Relationship Id="rId582" Type="http://schemas.openxmlformats.org/officeDocument/2006/relationships/hyperlink" Target="https://twitter.com/jugindersingh" TargetMode="External" /><Relationship Id="rId583" Type="http://schemas.openxmlformats.org/officeDocument/2006/relationships/hyperlink" Target="https://twitter.com/livs_mummy1" TargetMode="External" /><Relationship Id="rId584" Type="http://schemas.openxmlformats.org/officeDocument/2006/relationships/hyperlink" Target="https://twitter.com/angelasfarrell" TargetMode="External" /><Relationship Id="rId585" Type="http://schemas.openxmlformats.org/officeDocument/2006/relationships/hyperlink" Target="https://twitter.com/simon_fisk" TargetMode="External" /><Relationship Id="rId586" Type="http://schemas.openxmlformats.org/officeDocument/2006/relationships/hyperlink" Target="https://twitter.com/ldstudentnurse" TargetMode="External" /><Relationship Id="rId587" Type="http://schemas.openxmlformats.org/officeDocument/2006/relationships/hyperlink" Target="https://twitter.com/pasarea3" TargetMode="External" /><Relationship Id="rId588" Type="http://schemas.openxmlformats.org/officeDocument/2006/relationships/hyperlink" Target="https://twitter.com/seasidesurfer" TargetMode="External" /><Relationship Id="rId589" Type="http://schemas.openxmlformats.org/officeDocument/2006/relationships/hyperlink" Target="https://twitter.com/hj_ellis" TargetMode="External" /><Relationship Id="rId590" Type="http://schemas.openxmlformats.org/officeDocument/2006/relationships/hyperlink" Target="https://twitter.com/andrewquew" TargetMode="External" /><Relationship Id="rId591" Type="http://schemas.openxmlformats.org/officeDocument/2006/relationships/hyperlink" Target="https://twitter.com/angeleyes2602" TargetMode="External" /><Relationship Id="rId592" Type="http://schemas.openxmlformats.org/officeDocument/2006/relationships/hyperlink" Target="https://twitter.com/neilyork12" TargetMode="External" /><Relationship Id="rId593" Type="http://schemas.openxmlformats.org/officeDocument/2006/relationships/hyperlink" Target="https://twitter.com/ianhewitt" TargetMode="External" /><Relationship Id="rId594" Type="http://schemas.openxmlformats.org/officeDocument/2006/relationships/hyperlink" Target="https://twitter.com/oonuch" TargetMode="External" /><Relationship Id="rId595" Type="http://schemas.openxmlformats.org/officeDocument/2006/relationships/hyperlink" Target="https://twitter.com/andydonn810" TargetMode="External" /><Relationship Id="rId596" Type="http://schemas.openxmlformats.org/officeDocument/2006/relationships/hyperlink" Target="https://twitter.com/gr3ant" TargetMode="External" /><Relationship Id="rId597" Type="http://schemas.openxmlformats.org/officeDocument/2006/relationships/hyperlink" Target="https://twitter.com/112jk211" TargetMode="External" /><Relationship Id="rId598" Type="http://schemas.openxmlformats.org/officeDocument/2006/relationships/hyperlink" Target="https://twitter.com/trharn" TargetMode="External" /><Relationship Id="rId599" Type="http://schemas.openxmlformats.org/officeDocument/2006/relationships/hyperlink" Target="https://twitter.com/juststatistic" TargetMode="External" /><Relationship Id="rId600" Type="http://schemas.openxmlformats.org/officeDocument/2006/relationships/hyperlink" Target="https://twitter.com/jordans_parker" TargetMode="External" /><Relationship Id="rId601" Type="http://schemas.openxmlformats.org/officeDocument/2006/relationships/hyperlink" Target="https://twitter.com/nevzab" TargetMode="External" /><Relationship Id="rId602" Type="http://schemas.openxmlformats.org/officeDocument/2006/relationships/hyperlink" Target="https://twitter.com/davidpbates" TargetMode="External" /><Relationship Id="rId603" Type="http://schemas.openxmlformats.org/officeDocument/2006/relationships/hyperlink" Target="https://twitter.com/dmcgwinn" TargetMode="External" /><Relationship Id="rId604" Type="http://schemas.openxmlformats.org/officeDocument/2006/relationships/hyperlink" Target="https://twitter.com/bethaan92" TargetMode="External" /><Relationship Id="rId605" Type="http://schemas.openxmlformats.org/officeDocument/2006/relationships/hyperlink" Target="https://twitter.com/djemjay2000" TargetMode="External" /><Relationship Id="rId606" Type="http://schemas.openxmlformats.org/officeDocument/2006/relationships/hyperlink" Target="https://twitter.com/xtoybsx" TargetMode="External" /><Relationship Id="rId607" Type="http://schemas.openxmlformats.org/officeDocument/2006/relationships/hyperlink" Target="https://twitter.com/gutobowi" TargetMode="External" /><Relationship Id="rId608" Type="http://schemas.openxmlformats.org/officeDocument/2006/relationships/hyperlink" Target="https://twitter.com/bnoneof" TargetMode="External" /><Relationship Id="rId609" Type="http://schemas.openxmlformats.org/officeDocument/2006/relationships/hyperlink" Target="https://twitter.com/gappydave" TargetMode="External" /><Relationship Id="rId610" Type="http://schemas.openxmlformats.org/officeDocument/2006/relationships/hyperlink" Target="https://twitter.com/harrystakinover" TargetMode="External" /><Relationship Id="rId611" Type="http://schemas.openxmlformats.org/officeDocument/2006/relationships/hyperlink" Target="https://twitter.com/cjonesy1990" TargetMode="External" /><Relationship Id="rId612" Type="http://schemas.openxmlformats.org/officeDocument/2006/relationships/hyperlink" Target="https://twitter.com/faithjamesss" TargetMode="External" /><Relationship Id="rId613" Type="http://schemas.openxmlformats.org/officeDocument/2006/relationships/hyperlink" Target="https://twitter.com/baiye300" TargetMode="External" /><Relationship Id="rId614" Type="http://schemas.openxmlformats.org/officeDocument/2006/relationships/hyperlink" Target="https://twitter.com/thetynter" TargetMode="External" /><Relationship Id="rId615" Type="http://schemas.openxmlformats.org/officeDocument/2006/relationships/hyperlink" Target="https://twitter.com/abstractknives" TargetMode="External" /><Relationship Id="rId616" Type="http://schemas.openxmlformats.org/officeDocument/2006/relationships/hyperlink" Target="https://twitter.com/oxjustice" TargetMode="External" /><Relationship Id="rId617" Type="http://schemas.openxmlformats.org/officeDocument/2006/relationships/hyperlink" Target="https://twitter.com/parr_bethan" TargetMode="External" /><Relationship Id="rId618" Type="http://schemas.openxmlformats.org/officeDocument/2006/relationships/hyperlink" Target="https://twitter.com/stueywhite" TargetMode="External" /><Relationship Id="rId619" Type="http://schemas.openxmlformats.org/officeDocument/2006/relationships/hyperlink" Target="https://twitter.com/mollymod1" TargetMode="External" /><Relationship Id="rId620" Type="http://schemas.openxmlformats.org/officeDocument/2006/relationships/hyperlink" Target="https://twitter.com/tczykalo" TargetMode="External" /><Relationship Id="rId621" Type="http://schemas.openxmlformats.org/officeDocument/2006/relationships/hyperlink" Target="https://twitter.com/samanthakittyx" TargetMode="External" /><Relationship Id="rId622" Type="http://schemas.openxmlformats.org/officeDocument/2006/relationships/hyperlink" Target="https://twitter.com/dopeshmoker" TargetMode="External" /><Relationship Id="rId623" Type="http://schemas.openxmlformats.org/officeDocument/2006/relationships/hyperlink" Target="https://twitter.com/bryanmottram" TargetMode="External" /><Relationship Id="rId624" Type="http://schemas.openxmlformats.org/officeDocument/2006/relationships/hyperlink" Target="https://twitter.com/bl00dbike_rider" TargetMode="External" /><Relationship Id="rId625" Type="http://schemas.openxmlformats.org/officeDocument/2006/relationships/hyperlink" Target="https://twitter.com/rosiegrocock" TargetMode="External" /><Relationship Id="rId626" Type="http://schemas.openxmlformats.org/officeDocument/2006/relationships/hyperlink" Target="https://twitter.com/pukkapete58" TargetMode="External" /><Relationship Id="rId627" Type="http://schemas.openxmlformats.org/officeDocument/2006/relationships/hyperlink" Target="https://twitter.com/jordzybruh" TargetMode="External" /><Relationship Id="rId628" Type="http://schemas.openxmlformats.org/officeDocument/2006/relationships/hyperlink" Target="https://twitter.com/bassistvisuals" TargetMode="External" /><Relationship Id="rId629" Type="http://schemas.openxmlformats.org/officeDocument/2006/relationships/hyperlink" Target="https://twitter.com/tonne69" TargetMode="External" /><Relationship Id="rId630" Type="http://schemas.openxmlformats.org/officeDocument/2006/relationships/hyperlink" Target="https://twitter.com/zaazu7" TargetMode="External" /><Relationship Id="rId631" Type="http://schemas.openxmlformats.org/officeDocument/2006/relationships/hyperlink" Target="https://twitter.com/ktn1977" TargetMode="External" /><Relationship Id="rId632" Type="http://schemas.openxmlformats.org/officeDocument/2006/relationships/hyperlink" Target="https://twitter.com/brvtravel" TargetMode="External" /><Relationship Id="rId633" Type="http://schemas.openxmlformats.org/officeDocument/2006/relationships/hyperlink" Target="https://twitter.com/belleamisx" TargetMode="External" /><Relationship Id="rId634" Type="http://schemas.openxmlformats.org/officeDocument/2006/relationships/hyperlink" Target="https://twitter.com/damirjovic" TargetMode="External" /><Relationship Id="rId635" Type="http://schemas.openxmlformats.org/officeDocument/2006/relationships/hyperlink" Target="https://twitter.com/obanlad1970" TargetMode="External" /><Relationship Id="rId636" Type="http://schemas.openxmlformats.org/officeDocument/2006/relationships/hyperlink" Target="https://twitter.com/dan_ahtow" TargetMode="External" /><Relationship Id="rId637" Type="http://schemas.openxmlformats.org/officeDocument/2006/relationships/hyperlink" Target="https://twitter.com/wilksy76" TargetMode="External" /><Relationship Id="rId638" Type="http://schemas.openxmlformats.org/officeDocument/2006/relationships/hyperlink" Target="https://twitter.com/jamiedyer1977" TargetMode="External" /><Relationship Id="rId639" Type="http://schemas.openxmlformats.org/officeDocument/2006/relationships/hyperlink" Target="https://twitter.com/ninhydrin" TargetMode="External" /><Relationship Id="rId640" Type="http://schemas.openxmlformats.org/officeDocument/2006/relationships/hyperlink" Target="https://twitter.com/michellesmart16" TargetMode="External" /><Relationship Id="rId641" Type="http://schemas.openxmlformats.org/officeDocument/2006/relationships/hyperlink" Target="https://twitter.com/b2bmarketingvp" TargetMode="External" /><Relationship Id="rId642" Type="http://schemas.openxmlformats.org/officeDocument/2006/relationships/hyperlink" Target="https://twitter.com/magpietravels" TargetMode="External" /><Relationship Id="rId643" Type="http://schemas.openxmlformats.org/officeDocument/2006/relationships/hyperlink" Target="https://twitter.com/_s112ean" TargetMode="External" /><Relationship Id="rId644" Type="http://schemas.openxmlformats.org/officeDocument/2006/relationships/hyperlink" Target="https://twitter.com/the_actual_phil" TargetMode="External" /><Relationship Id="rId645" Type="http://schemas.openxmlformats.org/officeDocument/2006/relationships/hyperlink" Target="https://twitter.com/seb31144358" TargetMode="External" /><Relationship Id="rId646" Type="http://schemas.openxmlformats.org/officeDocument/2006/relationships/hyperlink" Target="https://twitter.com/heartouthoily" TargetMode="External" /><Relationship Id="rId647" Type="http://schemas.openxmlformats.org/officeDocument/2006/relationships/hyperlink" Target="https://twitter.com/irfapanchbhaya" TargetMode="External" /><Relationship Id="rId648" Type="http://schemas.openxmlformats.org/officeDocument/2006/relationships/hyperlink" Target="https://twitter.com/mixig" TargetMode="External" /><Relationship Id="rId649" Type="http://schemas.openxmlformats.org/officeDocument/2006/relationships/hyperlink" Target="https://twitter.com/drivinmecrazy6" TargetMode="External" /><Relationship Id="rId650" Type="http://schemas.openxmlformats.org/officeDocument/2006/relationships/hyperlink" Target="https://twitter.com/laurennealon" TargetMode="External" /><Relationship Id="rId651" Type="http://schemas.openxmlformats.org/officeDocument/2006/relationships/hyperlink" Target="https://twitter.com/cre8iverepublic" TargetMode="External" /><Relationship Id="rId652" Type="http://schemas.openxmlformats.org/officeDocument/2006/relationships/hyperlink" Target="https://twitter.com/lostone1980" TargetMode="External" /><Relationship Id="rId653" Type="http://schemas.openxmlformats.org/officeDocument/2006/relationships/hyperlink" Target="https://twitter.com/victorryyyy" TargetMode="External" /><Relationship Id="rId654" Type="http://schemas.openxmlformats.org/officeDocument/2006/relationships/hyperlink" Target="https://twitter.com/scotty23kirk" TargetMode="External" /><Relationship Id="rId655" Type="http://schemas.openxmlformats.org/officeDocument/2006/relationships/hyperlink" Target="https://twitter.com/shakil2456" TargetMode="External" /><Relationship Id="rId656" Type="http://schemas.openxmlformats.org/officeDocument/2006/relationships/hyperlink" Target="https://twitter.com/peter_everill" TargetMode="External" /><Relationship Id="rId657" Type="http://schemas.openxmlformats.org/officeDocument/2006/relationships/hyperlink" Target="https://twitter.com/chappers2602" TargetMode="External" /><Relationship Id="rId658" Type="http://schemas.openxmlformats.org/officeDocument/2006/relationships/hyperlink" Target="https://twitter.com/davecosmos" TargetMode="External" /><Relationship Id="rId659" Type="http://schemas.openxmlformats.org/officeDocument/2006/relationships/hyperlink" Target="https://twitter.com/ryanclutty" TargetMode="External" /><Relationship Id="rId660" Type="http://schemas.openxmlformats.org/officeDocument/2006/relationships/hyperlink" Target="https://twitter.com/jessicahpreston" TargetMode="External" /><Relationship Id="rId661" Type="http://schemas.openxmlformats.org/officeDocument/2006/relationships/hyperlink" Target="https://twitter.com/bellsprincesss" TargetMode="External" /><Relationship Id="rId662" Type="http://schemas.openxmlformats.org/officeDocument/2006/relationships/hyperlink" Target="https://twitter.com/rob3rts1975" TargetMode="External" /><Relationship Id="rId663" Type="http://schemas.openxmlformats.org/officeDocument/2006/relationships/hyperlink" Target="https://twitter.com/lewisf1smith" TargetMode="External" /><Relationship Id="rId664" Type="http://schemas.openxmlformats.org/officeDocument/2006/relationships/hyperlink" Target="https://twitter.com/reptileman1975" TargetMode="External" /><Relationship Id="rId665" Type="http://schemas.openxmlformats.org/officeDocument/2006/relationships/hyperlink" Target="https://twitter.com/ablahad" TargetMode="External" /><Relationship Id="rId666" Type="http://schemas.openxmlformats.org/officeDocument/2006/relationships/hyperlink" Target="https://twitter.com/no1zebbie" TargetMode="External" /><Relationship Id="rId667" Type="http://schemas.openxmlformats.org/officeDocument/2006/relationships/hyperlink" Target="https://twitter.com/joannefisher" TargetMode="External" /><Relationship Id="rId668" Type="http://schemas.openxmlformats.org/officeDocument/2006/relationships/hyperlink" Target="https://twitter.com/davidm881" TargetMode="External" /><Relationship Id="rId669" Type="http://schemas.openxmlformats.org/officeDocument/2006/relationships/hyperlink" Target="https://twitter.com/smith08karen" TargetMode="External" /><Relationship Id="rId670" Type="http://schemas.openxmlformats.org/officeDocument/2006/relationships/hyperlink" Target="https://twitter.com/buzzwifey" TargetMode="External" /><Relationship Id="rId671" Type="http://schemas.openxmlformats.org/officeDocument/2006/relationships/hyperlink" Target="https://twitter.com/jlevi53" TargetMode="External" /><Relationship Id="rId672" Type="http://schemas.openxmlformats.org/officeDocument/2006/relationships/hyperlink" Target="https://twitter.com/2002grieve" TargetMode="External" /><Relationship Id="rId673" Type="http://schemas.openxmlformats.org/officeDocument/2006/relationships/hyperlink" Target="https://twitter.com/mrsaniat" TargetMode="External" /><Relationship Id="rId674" Type="http://schemas.openxmlformats.org/officeDocument/2006/relationships/hyperlink" Target="https://twitter.com/mmikeyjjones" TargetMode="External" /><Relationship Id="rId675" Type="http://schemas.openxmlformats.org/officeDocument/2006/relationships/hyperlink" Target="https://twitter.com/david_albinson" TargetMode="External" /><Relationship Id="rId676" Type="http://schemas.openxmlformats.org/officeDocument/2006/relationships/hyperlink" Target="https://twitter.com/valleysue" TargetMode="External" /><Relationship Id="rId677" Type="http://schemas.openxmlformats.org/officeDocument/2006/relationships/hyperlink" Target="https://twitter.com/axis_gary" TargetMode="External" /><Relationship Id="rId678" Type="http://schemas.openxmlformats.org/officeDocument/2006/relationships/hyperlink" Target="https://twitter.com/leereyn32422817" TargetMode="External" /><Relationship Id="rId679" Type="http://schemas.openxmlformats.org/officeDocument/2006/relationships/hyperlink" Target="https://twitter.com/wilbod" TargetMode="External" /><Relationship Id="rId680" Type="http://schemas.openxmlformats.org/officeDocument/2006/relationships/hyperlink" Target="https://twitter.com/mamavaaj" TargetMode="External" /><Relationship Id="rId681" Type="http://schemas.openxmlformats.org/officeDocument/2006/relationships/hyperlink" Target="https://twitter.com/smartnizi" TargetMode="External" /><Relationship Id="rId682" Type="http://schemas.openxmlformats.org/officeDocument/2006/relationships/hyperlink" Target="https://twitter.com/goodjobdone" TargetMode="External" /><Relationship Id="rId683" Type="http://schemas.openxmlformats.org/officeDocument/2006/relationships/hyperlink" Target="https://twitter.com/sheikhspearesid" TargetMode="External" /><Relationship Id="rId684" Type="http://schemas.openxmlformats.org/officeDocument/2006/relationships/hyperlink" Target="https://twitter.com/67karlsmith" TargetMode="External" /><Relationship Id="rId685" Type="http://schemas.openxmlformats.org/officeDocument/2006/relationships/hyperlink" Target="https://twitter.com/andrewbertonesi" TargetMode="External" /><Relationship Id="rId686" Type="http://schemas.openxmlformats.org/officeDocument/2006/relationships/hyperlink" Target="https://twitter.com/jason84258171" TargetMode="External" /><Relationship Id="rId687" Type="http://schemas.openxmlformats.org/officeDocument/2006/relationships/hyperlink" Target="https://twitter.com/jacksutcliffe88" TargetMode="External" /><Relationship Id="rId688" Type="http://schemas.openxmlformats.org/officeDocument/2006/relationships/hyperlink" Target="https://twitter.com/paulheseltine" TargetMode="External" /><Relationship Id="rId689" Type="http://schemas.openxmlformats.org/officeDocument/2006/relationships/hyperlink" Target="https://twitter.com/thechef82" TargetMode="External" /><Relationship Id="rId690" Type="http://schemas.openxmlformats.org/officeDocument/2006/relationships/hyperlink" Target="https://twitter.com/charltonlady1" TargetMode="External" /><Relationship Id="rId691" Type="http://schemas.openxmlformats.org/officeDocument/2006/relationships/hyperlink" Target="https://twitter.com/06dave7891" TargetMode="External" /><Relationship Id="rId692" Type="http://schemas.openxmlformats.org/officeDocument/2006/relationships/hyperlink" Target="https://twitter.com/_leefrancis" TargetMode="External" /><Relationship Id="rId693" Type="http://schemas.openxmlformats.org/officeDocument/2006/relationships/hyperlink" Target="https://twitter.com/galanejluo" TargetMode="External" /><Relationship Id="rId694" Type="http://schemas.openxmlformats.org/officeDocument/2006/relationships/hyperlink" Target="https://twitter.com/gwenlee_10" TargetMode="External" /><Relationship Id="rId695" Type="http://schemas.openxmlformats.org/officeDocument/2006/relationships/hyperlink" Target="https://twitter.com/larwoodartdept" TargetMode="External" /><Relationship Id="rId696" Type="http://schemas.openxmlformats.org/officeDocument/2006/relationships/hyperlink" Target="https://twitter.com/mattsl" TargetMode="External" /><Relationship Id="rId697" Type="http://schemas.openxmlformats.org/officeDocument/2006/relationships/hyperlink" Target="https://twitter.com/uluv_frankie" TargetMode="External" /><Relationship Id="rId698" Type="http://schemas.openxmlformats.org/officeDocument/2006/relationships/hyperlink" Target="https://twitter.com/rob_king" TargetMode="External" /><Relationship Id="rId699" Type="http://schemas.openxmlformats.org/officeDocument/2006/relationships/hyperlink" Target="https://twitter.com/steviej4" TargetMode="External" /><Relationship Id="rId700" Type="http://schemas.openxmlformats.org/officeDocument/2006/relationships/hyperlink" Target="https://twitter.com/ian_mckinley" TargetMode="External" /><Relationship Id="rId701" Type="http://schemas.openxmlformats.org/officeDocument/2006/relationships/hyperlink" Target="https://twitter.com/coops1213" TargetMode="External" /><Relationship Id="rId702" Type="http://schemas.openxmlformats.org/officeDocument/2006/relationships/hyperlink" Target="https://twitter.com/tracydainty" TargetMode="External" /><Relationship Id="rId703" Type="http://schemas.openxmlformats.org/officeDocument/2006/relationships/hyperlink" Target="https://twitter.com/ga_dundee" TargetMode="External" /><Relationship Id="rId704" Type="http://schemas.openxmlformats.org/officeDocument/2006/relationships/hyperlink" Target="https://twitter.com/derriylin" TargetMode="External" /><Relationship Id="rId705" Type="http://schemas.openxmlformats.org/officeDocument/2006/relationships/hyperlink" Target="https://twitter.com/askamex" TargetMode="External" /><Relationship Id="rId706" Type="http://schemas.openxmlformats.org/officeDocument/2006/relationships/hyperlink" Target="https://twitter.com/mattsteinberger" TargetMode="External" /><Relationship Id="rId707" Type="http://schemas.openxmlformats.org/officeDocument/2006/relationships/hyperlink" Target="https://twitter.com/artpappas" TargetMode="External" /><Relationship Id="rId708" Type="http://schemas.openxmlformats.org/officeDocument/2006/relationships/hyperlink" Target="https://twitter.com/hockeyfan9151" TargetMode="External" /><Relationship Id="rId709" Type="http://schemas.openxmlformats.org/officeDocument/2006/relationships/hyperlink" Target="https://twitter.com/homercrump" TargetMode="External" /><Relationship Id="rId710" Type="http://schemas.openxmlformats.org/officeDocument/2006/relationships/hyperlink" Target="https://twitter.com/emoose123" TargetMode="External" /><Relationship Id="rId711" Type="http://schemas.openxmlformats.org/officeDocument/2006/relationships/hyperlink" Target="https://twitter.com/hr76986269" TargetMode="External" /><Relationship Id="rId712" Type="http://schemas.openxmlformats.org/officeDocument/2006/relationships/hyperlink" Target="https://twitter.com/eerchov" TargetMode="External" /><Relationship Id="rId713" Type="http://schemas.openxmlformats.org/officeDocument/2006/relationships/hyperlink" Target="https://twitter.com/spencerj11" TargetMode="External" /><Relationship Id="rId714" Type="http://schemas.openxmlformats.org/officeDocument/2006/relationships/hyperlink" Target="https://twitter.com/jjjfootastic" TargetMode="External" /><Relationship Id="rId715" Type="http://schemas.openxmlformats.org/officeDocument/2006/relationships/hyperlink" Target="https://twitter.com/bigbluebeast81" TargetMode="External" /><Relationship Id="rId716" Type="http://schemas.openxmlformats.org/officeDocument/2006/relationships/hyperlink" Target="https://twitter.com/claireekessler1" TargetMode="External" /><Relationship Id="rId717" Type="http://schemas.openxmlformats.org/officeDocument/2006/relationships/hyperlink" Target="https://twitter.com/swimdonut" TargetMode="External" /><Relationship Id="rId718" Type="http://schemas.openxmlformats.org/officeDocument/2006/relationships/hyperlink" Target="https://twitter.com/nickoza1" TargetMode="External" /><Relationship Id="rId719" Type="http://schemas.openxmlformats.org/officeDocument/2006/relationships/hyperlink" Target="https://twitter.com/deliverchange" TargetMode="External" /><Relationship Id="rId720" Type="http://schemas.openxmlformats.org/officeDocument/2006/relationships/hyperlink" Target="https://twitter.com/manishksuman" TargetMode="External" /><Relationship Id="rId721" Type="http://schemas.openxmlformats.org/officeDocument/2006/relationships/hyperlink" Target="https://twitter.com/amackedanz1" TargetMode="External" /><Relationship Id="rId722" Type="http://schemas.openxmlformats.org/officeDocument/2006/relationships/hyperlink" Target="https://twitter.com/lslfdr" TargetMode="External" /><Relationship Id="rId723" Type="http://schemas.openxmlformats.org/officeDocument/2006/relationships/hyperlink" Target="https://twitter.com/meligoodwin" TargetMode="External" /><Relationship Id="rId724" Type="http://schemas.openxmlformats.org/officeDocument/2006/relationships/hyperlink" Target="https://twitter.com/rcb_0711" TargetMode="External" /><Relationship Id="rId725" Type="http://schemas.openxmlformats.org/officeDocument/2006/relationships/comments" Target="../comments2.xml" /><Relationship Id="rId726" Type="http://schemas.openxmlformats.org/officeDocument/2006/relationships/vmlDrawing" Target="../drawings/vmlDrawing2.vml" /><Relationship Id="rId727" Type="http://schemas.openxmlformats.org/officeDocument/2006/relationships/table" Target="../tables/table2.xml" /><Relationship Id="rId72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community.talktalk.co.uk/t5/Chat/bd-p/socialchat" TargetMode="External" /><Relationship Id="rId2" Type="http://schemas.openxmlformats.org/officeDocument/2006/relationships/hyperlink" Target="https://www.americanexpress.com/socialchat" TargetMode="External" /><Relationship Id="rId3" Type="http://schemas.openxmlformats.org/officeDocument/2006/relationships/hyperlink" Target="http://www.sprint.com/socialchat" TargetMode="External" /><Relationship Id="rId4" Type="http://schemas.openxmlformats.org/officeDocument/2006/relationships/hyperlink" Target="https://www.fiverr.com/mstrumiakther/do-wordpress-theme-customization-and-fix-any-errors-in-3-hrs" TargetMode="External" /><Relationship Id="rId5" Type="http://schemas.openxmlformats.org/officeDocument/2006/relationships/hyperlink" Target="http://www.madalynsklar.com/2016/02/15/twittersmarter-podcast-cocktail-party-conversations-with-alan-knecht-and-michelle-stinson-ross-from-socialchat-episode-30/" TargetMode="External" /><Relationship Id="rId6" Type="http://schemas.openxmlformats.org/officeDocument/2006/relationships/hyperlink" Target="https://talktalk.response.lithium.com/portal/conversation/11215498" TargetMode="External" /><Relationship Id="rId7" Type="http://schemas.openxmlformats.org/officeDocument/2006/relationships/hyperlink" Target="https://www.tim.it/offerte/mobile/internet-su-misura-te/tim-socialchat?gclid=Cj0KCQiAsJfhBRCaARIsAO68ZM5fTgZqrnvNEAjLggriUlEJ-QHOF7yds4FRsr0GVAuBvhKkiVvGKsMaAvAxEALw_wcB" TargetMode="External" /><Relationship Id="rId8" Type="http://schemas.openxmlformats.org/officeDocument/2006/relationships/hyperlink" Target="https://twitter.com/login?redirect_after_login=/messages/compose?recipient_id=16560043" TargetMode="External" /><Relationship Id="rId9" Type="http://schemas.openxmlformats.org/officeDocument/2006/relationships/hyperlink" Target="https://www.softwaredevelopersindia.com/blog/how-to-develop-a-real-time-picture-chatting-app-like-snapchat/" TargetMode="External" /><Relationship Id="rId10" Type="http://schemas.openxmlformats.org/officeDocument/2006/relationships/hyperlink" Target="https://buffer.com/reply/socialchat?utm_source=newsletter&amp;utm_campaign=nov20&amp;mc_cid=90dbf1560d&amp;mc_eid=e6ed1208cb" TargetMode="External" /><Relationship Id="rId11" Type="http://schemas.openxmlformats.org/officeDocument/2006/relationships/hyperlink" Target="https://community.talktalk.co.uk/t5/Chat/bd-p/socialchat" TargetMode="External" /><Relationship Id="rId12" Type="http://schemas.openxmlformats.org/officeDocument/2006/relationships/hyperlink" Target="https://talktalk.response.lithium.com/portal/conversation/11215498" TargetMode="External" /><Relationship Id="rId13" Type="http://schemas.openxmlformats.org/officeDocument/2006/relationships/hyperlink" Target="https://www.americanexpress.com/socialchat" TargetMode="External" /><Relationship Id="rId14" Type="http://schemas.openxmlformats.org/officeDocument/2006/relationships/hyperlink" Target="http://www.sprint.com/socialchat" TargetMode="External" /><Relationship Id="rId15" Type="http://schemas.openxmlformats.org/officeDocument/2006/relationships/hyperlink" Target="https://twitter.com/login?redirect_after_login=/messages/compose?recipient_id=16560043" TargetMode="External" /><Relationship Id="rId16" Type="http://schemas.openxmlformats.org/officeDocument/2006/relationships/hyperlink" Target="https://community.talktalk.co.uk/t5/Chat/bd-p/socialchat" TargetMode="External" /><Relationship Id="rId17" Type="http://schemas.openxmlformats.org/officeDocument/2006/relationships/hyperlink" Target="https://www.fiverr.com/mstrumiakther/do-wordpress-theme-customization-and-fix-any-errors-in-3-hrs" TargetMode="External" /><Relationship Id="rId18" Type="http://schemas.openxmlformats.org/officeDocument/2006/relationships/hyperlink" Target="http://www.madalynsklar.com/2016/02/15/twittersmarter-podcast-cocktail-party-conversations-with-alan-knecht-and-michelle-stinson-ross-from-socialchat-episode-30/" TargetMode="External" /><Relationship Id="rId19" Type="http://schemas.openxmlformats.org/officeDocument/2006/relationships/hyperlink" Target="http://www.madalynsklar.com/2016/02/15/twittersmarter-podcast-cocktail-party-conversations-with-alan-knecht-and-michelle-stinson-ross-from-socialchat-episode-30/" TargetMode="External" /><Relationship Id="rId20" Type="http://schemas.openxmlformats.org/officeDocument/2006/relationships/hyperlink" Target="http://www.twitterliveevents.com/" TargetMode="External" /><Relationship Id="rId21" Type="http://schemas.openxmlformats.org/officeDocument/2006/relationships/hyperlink" Target="https://www.softwaredevelopersindia.com/blog/how-to-develop-a-real-time-picture-chatting-app-like-snapchat/" TargetMode="External" /><Relationship Id="rId22" Type="http://schemas.openxmlformats.org/officeDocument/2006/relationships/hyperlink" Target="https://www.tim.it/offerte/mobile/internet-su-misura-te/tim-socialchat?gclid=Cj0KCQiAsJfhBRCaARIsAO68ZM5fTgZqrnvNEAjLggriUlEJ-QHOF7yds4FRsr0GVAuBvhKkiVvGKsMaAvAxEALw_wcB" TargetMode="External" /><Relationship Id="rId23" Type="http://schemas.openxmlformats.org/officeDocument/2006/relationships/hyperlink" Target="https://buffer.com/reply/socialchat?utm_source=newsletter&amp;utm_campaign=nov20&amp;mc_cid=90dbf1560d&amp;mc_eid=e6ed1208cb" TargetMode="External" /><Relationship Id="rId24" Type="http://schemas.openxmlformats.org/officeDocument/2006/relationships/table" Target="../tables/table12.xml" /><Relationship Id="rId25" Type="http://schemas.openxmlformats.org/officeDocument/2006/relationships/table" Target="../tables/table13.xml" /><Relationship Id="rId26" Type="http://schemas.openxmlformats.org/officeDocument/2006/relationships/table" Target="../tables/table14.xml" /><Relationship Id="rId27" Type="http://schemas.openxmlformats.org/officeDocument/2006/relationships/table" Target="../tables/table15.xml" /><Relationship Id="rId28" Type="http://schemas.openxmlformats.org/officeDocument/2006/relationships/table" Target="../tables/table16.xml" /><Relationship Id="rId29" Type="http://schemas.openxmlformats.org/officeDocument/2006/relationships/table" Target="../tables/table17.xml" /><Relationship Id="rId30" Type="http://schemas.openxmlformats.org/officeDocument/2006/relationships/table" Target="../tables/table18.xml" /><Relationship Id="rId3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2631</v>
      </c>
      <c r="BB2" s="13" t="s">
        <v>2653</v>
      </c>
      <c r="BC2" s="13" t="s">
        <v>2654</v>
      </c>
      <c r="BD2" s="117" t="s">
        <v>3116</v>
      </c>
      <c r="BE2" s="117" t="s">
        <v>3117</v>
      </c>
      <c r="BF2" s="117" t="s">
        <v>3118</v>
      </c>
      <c r="BG2" s="117" t="s">
        <v>3119</v>
      </c>
      <c r="BH2" s="117" t="s">
        <v>3120</v>
      </c>
      <c r="BI2" s="117" t="s">
        <v>3121</v>
      </c>
      <c r="BJ2" s="117" t="s">
        <v>3122</v>
      </c>
      <c r="BK2" s="117" t="s">
        <v>3123</v>
      </c>
      <c r="BL2" s="117" t="s">
        <v>3124</v>
      </c>
    </row>
    <row r="3" spans="1:64" ht="15" customHeight="1">
      <c r="A3" s="64" t="s">
        <v>212</v>
      </c>
      <c r="B3" s="64" t="s">
        <v>212</v>
      </c>
      <c r="C3" s="65" t="s">
        <v>3166</v>
      </c>
      <c r="D3" s="66">
        <v>3</v>
      </c>
      <c r="E3" s="67" t="s">
        <v>132</v>
      </c>
      <c r="F3" s="68">
        <v>35</v>
      </c>
      <c r="G3" s="65"/>
      <c r="H3" s="69"/>
      <c r="I3" s="70"/>
      <c r="J3" s="70"/>
      <c r="K3" s="34" t="s">
        <v>65</v>
      </c>
      <c r="L3" s="71">
        <v>3</v>
      </c>
      <c r="M3" s="71"/>
      <c r="N3" s="72"/>
      <c r="O3" s="78" t="s">
        <v>176</v>
      </c>
      <c r="P3" s="80">
        <v>43450.92736111111</v>
      </c>
      <c r="Q3" s="78" t="s">
        <v>404</v>
      </c>
      <c r="R3" s="82" t="s">
        <v>591</v>
      </c>
      <c r="S3" s="78" t="s">
        <v>602</v>
      </c>
      <c r="T3" s="78" t="s">
        <v>613</v>
      </c>
      <c r="U3" s="82" t="s">
        <v>620</v>
      </c>
      <c r="V3" s="82" t="s">
        <v>620</v>
      </c>
      <c r="W3" s="80">
        <v>43450.92736111111</v>
      </c>
      <c r="X3" s="82" t="s">
        <v>636</v>
      </c>
      <c r="Y3" s="78"/>
      <c r="Z3" s="78"/>
      <c r="AA3" s="84" t="s">
        <v>825</v>
      </c>
      <c r="AB3" s="78"/>
      <c r="AC3" s="78" t="b">
        <v>0</v>
      </c>
      <c r="AD3" s="78">
        <v>0</v>
      </c>
      <c r="AE3" s="84" t="s">
        <v>1190</v>
      </c>
      <c r="AF3" s="78" t="b">
        <v>0</v>
      </c>
      <c r="AG3" s="78" t="s">
        <v>1363</v>
      </c>
      <c r="AH3" s="78"/>
      <c r="AI3" s="84" t="s">
        <v>1190</v>
      </c>
      <c r="AJ3" s="78" t="b">
        <v>0</v>
      </c>
      <c r="AK3" s="78">
        <v>0</v>
      </c>
      <c r="AL3" s="84" t="s">
        <v>1190</v>
      </c>
      <c r="AM3" s="78" t="s">
        <v>1366</v>
      </c>
      <c r="AN3" s="78" t="b">
        <v>0</v>
      </c>
      <c r="AO3" s="84" t="s">
        <v>825</v>
      </c>
      <c r="AP3" s="78" t="s">
        <v>176</v>
      </c>
      <c r="AQ3" s="78">
        <v>0</v>
      </c>
      <c r="AR3" s="78">
        <v>0</v>
      </c>
      <c r="AS3" s="78"/>
      <c r="AT3" s="78"/>
      <c r="AU3" s="78"/>
      <c r="AV3" s="78"/>
      <c r="AW3" s="78"/>
      <c r="AX3" s="78"/>
      <c r="AY3" s="78"/>
      <c r="AZ3" s="78"/>
      <c r="BA3">
        <v>1</v>
      </c>
      <c r="BB3" s="78" t="str">
        <f>REPLACE(INDEX(GroupVertices[Group],MATCH(Edges[[#This Row],[Vertex 1]],GroupVertices[Vertex],0)),1,1,"")</f>
        <v>8</v>
      </c>
      <c r="BC3" s="78" t="str">
        <f>REPLACE(INDEX(GroupVertices[Group],MATCH(Edges[[#This Row],[Vertex 2]],GroupVertices[Vertex],0)),1,1,"")</f>
        <v>8</v>
      </c>
      <c r="BD3" s="48">
        <v>0</v>
      </c>
      <c r="BE3" s="49">
        <v>0</v>
      </c>
      <c r="BF3" s="48">
        <v>0</v>
      </c>
      <c r="BG3" s="49">
        <v>0</v>
      </c>
      <c r="BH3" s="48">
        <v>0</v>
      </c>
      <c r="BI3" s="49">
        <v>0</v>
      </c>
      <c r="BJ3" s="48">
        <v>16</v>
      </c>
      <c r="BK3" s="49">
        <v>100</v>
      </c>
      <c r="BL3" s="48">
        <v>16</v>
      </c>
    </row>
    <row r="4" spans="1:64" ht="15" customHeight="1">
      <c r="A4" s="64" t="s">
        <v>213</v>
      </c>
      <c r="B4" s="64" t="s">
        <v>214</v>
      </c>
      <c r="C4" s="65" t="s">
        <v>3166</v>
      </c>
      <c r="D4" s="66">
        <v>3</v>
      </c>
      <c r="E4" s="67" t="s">
        <v>132</v>
      </c>
      <c r="F4" s="68">
        <v>35</v>
      </c>
      <c r="G4" s="65"/>
      <c r="H4" s="69"/>
      <c r="I4" s="70"/>
      <c r="J4" s="70"/>
      <c r="K4" s="34" t="s">
        <v>65</v>
      </c>
      <c r="L4" s="77">
        <v>4</v>
      </c>
      <c r="M4" s="77"/>
      <c r="N4" s="72"/>
      <c r="O4" s="79" t="s">
        <v>402</v>
      </c>
      <c r="P4" s="81">
        <v>43450.96559027778</v>
      </c>
      <c r="Q4" s="79" t="s">
        <v>405</v>
      </c>
      <c r="R4" s="83" t="s">
        <v>591</v>
      </c>
      <c r="S4" s="79" t="s">
        <v>602</v>
      </c>
      <c r="T4" s="79" t="s">
        <v>614</v>
      </c>
      <c r="U4" s="79"/>
      <c r="V4" s="83" t="s">
        <v>622</v>
      </c>
      <c r="W4" s="81">
        <v>43450.96559027778</v>
      </c>
      <c r="X4" s="83" t="s">
        <v>637</v>
      </c>
      <c r="Y4" s="79"/>
      <c r="Z4" s="79"/>
      <c r="AA4" s="85" t="s">
        <v>826</v>
      </c>
      <c r="AB4" s="79"/>
      <c r="AC4" s="79" t="b">
        <v>0</v>
      </c>
      <c r="AD4" s="79">
        <v>0</v>
      </c>
      <c r="AE4" s="85" t="s">
        <v>1190</v>
      </c>
      <c r="AF4" s="79" t="b">
        <v>0</v>
      </c>
      <c r="AG4" s="79" t="s">
        <v>1363</v>
      </c>
      <c r="AH4" s="79"/>
      <c r="AI4" s="85" t="s">
        <v>1190</v>
      </c>
      <c r="AJ4" s="79" t="b">
        <v>0</v>
      </c>
      <c r="AK4" s="79">
        <v>2</v>
      </c>
      <c r="AL4" s="85" t="s">
        <v>827</v>
      </c>
      <c r="AM4" s="79" t="s">
        <v>1367</v>
      </c>
      <c r="AN4" s="79" t="b">
        <v>0</v>
      </c>
      <c r="AO4" s="85" t="s">
        <v>827</v>
      </c>
      <c r="AP4" s="79" t="s">
        <v>176</v>
      </c>
      <c r="AQ4" s="79">
        <v>0</v>
      </c>
      <c r="AR4" s="79">
        <v>0</v>
      </c>
      <c r="AS4" s="79"/>
      <c r="AT4" s="79"/>
      <c r="AU4" s="79"/>
      <c r="AV4" s="79"/>
      <c r="AW4" s="79"/>
      <c r="AX4" s="79"/>
      <c r="AY4" s="79"/>
      <c r="AZ4" s="79"/>
      <c r="BA4">
        <v>1</v>
      </c>
      <c r="BB4" s="78" t="str">
        <f>REPLACE(INDEX(GroupVertices[Group],MATCH(Edges[[#This Row],[Vertex 1]],GroupVertices[Vertex],0)),1,1,"")</f>
        <v>7</v>
      </c>
      <c r="BC4" s="78" t="str">
        <f>REPLACE(INDEX(GroupVertices[Group],MATCH(Edges[[#This Row],[Vertex 2]],GroupVertices[Vertex],0)),1,1,"")</f>
        <v>7</v>
      </c>
      <c r="BD4" s="48">
        <v>0</v>
      </c>
      <c r="BE4" s="49">
        <v>0</v>
      </c>
      <c r="BF4" s="48">
        <v>0</v>
      </c>
      <c r="BG4" s="49">
        <v>0</v>
      </c>
      <c r="BH4" s="48">
        <v>0</v>
      </c>
      <c r="BI4" s="49">
        <v>0</v>
      </c>
      <c r="BJ4" s="48">
        <v>18</v>
      </c>
      <c r="BK4" s="49">
        <v>100</v>
      </c>
      <c r="BL4" s="48">
        <v>18</v>
      </c>
    </row>
    <row r="5" spans="1:64" ht="15">
      <c r="A5" s="64" t="s">
        <v>214</v>
      </c>
      <c r="B5" s="64" t="s">
        <v>214</v>
      </c>
      <c r="C5" s="65" t="s">
        <v>3166</v>
      </c>
      <c r="D5" s="66">
        <v>3</v>
      </c>
      <c r="E5" s="67" t="s">
        <v>132</v>
      </c>
      <c r="F5" s="68">
        <v>35</v>
      </c>
      <c r="G5" s="65"/>
      <c r="H5" s="69"/>
      <c r="I5" s="70"/>
      <c r="J5" s="70"/>
      <c r="K5" s="34" t="s">
        <v>65</v>
      </c>
      <c r="L5" s="77">
        <v>5</v>
      </c>
      <c r="M5" s="77"/>
      <c r="N5" s="72"/>
      <c r="O5" s="79" t="s">
        <v>176</v>
      </c>
      <c r="P5" s="81">
        <v>43450.9272337963</v>
      </c>
      <c r="Q5" s="79" t="s">
        <v>406</v>
      </c>
      <c r="R5" s="83" t="s">
        <v>591</v>
      </c>
      <c r="S5" s="79" t="s">
        <v>602</v>
      </c>
      <c r="T5" s="79" t="s">
        <v>614</v>
      </c>
      <c r="U5" s="83" t="s">
        <v>620</v>
      </c>
      <c r="V5" s="83" t="s">
        <v>620</v>
      </c>
      <c r="W5" s="81">
        <v>43450.9272337963</v>
      </c>
      <c r="X5" s="83" t="s">
        <v>638</v>
      </c>
      <c r="Y5" s="79"/>
      <c r="Z5" s="79"/>
      <c r="AA5" s="85" t="s">
        <v>827</v>
      </c>
      <c r="AB5" s="79"/>
      <c r="AC5" s="79" t="b">
        <v>0</v>
      </c>
      <c r="AD5" s="79">
        <v>3</v>
      </c>
      <c r="AE5" s="85" t="s">
        <v>1190</v>
      </c>
      <c r="AF5" s="79" t="b">
        <v>0</v>
      </c>
      <c r="AG5" s="79" t="s">
        <v>1363</v>
      </c>
      <c r="AH5" s="79"/>
      <c r="AI5" s="85" t="s">
        <v>1190</v>
      </c>
      <c r="AJ5" s="79" t="b">
        <v>0</v>
      </c>
      <c r="AK5" s="79">
        <v>2</v>
      </c>
      <c r="AL5" s="85" t="s">
        <v>1190</v>
      </c>
      <c r="AM5" s="79" t="s">
        <v>1368</v>
      </c>
      <c r="AN5" s="79" t="b">
        <v>0</v>
      </c>
      <c r="AO5" s="85" t="s">
        <v>827</v>
      </c>
      <c r="AP5" s="79" t="s">
        <v>176</v>
      </c>
      <c r="AQ5" s="79">
        <v>0</v>
      </c>
      <c r="AR5" s="79">
        <v>0</v>
      </c>
      <c r="AS5" s="79"/>
      <c r="AT5" s="79"/>
      <c r="AU5" s="79"/>
      <c r="AV5" s="79"/>
      <c r="AW5" s="79"/>
      <c r="AX5" s="79"/>
      <c r="AY5" s="79"/>
      <c r="AZ5" s="79"/>
      <c r="BA5">
        <v>1</v>
      </c>
      <c r="BB5" s="78" t="str">
        <f>REPLACE(INDEX(GroupVertices[Group],MATCH(Edges[[#This Row],[Vertex 1]],GroupVertices[Vertex],0)),1,1,"")</f>
        <v>7</v>
      </c>
      <c r="BC5" s="78" t="str">
        <f>REPLACE(INDEX(GroupVertices[Group],MATCH(Edges[[#This Row],[Vertex 2]],GroupVertices[Vertex],0)),1,1,"")</f>
        <v>7</v>
      </c>
      <c r="BD5" s="48">
        <v>0</v>
      </c>
      <c r="BE5" s="49">
        <v>0</v>
      </c>
      <c r="BF5" s="48">
        <v>0</v>
      </c>
      <c r="BG5" s="49">
        <v>0</v>
      </c>
      <c r="BH5" s="48">
        <v>0</v>
      </c>
      <c r="BI5" s="49">
        <v>0</v>
      </c>
      <c r="BJ5" s="48">
        <v>15</v>
      </c>
      <c r="BK5" s="49">
        <v>100</v>
      </c>
      <c r="BL5" s="48">
        <v>15</v>
      </c>
    </row>
    <row r="6" spans="1:64" ht="15">
      <c r="A6" s="64" t="s">
        <v>215</v>
      </c>
      <c r="B6" s="64" t="s">
        <v>214</v>
      </c>
      <c r="C6" s="65" t="s">
        <v>3166</v>
      </c>
      <c r="D6" s="66">
        <v>3</v>
      </c>
      <c r="E6" s="67" t="s">
        <v>132</v>
      </c>
      <c r="F6" s="68">
        <v>35</v>
      </c>
      <c r="G6" s="65"/>
      <c r="H6" s="69"/>
      <c r="I6" s="70"/>
      <c r="J6" s="70"/>
      <c r="K6" s="34" t="s">
        <v>65</v>
      </c>
      <c r="L6" s="77">
        <v>6</v>
      </c>
      <c r="M6" s="77"/>
      <c r="N6" s="72"/>
      <c r="O6" s="79" t="s">
        <v>402</v>
      </c>
      <c r="P6" s="81">
        <v>43450.97363425926</v>
      </c>
      <c r="Q6" s="79" t="s">
        <v>405</v>
      </c>
      <c r="R6" s="83" t="s">
        <v>591</v>
      </c>
      <c r="S6" s="79" t="s">
        <v>602</v>
      </c>
      <c r="T6" s="79" t="s">
        <v>614</v>
      </c>
      <c r="U6" s="79"/>
      <c r="V6" s="83" t="s">
        <v>623</v>
      </c>
      <c r="W6" s="81">
        <v>43450.97363425926</v>
      </c>
      <c r="X6" s="83" t="s">
        <v>639</v>
      </c>
      <c r="Y6" s="79"/>
      <c r="Z6" s="79"/>
      <c r="AA6" s="85" t="s">
        <v>828</v>
      </c>
      <c r="AB6" s="79"/>
      <c r="AC6" s="79" t="b">
        <v>0</v>
      </c>
      <c r="AD6" s="79">
        <v>0</v>
      </c>
      <c r="AE6" s="85" t="s">
        <v>1190</v>
      </c>
      <c r="AF6" s="79" t="b">
        <v>0</v>
      </c>
      <c r="AG6" s="79" t="s">
        <v>1363</v>
      </c>
      <c r="AH6" s="79"/>
      <c r="AI6" s="85" t="s">
        <v>1190</v>
      </c>
      <c r="AJ6" s="79" t="b">
        <v>0</v>
      </c>
      <c r="AK6" s="79">
        <v>2</v>
      </c>
      <c r="AL6" s="85" t="s">
        <v>827</v>
      </c>
      <c r="AM6" s="79" t="s">
        <v>1367</v>
      </c>
      <c r="AN6" s="79" t="b">
        <v>0</v>
      </c>
      <c r="AO6" s="85" t="s">
        <v>827</v>
      </c>
      <c r="AP6" s="79" t="s">
        <v>176</v>
      </c>
      <c r="AQ6" s="79">
        <v>0</v>
      </c>
      <c r="AR6" s="79">
        <v>0</v>
      </c>
      <c r="AS6" s="79"/>
      <c r="AT6" s="79"/>
      <c r="AU6" s="79"/>
      <c r="AV6" s="79"/>
      <c r="AW6" s="79"/>
      <c r="AX6" s="79"/>
      <c r="AY6" s="79"/>
      <c r="AZ6" s="79"/>
      <c r="BA6">
        <v>1</v>
      </c>
      <c r="BB6" s="78" t="str">
        <f>REPLACE(INDEX(GroupVertices[Group],MATCH(Edges[[#This Row],[Vertex 1]],GroupVertices[Vertex],0)),1,1,"")</f>
        <v>7</v>
      </c>
      <c r="BC6" s="78" t="str">
        <f>REPLACE(INDEX(GroupVertices[Group],MATCH(Edges[[#This Row],[Vertex 2]],GroupVertices[Vertex],0)),1,1,"")</f>
        <v>7</v>
      </c>
      <c r="BD6" s="48">
        <v>0</v>
      </c>
      <c r="BE6" s="49">
        <v>0</v>
      </c>
      <c r="BF6" s="48">
        <v>0</v>
      </c>
      <c r="BG6" s="49">
        <v>0</v>
      </c>
      <c r="BH6" s="48">
        <v>0</v>
      </c>
      <c r="BI6" s="49">
        <v>0</v>
      </c>
      <c r="BJ6" s="48">
        <v>18</v>
      </c>
      <c r="BK6" s="49">
        <v>100</v>
      </c>
      <c r="BL6" s="48">
        <v>18</v>
      </c>
    </row>
    <row r="7" spans="1:64" ht="15">
      <c r="A7" s="64" t="s">
        <v>216</v>
      </c>
      <c r="B7" s="64" t="s">
        <v>216</v>
      </c>
      <c r="C7" s="65" t="s">
        <v>3166</v>
      </c>
      <c r="D7" s="66">
        <v>3</v>
      </c>
      <c r="E7" s="67" t="s">
        <v>132</v>
      </c>
      <c r="F7" s="68">
        <v>35</v>
      </c>
      <c r="G7" s="65"/>
      <c r="H7" s="69"/>
      <c r="I7" s="70"/>
      <c r="J7" s="70"/>
      <c r="K7" s="34" t="s">
        <v>65</v>
      </c>
      <c r="L7" s="77">
        <v>7</v>
      </c>
      <c r="M7" s="77"/>
      <c r="N7" s="72"/>
      <c r="O7" s="79" t="s">
        <v>176</v>
      </c>
      <c r="P7" s="81">
        <v>43452.12509259259</v>
      </c>
      <c r="Q7" s="79" t="s">
        <v>407</v>
      </c>
      <c r="R7" s="83" t="s">
        <v>592</v>
      </c>
      <c r="S7" s="79" t="s">
        <v>603</v>
      </c>
      <c r="T7" s="79" t="s">
        <v>615</v>
      </c>
      <c r="U7" s="79"/>
      <c r="V7" s="83" t="s">
        <v>624</v>
      </c>
      <c r="W7" s="81">
        <v>43452.12509259259</v>
      </c>
      <c r="X7" s="83" t="s">
        <v>640</v>
      </c>
      <c r="Y7" s="79"/>
      <c r="Z7" s="79"/>
      <c r="AA7" s="85" t="s">
        <v>829</v>
      </c>
      <c r="AB7" s="79"/>
      <c r="AC7" s="79" t="b">
        <v>0</v>
      </c>
      <c r="AD7" s="79">
        <v>0</v>
      </c>
      <c r="AE7" s="85" t="s">
        <v>1190</v>
      </c>
      <c r="AF7" s="79" t="b">
        <v>0</v>
      </c>
      <c r="AG7" s="79" t="s">
        <v>1363</v>
      </c>
      <c r="AH7" s="79"/>
      <c r="AI7" s="85" t="s">
        <v>1190</v>
      </c>
      <c r="AJ7" s="79" t="b">
        <v>0</v>
      </c>
      <c r="AK7" s="79">
        <v>0</v>
      </c>
      <c r="AL7" s="85" t="s">
        <v>1190</v>
      </c>
      <c r="AM7" s="79" t="s">
        <v>1366</v>
      </c>
      <c r="AN7" s="79" t="b">
        <v>0</v>
      </c>
      <c r="AO7" s="85" t="s">
        <v>829</v>
      </c>
      <c r="AP7" s="79" t="s">
        <v>176</v>
      </c>
      <c r="AQ7" s="79">
        <v>0</v>
      </c>
      <c r="AR7" s="79">
        <v>0</v>
      </c>
      <c r="AS7" s="79"/>
      <c r="AT7" s="79"/>
      <c r="AU7" s="79"/>
      <c r="AV7" s="79"/>
      <c r="AW7" s="79"/>
      <c r="AX7" s="79"/>
      <c r="AY7" s="79"/>
      <c r="AZ7" s="79"/>
      <c r="BA7">
        <v>1</v>
      </c>
      <c r="BB7" s="78" t="str">
        <f>REPLACE(INDEX(GroupVertices[Group],MATCH(Edges[[#This Row],[Vertex 1]],GroupVertices[Vertex],0)),1,1,"")</f>
        <v>8</v>
      </c>
      <c r="BC7" s="78" t="str">
        <f>REPLACE(INDEX(GroupVertices[Group],MATCH(Edges[[#This Row],[Vertex 2]],GroupVertices[Vertex],0)),1,1,"")</f>
        <v>8</v>
      </c>
      <c r="BD7" s="48">
        <v>0</v>
      </c>
      <c r="BE7" s="49">
        <v>0</v>
      </c>
      <c r="BF7" s="48">
        <v>0</v>
      </c>
      <c r="BG7" s="49">
        <v>0</v>
      </c>
      <c r="BH7" s="48">
        <v>0</v>
      </c>
      <c r="BI7" s="49">
        <v>0</v>
      </c>
      <c r="BJ7" s="48">
        <v>14</v>
      </c>
      <c r="BK7" s="49">
        <v>100</v>
      </c>
      <c r="BL7" s="48">
        <v>14</v>
      </c>
    </row>
    <row r="8" spans="1:64" ht="15">
      <c r="A8" s="64" t="s">
        <v>217</v>
      </c>
      <c r="B8" s="64" t="s">
        <v>217</v>
      </c>
      <c r="C8" s="65" t="s">
        <v>3166</v>
      </c>
      <c r="D8" s="66">
        <v>3</v>
      </c>
      <c r="E8" s="67" t="s">
        <v>132</v>
      </c>
      <c r="F8" s="68">
        <v>35</v>
      </c>
      <c r="G8" s="65"/>
      <c r="H8" s="69"/>
      <c r="I8" s="70"/>
      <c r="J8" s="70"/>
      <c r="K8" s="34" t="s">
        <v>65</v>
      </c>
      <c r="L8" s="77">
        <v>8</v>
      </c>
      <c r="M8" s="77"/>
      <c r="N8" s="72"/>
      <c r="O8" s="79" t="s">
        <v>176</v>
      </c>
      <c r="P8" s="81">
        <v>43456.60140046296</v>
      </c>
      <c r="Q8" s="79" t="s">
        <v>408</v>
      </c>
      <c r="R8" s="83" t="s">
        <v>593</v>
      </c>
      <c r="S8" s="79" t="s">
        <v>604</v>
      </c>
      <c r="T8" s="79"/>
      <c r="U8" s="83" t="s">
        <v>621</v>
      </c>
      <c r="V8" s="83" t="s">
        <v>621</v>
      </c>
      <c r="W8" s="81">
        <v>43456.60140046296</v>
      </c>
      <c r="X8" s="83" t="s">
        <v>641</v>
      </c>
      <c r="Y8" s="79"/>
      <c r="Z8" s="79"/>
      <c r="AA8" s="85" t="s">
        <v>830</v>
      </c>
      <c r="AB8" s="79"/>
      <c r="AC8" s="79" t="b">
        <v>0</v>
      </c>
      <c r="AD8" s="79">
        <v>3</v>
      </c>
      <c r="AE8" s="85" t="s">
        <v>1190</v>
      </c>
      <c r="AF8" s="79" t="b">
        <v>0</v>
      </c>
      <c r="AG8" s="79" t="s">
        <v>1363</v>
      </c>
      <c r="AH8" s="79"/>
      <c r="AI8" s="85" t="s">
        <v>1190</v>
      </c>
      <c r="AJ8" s="79" t="b">
        <v>0</v>
      </c>
      <c r="AK8" s="79">
        <v>1</v>
      </c>
      <c r="AL8" s="85" t="s">
        <v>1190</v>
      </c>
      <c r="AM8" s="79" t="s">
        <v>1369</v>
      </c>
      <c r="AN8" s="79" t="b">
        <v>0</v>
      </c>
      <c r="AO8" s="85" t="s">
        <v>830</v>
      </c>
      <c r="AP8" s="79" t="s">
        <v>176</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v>2</v>
      </c>
      <c r="BE8" s="49">
        <v>8.333333333333334</v>
      </c>
      <c r="BF8" s="48">
        <v>0</v>
      </c>
      <c r="BG8" s="49">
        <v>0</v>
      </c>
      <c r="BH8" s="48">
        <v>0</v>
      </c>
      <c r="BI8" s="49">
        <v>0</v>
      </c>
      <c r="BJ8" s="48">
        <v>22</v>
      </c>
      <c r="BK8" s="49">
        <v>91.66666666666667</v>
      </c>
      <c r="BL8" s="48">
        <v>24</v>
      </c>
    </row>
    <row r="9" spans="1:64" ht="15">
      <c r="A9" s="64" t="s">
        <v>218</v>
      </c>
      <c r="B9" s="64" t="s">
        <v>217</v>
      </c>
      <c r="C9" s="65" t="s">
        <v>3166</v>
      </c>
      <c r="D9" s="66">
        <v>3</v>
      </c>
      <c r="E9" s="67" t="s">
        <v>132</v>
      </c>
      <c r="F9" s="68">
        <v>35</v>
      </c>
      <c r="G9" s="65"/>
      <c r="H9" s="69"/>
      <c r="I9" s="70"/>
      <c r="J9" s="70"/>
      <c r="K9" s="34" t="s">
        <v>65</v>
      </c>
      <c r="L9" s="77">
        <v>9</v>
      </c>
      <c r="M9" s="77"/>
      <c r="N9" s="72"/>
      <c r="O9" s="79" t="s">
        <v>402</v>
      </c>
      <c r="P9" s="81">
        <v>43456.6225462963</v>
      </c>
      <c r="Q9" s="79" t="s">
        <v>409</v>
      </c>
      <c r="R9" s="79"/>
      <c r="S9" s="79"/>
      <c r="T9" s="79"/>
      <c r="U9" s="79"/>
      <c r="V9" s="83" t="s">
        <v>625</v>
      </c>
      <c r="W9" s="81">
        <v>43456.6225462963</v>
      </c>
      <c r="X9" s="83" t="s">
        <v>642</v>
      </c>
      <c r="Y9" s="79"/>
      <c r="Z9" s="79"/>
      <c r="AA9" s="85" t="s">
        <v>831</v>
      </c>
      <c r="AB9" s="79"/>
      <c r="AC9" s="79" t="b">
        <v>0</v>
      </c>
      <c r="AD9" s="79">
        <v>0</v>
      </c>
      <c r="AE9" s="85" t="s">
        <v>1190</v>
      </c>
      <c r="AF9" s="79" t="b">
        <v>0</v>
      </c>
      <c r="AG9" s="79" t="s">
        <v>1363</v>
      </c>
      <c r="AH9" s="79"/>
      <c r="AI9" s="85" t="s">
        <v>1190</v>
      </c>
      <c r="AJ9" s="79" t="b">
        <v>0</v>
      </c>
      <c r="AK9" s="79">
        <v>1</v>
      </c>
      <c r="AL9" s="85" t="s">
        <v>830</v>
      </c>
      <c r="AM9" s="79" t="s">
        <v>1370</v>
      </c>
      <c r="AN9" s="79" t="b">
        <v>0</v>
      </c>
      <c r="AO9" s="85" t="s">
        <v>830</v>
      </c>
      <c r="AP9" s="79" t="s">
        <v>176</v>
      </c>
      <c r="AQ9" s="79">
        <v>0</v>
      </c>
      <c r="AR9" s="79">
        <v>0</v>
      </c>
      <c r="AS9" s="79"/>
      <c r="AT9" s="79"/>
      <c r="AU9" s="79"/>
      <c r="AV9" s="79"/>
      <c r="AW9" s="79"/>
      <c r="AX9" s="79"/>
      <c r="AY9" s="79"/>
      <c r="AZ9" s="79"/>
      <c r="BA9">
        <v>1</v>
      </c>
      <c r="BB9" s="78" t="str">
        <f>REPLACE(INDEX(GroupVertices[Group],MATCH(Edges[[#This Row],[Vertex 1]],GroupVertices[Vertex],0)),1,1,"")</f>
        <v>10</v>
      </c>
      <c r="BC9" s="78" t="str">
        <f>REPLACE(INDEX(GroupVertices[Group],MATCH(Edges[[#This Row],[Vertex 2]],GroupVertices[Vertex],0)),1,1,"")</f>
        <v>10</v>
      </c>
      <c r="BD9" s="48">
        <v>2</v>
      </c>
      <c r="BE9" s="49">
        <v>8.333333333333334</v>
      </c>
      <c r="BF9" s="48">
        <v>0</v>
      </c>
      <c r="BG9" s="49">
        <v>0</v>
      </c>
      <c r="BH9" s="48">
        <v>0</v>
      </c>
      <c r="BI9" s="49">
        <v>0</v>
      </c>
      <c r="BJ9" s="48">
        <v>22</v>
      </c>
      <c r="BK9" s="49">
        <v>91.66666666666667</v>
      </c>
      <c r="BL9" s="48">
        <v>24</v>
      </c>
    </row>
    <row r="10" spans="1:64" ht="15">
      <c r="A10" s="64" t="s">
        <v>219</v>
      </c>
      <c r="B10" s="64" t="s">
        <v>229</v>
      </c>
      <c r="C10" s="65" t="s">
        <v>3166</v>
      </c>
      <c r="D10" s="66">
        <v>3</v>
      </c>
      <c r="E10" s="67" t="s">
        <v>132</v>
      </c>
      <c r="F10" s="68">
        <v>35</v>
      </c>
      <c r="G10" s="65"/>
      <c r="H10" s="69"/>
      <c r="I10" s="70"/>
      <c r="J10" s="70"/>
      <c r="K10" s="34" t="s">
        <v>65</v>
      </c>
      <c r="L10" s="77">
        <v>10</v>
      </c>
      <c r="M10" s="77"/>
      <c r="N10" s="72"/>
      <c r="O10" s="79" t="s">
        <v>402</v>
      </c>
      <c r="P10" s="81">
        <v>43459.66763888889</v>
      </c>
      <c r="Q10" s="79" t="s">
        <v>410</v>
      </c>
      <c r="R10" s="79"/>
      <c r="S10" s="79"/>
      <c r="T10" s="79"/>
      <c r="U10" s="79"/>
      <c r="V10" s="83" t="s">
        <v>626</v>
      </c>
      <c r="W10" s="81">
        <v>43459.66763888889</v>
      </c>
      <c r="X10" s="83" t="s">
        <v>643</v>
      </c>
      <c r="Y10" s="79"/>
      <c r="Z10" s="79"/>
      <c r="AA10" s="85" t="s">
        <v>832</v>
      </c>
      <c r="AB10" s="85" t="s">
        <v>1014</v>
      </c>
      <c r="AC10" s="79" t="b">
        <v>0</v>
      </c>
      <c r="AD10" s="79">
        <v>0</v>
      </c>
      <c r="AE10" s="85" t="s">
        <v>1191</v>
      </c>
      <c r="AF10" s="79" t="b">
        <v>0</v>
      </c>
      <c r="AG10" s="79" t="s">
        <v>1364</v>
      </c>
      <c r="AH10" s="79"/>
      <c r="AI10" s="85" t="s">
        <v>1190</v>
      </c>
      <c r="AJ10" s="79" t="b">
        <v>0</v>
      </c>
      <c r="AK10" s="79">
        <v>0</v>
      </c>
      <c r="AL10" s="85" t="s">
        <v>1190</v>
      </c>
      <c r="AM10" s="79" t="s">
        <v>1371</v>
      </c>
      <c r="AN10" s="79" t="b">
        <v>0</v>
      </c>
      <c r="AO10" s="85" t="s">
        <v>1014</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c r="BE10" s="49"/>
      <c r="BF10" s="48"/>
      <c r="BG10" s="49"/>
      <c r="BH10" s="48"/>
      <c r="BI10" s="49"/>
      <c r="BJ10" s="48"/>
      <c r="BK10" s="49"/>
      <c r="BL10" s="48"/>
    </row>
    <row r="11" spans="1:64" ht="15">
      <c r="A11" s="64" t="s">
        <v>219</v>
      </c>
      <c r="B11" s="64" t="s">
        <v>230</v>
      </c>
      <c r="C11" s="65" t="s">
        <v>3166</v>
      </c>
      <c r="D11" s="66">
        <v>3</v>
      </c>
      <c r="E11" s="67" t="s">
        <v>132</v>
      </c>
      <c r="F11" s="68">
        <v>35</v>
      </c>
      <c r="G11" s="65"/>
      <c r="H11" s="69"/>
      <c r="I11" s="70"/>
      <c r="J11" s="70"/>
      <c r="K11" s="34" t="s">
        <v>65</v>
      </c>
      <c r="L11" s="77">
        <v>11</v>
      </c>
      <c r="M11" s="77"/>
      <c r="N11" s="72"/>
      <c r="O11" s="79" t="s">
        <v>403</v>
      </c>
      <c r="P11" s="81">
        <v>43459.66763888889</v>
      </c>
      <c r="Q11" s="79" t="s">
        <v>410</v>
      </c>
      <c r="R11" s="79"/>
      <c r="S11" s="79"/>
      <c r="T11" s="79"/>
      <c r="U11" s="79"/>
      <c r="V11" s="83" t="s">
        <v>626</v>
      </c>
      <c r="W11" s="81">
        <v>43459.66763888889</v>
      </c>
      <c r="X11" s="83" t="s">
        <v>643</v>
      </c>
      <c r="Y11" s="79"/>
      <c r="Z11" s="79"/>
      <c r="AA11" s="85" t="s">
        <v>832</v>
      </c>
      <c r="AB11" s="85" t="s">
        <v>1014</v>
      </c>
      <c r="AC11" s="79" t="b">
        <v>0</v>
      </c>
      <c r="AD11" s="79">
        <v>0</v>
      </c>
      <c r="AE11" s="85" t="s">
        <v>1191</v>
      </c>
      <c r="AF11" s="79" t="b">
        <v>0</v>
      </c>
      <c r="AG11" s="79" t="s">
        <v>1364</v>
      </c>
      <c r="AH11" s="79"/>
      <c r="AI11" s="85" t="s">
        <v>1190</v>
      </c>
      <c r="AJ11" s="79" t="b">
        <v>0</v>
      </c>
      <c r="AK11" s="79">
        <v>0</v>
      </c>
      <c r="AL11" s="85" t="s">
        <v>1190</v>
      </c>
      <c r="AM11" s="79" t="s">
        <v>1371</v>
      </c>
      <c r="AN11" s="79" t="b">
        <v>0</v>
      </c>
      <c r="AO11" s="85" t="s">
        <v>1014</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v>0</v>
      </c>
      <c r="BE11" s="49">
        <v>0</v>
      </c>
      <c r="BF11" s="48">
        <v>0</v>
      </c>
      <c r="BG11" s="49">
        <v>0</v>
      </c>
      <c r="BH11" s="48">
        <v>0</v>
      </c>
      <c r="BI11" s="49">
        <v>0</v>
      </c>
      <c r="BJ11" s="48">
        <v>14</v>
      </c>
      <c r="BK11" s="49">
        <v>100</v>
      </c>
      <c r="BL11" s="48">
        <v>14</v>
      </c>
    </row>
    <row r="12" spans="1:64" ht="15">
      <c r="A12" s="64" t="s">
        <v>220</v>
      </c>
      <c r="B12" s="64" t="s">
        <v>220</v>
      </c>
      <c r="C12" s="65" t="s">
        <v>3166</v>
      </c>
      <c r="D12" s="66">
        <v>3</v>
      </c>
      <c r="E12" s="67" t="s">
        <v>132</v>
      </c>
      <c r="F12" s="68">
        <v>35</v>
      </c>
      <c r="G12" s="65"/>
      <c r="H12" s="69"/>
      <c r="I12" s="70"/>
      <c r="J12" s="70"/>
      <c r="K12" s="34" t="s">
        <v>65</v>
      </c>
      <c r="L12" s="77">
        <v>12</v>
      </c>
      <c r="M12" s="77"/>
      <c r="N12" s="72"/>
      <c r="O12" s="79" t="s">
        <v>176</v>
      </c>
      <c r="P12" s="81">
        <v>43460.354166666664</v>
      </c>
      <c r="Q12" s="79" t="s">
        <v>411</v>
      </c>
      <c r="R12" s="83" t="s">
        <v>594</v>
      </c>
      <c r="S12" s="79" t="s">
        <v>605</v>
      </c>
      <c r="T12" s="79" t="s">
        <v>616</v>
      </c>
      <c r="U12" s="79"/>
      <c r="V12" s="83" t="s">
        <v>627</v>
      </c>
      <c r="W12" s="81">
        <v>43460.354166666664</v>
      </c>
      <c r="X12" s="83" t="s">
        <v>644</v>
      </c>
      <c r="Y12" s="79"/>
      <c r="Z12" s="79"/>
      <c r="AA12" s="85" t="s">
        <v>833</v>
      </c>
      <c r="AB12" s="79"/>
      <c r="AC12" s="79" t="b">
        <v>0</v>
      </c>
      <c r="AD12" s="79">
        <v>0</v>
      </c>
      <c r="AE12" s="85" t="s">
        <v>1190</v>
      </c>
      <c r="AF12" s="79" t="b">
        <v>0</v>
      </c>
      <c r="AG12" s="79" t="s">
        <v>1363</v>
      </c>
      <c r="AH12" s="79"/>
      <c r="AI12" s="85" t="s">
        <v>1190</v>
      </c>
      <c r="AJ12" s="79" t="b">
        <v>0</v>
      </c>
      <c r="AK12" s="79">
        <v>0</v>
      </c>
      <c r="AL12" s="85" t="s">
        <v>1190</v>
      </c>
      <c r="AM12" s="79" t="s">
        <v>1372</v>
      </c>
      <c r="AN12" s="79" t="b">
        <v>0</v>
      </c>
      <c r="AO12" s="85" t="s">
        <v>833</v>
      </c>
      <c r="AP12" s="79" t="s">
        <v>176</v>
      </c>
      <c r="AQ12" s="79">
        <v>0</v>
      </c>
      <c r="AR12" s="79">
        <v>0</v>
      </c>
      <c r="AS12" s="79"/>
      <c r="AT12" s="79"/>
      <c r="AU12" s="79"/>
      <c r="AV12" s="79"/>
      <c r="AW12" s="79"/>
      <c r="AX12" s="79"/>
      <c r="AY12" s="79"/>
      <c r="AZ12" s="79"/>
      <c r="BA12">
        <v>1</v>
      </c>
      <c r="BB12" s="78" t="str">
        <f>REPLACE(INDEX(GroupVertices[Group],MATCH(Edges[[#This Row],[Vertex 1]],GroupVertices[Vertex],0)),1,1,"")</f>
        <v>8</v>
      </c>
      <c r="BC12" s="78" t="str">
        <f>REPLACE(INDEX(GroupVertices[Group],MATCH(Edges[[#This Row],[Vertex 2]],GroupVertices[Vertex],0)),1,1,"")</f>
        <v>8</v>
      </c>
      <c r="BD12" s="48">
        <v>1</v>
      </c>
      <c r="BE12" s="49">
        <v>8.333333333333334</v>
      </c>
      <c r="BF12" s="48">
        <v>0</v>
      </c>
      <c r="BG12" s="49">
        <v>0</v>
      </c>
      <c r="BH12" s="48">
        <v>0</v>
      </c>
      <c r="BI12" s="49">
        <v>0</v>
      </c>
      <c r="BJ12" s="48">
        <v>11</v>
      </c>
      <c r="BK12" s="49">
        <v>91.66666666666667</v>
      </c>
      <c r="BL12" s="48">
        <v>12</v>
      </c>
    </row>
    <row r="13" spans="1:64" ht="15">
      <c r="A13" s="64" t="s">
        <v>221</v>
      </c>
      <c r="B13" s="64" t="s">
        <v>227</v>
      </c>
      <c r="C13" s="65" t="s">
        <v>3166</v>
      </c>
      <c r="D13" s="66">
        <v>3</v>
      </c>
      <c r="E13" s="67" t="s">
        <v>132</v>
      </c>
      <c r="F13" s="68">
        <v>35</v>
      </c>
      <c r="G13" s="65"/>
      <c r="H13" s="69"/>
      <c r="I13" s="70"/>
      <c r="J13" s="70"/>
      <c r="K13" s="34" t="s">
        <v>65</v>
      </c>
      <c r="L13" s="77">
        <v>13</v>
      </c>
      <c r="M13" s="77"/>
      <c r="N13" s="72"/>
      <c r="O13" s="79" t="s">
        <v>402</v>
      </c>
      <c r="P13" s="81">
        <v>43460.63554398148</v>
      </c>
      <c r="Q13" s="79" t="s">
        <v>412</v>
      </c>
      <c r="R13" s="83" t="s">
        <v>595</v>
      </c>
      <c r="S13" s="79" t="s">
        <v>606</v>
      </c>
      <c r="T13" s="79" t="s">
        <v>617</v>
      </c>
      <c r="U13" s="79"/>
      <c r="V13" s="83" t="s">
        <v>628</v>
      </c>
      <c r="W13" s="81">
        <v>43460.63554398148</v>
      </c>
      <c r="X13" s="83" t="s">
        <v>645</v>
      </c>
      <c r="Y13" s="79"/>
      <c r="Z13" s="79"/>
      <c r="AA13" s="85" t="s">
        <v>834</v>
      </c>
      <c r="AB13" s="79"/>
      <c r="AC13" s="79" t="b">
        <v>0</v>
      </c>
      <c r="AD13" s="79">
        <v>0</v>
      </c>
      <c r="AE13" s="85" t="s">
        <v>1190</v>
      </c>
      <c r="AF13" s="79" t="b">
        <v>0</v>
      </c>
      <c r="AG13" s="79" t="s">
        <v>1363</v>
      </c>
      <c r="AH13" s="79"/>
      <c r="AI13" s="85" t="s">
        <v>1190</v>
      </c>
      <c r="AJ13" s="79" t="b">
        <v>0</v>
      </c>
      <c r="AK13" s="79">
        <v>2</v>
      </c>
      <c r="AL13" s="85" t="s">
        <v>992</v>
      </c>
      <c r="AM13" s="79" t="s">
        <v>1373</v>
      </c>
      <c r="AN13" s="79" t="b">
        <v>0</v>
      </c>
      <c r="AO13" s="85" t="s">
        <v>992</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v>1</v>
      </c>
      <c r="BE13" s="49">
        <v>9.090909090909092</v>
      </c>
      <c r="BF13" s="48">
        <v>0</v>
      </c>
      <c r="BG13" s="49">
        <v>0</v>
      </c>
      <c r="BH13" s="48">
        <v>0</v>
      </c>
      <c r="BI13" s="49">
        <v>0</v>
      </c>
      <c r="BJ13" s="48">
        <v>10</v>
      </c>
      <c r="BK13" s="49">
        <v>90.9090909090909</v>
      </c>
      <c r="BL13" s="48">
        <v>11</v>
      </c>
    </row>
    <row r="14" spans="1:64" ht="15">
      <c r="A14" s="64" t="s">
        <v>222</v>
      </c>
      <c r="B14" s="64" t="s">
        <v>227</v>
      </c>
      <c r="C14" s="65" t="s">
        <v>3166</v>
      </c>
      <c r="D14" s="66">
        <v>3</v>
      </c>
      <c r="E14" s="67" t="s">
        <v>132</v>
      </c>
      <c r="F14" s="68">
        <v>35</v>
      </c>
      <c r="G14" s="65"/>
      <c r="H14" s="69"/>
      <c r="I14" s="70"/>
      <c r="J14" s="70"/>
      <c r="K14" s="34" t="s">
        <v>65</v>
      </c>
      <c r="L14" s="77">
        <v>14</v>
      </c>
      <c r="M14" s="77"/>
      <c r="N14" s="72"/>
      <c r="O14" s="79" t="s">
        <v>402</v>
      </c>
      <c r="P14" s="81">
        <v>43460.66775462963</v>
      </c>
      <c r="Q14" s="79" t="s">
        <v>412</v>
      </c>
      <c r="R14" s="83" t="s">
        <v>595</v>
      </c>
      <c r="S14" s="79" t="s">
        <v>606</v>
      </c>
      <c r="T14" s="79" t="s">
        <v>617</v>
      </c>
      <c r="U14" s="79"/>
      <c r="V14" s="83" t="s">
        <v>629</v>
      </c>
      <c r="W14" s="81">
        <v>43460.66775462963</v>
      </c>
      <c r="X14" s="83" t="s">
        <v>646</v>
      </c>
      <c r="Y14" s="79"/>
      <c r="Z14" s="79"/>
      <c r="AA14" s="85" t="s">
        <v>835</v>
      </c>
      <c r="AB14" s="79"/>
      <c r="AC14" s="79" t="b">
        <v>0</v>
      </c>
      <c r="AD14" s="79">
        <v>0</v>
      </c>
      <c r="AE14" s="85" t="s">
        <v>1190</v>
      </c>
      <c r="AF14" s="79" t="b">
        <v>0</v>
      </c>
      <c r="AG14" s="79" t="s">
        <v>1363</v>
      </c>
      <c r="AH14" s="79"/>
      <c r="AI14" s="85" t="s">
        <v>1190</v>
      </c>
      <c r="AJ14" s="79" t="b">
        <v>0</v>
      </c>
      <c r="AK14" s="79">
        <v>2</v>
      </c>
      <c r="AL14" s="85" t="s">
        <v>992</v>
      </c>
      <c r="AM14" s="79" t="s">
        <v>1367</v>
      </c>
      <c r="AN14" s="79" t="b">
        <v>0</v>
      </c>
      <c r="AO14" s="85" t="s">
        <v>992</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1</v>
      </c>
      <c r="BE14" s="49">
        <v>9.090909090909092</v>
      </c>
      <c r="BF14" s="48">
        <v>0</v>
      </c>
      <c r="BG14" s="49">
        <v>0</v>
      </c>
      <c r="BH14" s="48">
        <v>0</v>
      </c>
      <c r="BI14" s="49">
        <v>0</v>
      </c>
      <c r="BJ14" s="48">
        <v>10</v>
      </c>
      <c r="BK14" s="49">
        <v>90.9090909090909</v>
      </c>
      <c r="BL14" s="48">
        <v>11</v>
      </c>
    </row>
    <row r="15" spans="1:64" ht="15">
      <c r="A15" s="64" t="s">
        <v>223</v>
      </c>
      <c r="B15" s="64" t="s">
        <v>231</v>
      </c>
      <c r="C15" s="65" t="s">
        <v>3167</v>
      </c>
      <c r="D15" s="66">
        <v>3</v>
      </c>
      <c r="E15" s="67" t="s">
        <v>136</v>
      </c>
      <c r="F15" s="68">
        <v>35</v>
      </c>
      <c r="G15" s="65"/>
      <c r="H15" s="69"/>
      <c r="I15" s="70"/>
      <c r="J15" s="70"/>
      <c r="K15" s="34" t="s">
        <v>65</v>
      </c>
      <c r="L15" s="77">
        <v>15</v>
      </c>
      <c r="M15" s="77"/>
      <c r="N15" s="72"/>
      <c r="O15" s="79" t="s">
        <v>403</v>
      </c>
      <c r="P15" s="81">
        <v>43450.90715277778</v>
      </c>
      <c r="Q15" s="79" t="s">
        <v>413</v>
      </c>
      <c r="R15" s="83" t="s">
        <v>596</v>
      </c>
      <c r="S15" s="79" t="s">
        <v>607</v>
      </c>
      <c r="T15" s="79"/>
      <c r="U15" s="79"/>
      <c r="V15" s="83" t="s">
        <v>630</v>
      </c>
      <c r="W15" s="81">
        <v>43450.90715277778</v>
      </c>
      <c r="X15" s="83" t="s">
        <v>647</v>
      </c>
      <c r="Y15" s="79"/>
      <c r="Z15" s="79"/>
      <c r="AA15" s="85" t="s">
        <v>836</v>
      </c>
      <c r="AB15" s="85" t="s">
        <v>1015</v>
      </c>
      <c r="AC15" s="79" t="b">
        <v>0</v>
      </c>
      <c r="AD15" s="79">
        <v>0</v>
      </c>
      <c r="AE15" s="85" t="s">
        <v>1192</v>
      </c>
      <c r="AF15" s="79" t="b">
        <v>0</v>
      </c>
      <c r="AG15" s="79" t="s">
        <v>1363</v>
      </c>
      <c r="AH15" s="79"/>
      <c r="AI15" s="85" t="s">
        <v>1190</v>
      </c>
      <c r="AJ15" s="79" t="b">
        <v>0</v>
      </c>
      <c r="AK15" s="79">
        <v>0</v>
      </c>
      <c r="AL15" s="85" t="s">
        <v>1190</v>
      </c>
      <c r="AM15" s="79" t="s">
        <v>1374</v>
      </c>
      <c r="AN15" s="79" t="b">
        <v>0</v>
      </c>
      <c r="AO15" s="85" t="s">
        <v>1015</v>
      </c>
      <c r="AP15" s="79" t="s">
        <v>176</v>
      </c>
      <c r="AQ15" s="79">
        <v>0</v>
      </c>
      <c r="AR15" s="79">
        <v>0</v>
      </c>
      <c r="AS15" s="79"/>
      <c r="AT15" s="79"/>
      <c r="AU15" s="79"/>
      <c r="AV15" s="79"/>
      <c r="AW15" s="79"/>
      <c r="AX15" s="79"/>
      <c r="AY15" s="79"/>
      <c r="AZ15" s="79"/>
      <c r="BA15">
        <v>2</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34</v>
      </c>
      <c r="BK15" s="49">
        <v>100</v>
      </c>
      <c r="BL15" s="48">
        <v>34</v>
      </c>
    </row>
    <row r="16" spans="1:64" ht="15">
      <c r="A16" s="64" t="s">
        <v>223</v>
      </c>
      <c r="B16" s="64" t="s">
        <v>231</v>
      </c>
      <c r="C16" s="65" t="s">
        <v>3167</v>
      </c>
      <c r="D16" s="66">
        <v>3</v>
      </c>
      <c r="E16" s="67" t="s">
        <v>136</v>
      </c>
      <c r="F16" s="68">
        <v>35</v>
      </c>
      <c r="G16" s="65"/>
      <c r="H16" s="69"/>
      <c r="I16" s="70"/>
      <c r="J16" s="70"/>
      <c r="K16" s="34" t="s">
        <v>65</v>
      </c>
      <c r="L16" s="77">
        <v>16</v>
      </c>
      <c r="M16" s="77"/>
      <c r="N16" s="72"/>
      <c r="O16" s="79" t="s">
        <v>403</v>
      </c>
      <c r="P16" s="81">
        <v>43450.96986111111</v>
      </c>
      <c r="Q16" s="79" t="s">
        <v>414</v>
      </c>
      <c r="R16" s="79" t="s">
        <v>597</v>
      </c>
      <c r="S16" s="79" t="s">
        <v>608</v>
      </c>
      <c r="T16" s="79"/>
      <c r="U16" s="79"/>
      <c r="V16" s="83" t="s">
        <v>630</v>
      </c>
      <c r="W16" s="81">
        <v>43450.96986111111</v>
      </c>
      <c r="X16" s="83" t="s">
        <v>648</v>
      </c>
      <c r="Y16" s="79"/>
      <c r="Z16" s="79"/>
      <c r="AA16" s="85" t="s">
        <v>837</v>
      </c>
      <c r="AB16" s="85" t="s">
        <v>1016</v>
      </c>
      <c r="AC16" s="79" t="b">
        <v>0</v>
      </c>
      <c r="AD16" s="79">
        <v>0</v>
      </c>
      <c r="AE16" s="85" t="s">
        <v>1192</v>
      </c>
      <c r="AF16" s="79" t="b">
        <v>0</v>
      </c>
      <c r="AG16" s="79" t="s">
        <v>1363</v>
      </c>
      <c r="AH16" s="79"/>
      <c r="AI16" s="85" t="s">
        <v>1190</v>
      </c>
      <c r="AJ16" s="79" t="b">
        <v>0</v>
      </c>
      <c r="AK16" s="79">
        <v>0</v>
      </c>
      <c r="AL16" s="85" t="s">
        <v>1190</v>
      </c>
      <c r="AM16" s="79" t="s">
        <v>1374</v>
      </c>
      <c r="AN16" s="79" t="b">
        <v>0</v>
      </c>
      <c r="AO16" s="85" t="s">
        <v>1016</v>
      </c>
      <c r="AP16" s="79" t="s">
        <v>176</v>
      </c>
      <c r="AQ16" s="79">
        <v>0</v>
      </c>
      <c r="AR16" s="79">
        <v>0</v>
      </c>
      <c r="AS16" s="79"/>
      <c r="AT16" s="79"/>
      <c r="AU16" s="79"/>
      <c r="AV16" s="79"/>
      <c r="AW16" s="79"/>
      <c r="AX16" s="79"/>
      <c r="AY16" s="79"/>
      <c r="AZ16" s="79"/>
      <c r="BA16">
        <v>2</v>
      </c>
      <c r="BB16" s="78" t="str">
        <f>REPLACE(INDEX(GroupVertices[Group],MATCH(Edges[[#This Row],[Vertex 1]],GroupVertices[Vertex],0)),1,1,"")</f>
        <v>3</v>
      </c>
      <c r="BC16" s="78" t="str">
        <f>REPLACE(INDEX(GroupVertices[Group],MATCH(Edges[[#This Row],[Vertex 2]],GroupVertices[Vertex],0)),1,1,"")</f>
        <v>3</v>
      </c>
      <c r="BD16" s="48">
        <v>1</v>
      </c>
      <c r="BE16" s="49">
        <v>2.2222222222222223</v>
      </c>
      <c r="BF16" s="48">
        <v>2</v>
      </c>
      <c r="BG16" s="49">
        <v>4.444444444444445</v>
      </c>
      <c r="BH16" s="48">
        <v>0</v>
      </c>
      <c r="BI16" s="49">
        <v>0</v>
      </c>
      <c r="BJ16" s="48">
        <v>42</v>
      </c>
      <c r="BK16" s="49">
        <v>93.33333333333333</v>
      </c>
      <c r="BL16" s="48">
        <v>45</v>
      </c>
    </row>
    <row r="17" spans="1:64" ht="15">
      <c r="A17" s="64" t="s">
        <v>223</v>
      </c>
      <c r="B17" s="64" t="s">
        <v>232</v>
      </c>
      <c r="C17" s="65" t="s">
        <v>3166</v>
      </c>
      <c r="D17" s="66">
        <v>3</v>
      </c>
      <c r="E17" s="67" t="s">
        <v>132</v>
      </c>
      <c r="F17" s="68">
        <v>35</v>
      </c>
      <c r="G17" s="65"/>
      <c r="H17" s="69"/>
      <c r="I17" s="70"/>
      <c r="J17" s="70"/>
      <c r="K17" s="34" t="s">
        <v>65</v>
      </c>
      <c r="L17" s="77">
        <v>17</v>
      </c>
      <c r="M17" s="77"/>
      <c r="N17" s="72"/>
      <c r="O17" s="79" t="s">
        <v>403</v>
      </c>
      <c r="P17" s="81">
        <v>43456.476111111115</v>
      </c>
      <c r="Q17" s="79" t="s">
        <v>415</v>
      </c>
      <c r="R17" s="83" t="s">
        <v>596</v>
      </c>
      <c r="S17" s="79" t="s">
        <v>607</v>
      </c>
      <c r="T17" s="79"/>
      <c r="U17" s="79"/>
      <c r="V17" s="83" t="s">
        <v>630</v>
      </c>
      <c r="W17" s="81">
        <v>43456.476111111115</v>
      </c>
      <c r="X17" s="83" t="s">
        <v>649</v>
      </c>
      <c r="Y17" s="79"/>
      <c r="Z17" s="79"/>
      <c r="AA17" s="85" t="s">
        <v>838</v>
      </c>
      <c r="AB17" s="85" t="s">
        <v>1017</v>
      </c>
      <c r="AC17" s="79" t="b">
        <v>0</v>
      </c>
      <c r="AD17" s="79">
        <v>0</v>
      </c>
      <c r="AE17" s="85" t="s">
        <v>1193</v>
      </c>
      <c r="AF17" s="79" t="b">
        <v>0</v>
      </c>
      <c r="AG17" s="79" t="s">
        <v>1363</v>
      </c>
      <c r="AH17" s="79"/>
      <c r="AI17" s="85" t="s">
        <v>1190</v>
      </c>
      <c r="AJ17" s="79" t="b">
        <v>0</v>
      </c>
      <c r="AK17" s="79">
        <v>0</v>
      </c>
      <c r="AL17" s="85" t="s">
        <v>1190</v>
      </c>
      <c r="AM17" s="79" t="s">
        <v>1374</v>
      </c>
      <c r="AN17" s="79" t="b">
        <v>0</v>
      </c>
      <c r="AO17" s="85" t="s">
        <v>1017</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2</v>
      </c>
      <c r="BE17" s="49">
        <v>4.081632653061225</v>
      </c>
      <c r="BF17" s="48">
        <v>0</v>
      </c>
      <c r="BG17" s="49">
        <v>0</v>
      </c>
      <c r="BH17" s="48">
        <v>0</v>
      </c>
      <c r="BI17" s="49">
        <v>0</v>
      </c>
      <c r="BJ17" s="48">
        <v>47</v>
      </c>
      <c r="BK17" s="49">
        <v>95.91836734693878</v>
      </c>
      <c r="BL17" s="48">
        <v>49</v>
      </c>
    </row>
    <row r="18" spans="1:64" ht="15">
      <c r="A18" s="64" t="s">
        <v>223</v>
      </c>
      <c r="B18" s="64" t="s">
        <v>233</v>
      </c>
      <c r="C18" s="65" t="s">
        <v>3166</v>
      </c>
      <c r="D18" s="66">
        <v>3</v>
      </c>
      <c r="E18" s="67" t="s">
        <v>132</v>
      </c>
      <c r="F18" s="68">
        <v>35</v>
      </c>
      <c r="G18" s="65"/>
      <c r="H18" s="69"/>
      <c r="I18" s="70"/>
      <c r="J18" s="70"/>
      <c r="K18" s="34" t="s">
        <v>65</v>
      </c>
      <c r="L18" s="77">
        <v>18</v>
      </c>
      <c r="M18" s="77"/>
      <c r="N18" s="72"/>
      <c r="O18" s="79" t="s">
        <v>403</v>
      </c>
      <c r="P18" s="81">
        <v>43457.62903935185</v>
      </c>
      <c r="Q18" s="79" t="s">
        <v>416</v>
      </c>
      <c r="R18" s="83" t="s">
        <v>596</v>
      </c>
      <c r="S18" s="79" t="s">
        <v>607</v>
      </c>
      <c r="T18" s="79"/>
      <c r="U18" s="79"/>
      <c r="V18" s="83" t="s">
        <v>630</v>
      </c>
      <c r="W18" s="81">
        <v>43457.62903935185</v>
      </c>
      <c r="X18" s="83" t="s">
        <v>650</v>
      </c>
      <c r="Y18" s="79"/>
      <c r="Z18" s="79"/>
      <c r="AA18" s="85" t="s">
        <v>839</v>
      </c>
      <c r="AB18" s="85" t="s">
        <v>1018</v>
      </c>
      <c r="AC18" s="79" t="b">
        <v>0</v>
      </c>
      <c r="AD18" s="79">
        <v>0</v>
      </c>
      <c r="AE18" s="85" t="s">
        <v>1194</v>
      </c>
      <c r="AF18" s="79" t="b">
        <v>0</v>
      </c>
      <c r="AG18" s="79" t="s">
        <v>1363</v>
      </c>
      <c r="AH18" s="79"/>
      <c r="AI18" s="85" t="s">
        <v>1190</v>
      </c>
      <c r="AJ18" s="79" t="b">
        <v>0</v>
      </c>
      <c r="AK18" s="79">
        <v>0</v>
      </c>
      <c r="AL18" s="85" t="s">
        <v>1190</v>
      </c>
      <c r="AM18" s="79" t="s">
        <v>1374</v>
      </c>
      <c r="AN18" s="79" t="b">
        <v>0</v>
      </c>
      <c r="AO18" s="85" t="s">
        <v>1018</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v>0</v>
      </c>
      <c r="BE18" s="49">
        <v>0</v>
      </c>
      <c r="BF18" s="48">
        <v>0</v>
      </c>
      <c r="BG18" s="49">
        <v>0</v>
      </c>
      <c r="BH18" s="48">
        <v>0</v>
      </c>
      <c r="BI18" s="49">
        <v>0</v>
      </c>
      <c r="BJ18" s="48">
        <v>47</v>
      </c>
      <c r="BK18" s="49">
        <v>100</v>
      </c>
      <c r="BL18" s="48">
        <v>47</v>
      </c>
    </row>
    <row r="19" spans="1:64" ht="15">
      <c r="A19" s="64" t="s">
        <v>223</v>
      </c>
      <c r="B19" s="64" t="s">
        <v>234</v>
      </c>
      <c r="C19" s="65" t="s">
        <v>3166</v>
      </c>
      <c r="D19" s="66">
        <v>3</v>
      </c>
      <c r="E19" s="67" t="s">
        <v>132</v>
      </c>
      <c r="F19" s="68">
        <v>35</v>
      </c>
      <c r="G19" s="65"/>
      <c r="H19" s="69"/>
      <c r="I19" s="70"/>
      <c r="J19" s="70"/>
      <c r="K19" s="34" t="s">
        <v>65</v>
      </c>
      <c r="L19" s="77">
        <v>19</v>
      </c>
      <c r="M19" s="77"/>
      <c r="N19" s="72"/>
      <c r="O19" s="79" t="s">
        <v>403</v>
      </c>
      <c r="P19" s="81">
        <v>43461.07324074074</v>
      </c>
      <c r="Q19" s="79" t="s">
        <v>417</v>
      </c>
      <c r="R19" s="83" t="s">
        <v>596</v>
      </c>
      <c r="S19" s="79" t="s">
        <v>607</v>
      </c>
      <c r="T19" s="79"/>
      <c r="U19" s="79"/>
      <c r="V19" s="83" t="s">
        <v>630</v>
      </c>
      <c r="W19" s="81">
        <v>43461.07324074074</v>
      </c>
      <c r="X19" s="83" t="s">
        <v>651</v>
      </c>
      <c r="Y19" s="79"/>
      <c r="Z19" s="79"/>
      <c r="AA19" s="85" t="s">
        <v>840</v>
      </c>
      <c r="AB19" s="85" t="s">
        <v>1019</v>
      </c>
      <c r="AC19" s="79" t="b">
        <v>0</v>
      </c>
      <c r="AD19" s="79">
        <v>0</v>
      </c>
      <c r="AE19" s="85" t="s">
        <v>1195</v>
      </c>
      <c r="AF19" s="79" t="b">
        <v>0</v>
      </c>
      <c r="AG19" s="79" t="s">
        <v>1363</v>
      </c>
      <c r="AH19" s="79"/>
      <c r="AI19" s="85" t="s">
        <v>1190</v>
      </c>
      <c r="AJ19" s="79" t="b">
        <v>0</v>
      </c>
      <c r="AK19" s="79">
        <v>0</v>
      </c>
      <c r="AL19" s="85" t="s">
        <v>1190</v>
      </c>
      <c r="AM19" s="79" t="s">
        <v>1374</v>
      </c>
      <c r="AN19" s="79" t="b">
        <v>0</v>
      </c>
      <c r="AO19" s="85" t="s">
        <v>1019</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0</v>
      </c>
      <c r="BE19" s="49">
        <v>0</v>
      </c>
      <c r="BF19" s="48">
        <v>0</v>
      </c>
      <c r="BG19" s="49">
        <v>0</v>
      </c>
      <c r="BH19" s="48">
        <v>0</v>
      </c>
      <c r="BI19" s="49">
        <v>0</v>
      </c>
      <c r="BJ19" s="48">
        <v>14</v>
      </c>
      <c r="BK19" s="49">
        <v>100</v>
      </c>
      <c r="BL19" s="48">
        <v>14</v>
      </c>
    </row>
    <row r="20" spans="1:64" ht="15">
      <c r="A20" s="64" t="s">
        <v>224</v>
      </c>
      <c r="B20" s="64" t="s">
        <v>235</v>
      </c>
      <c r="C20" s="65" t="s">
        <v>3166</v>
      </c>
      <c r="D20" s="66">
        <v>3</v>
      </c>
      <c r="E20" s="67" t="s">
        <v>132</v>
      </c>
      <c r="F20" s="68">
        <v>35</v>
      </c>
      <c r="G20" s="65"/>
      <c r="H20" s="69"/>
      <c r="I20" s="70"/>
      <c r="J20" s="70"/>
      <c r="K20" s="34" t="s">
        <v>65</v>
      </c>
      <c r="L20" s="77">
        <v>20</v>
      </c>
      <c r="M20" s="77"/>
      <c r="N20" s="72"/>
      <c r="O20" s="79" t="s">
        <v>403</v>
      </c>
      <c r="P20" s="81">
        <v>43449.57462962963</v>
      </c>
      <c r="Q20" s="79" t="s">
        <v>418</v>
      </c>
      <c r="R20" s="83" t="s">
        <v>598</v>
      </c>
      <c r="S20" s="79" t="s">
        <v>609</v>
      </c>
      <c r="T20" s="79"/>
      <c r="U20" s="79"/>
      <c r="V20" s="83" t="s">
        <v>631</v>
      </c>
      <c r="W20" s="81">
        <v>43449.57462962963</v>
      </c>
      <c r="X20" s="83" t="s">
        <v>652</v>
      </c>
      <c r="Y20" s="79"/>
      <c r="Z20" s="79"/>
      <c r="AA20" s="85" t="s">
        <v>841</v>
      </c>
      <c r="AB20" s="85" t="s">
        <v>1020</v>
      </c>
      <c r="AC20" s="79" t="b">
        <v>0</v>
      </c>
      <c r="AD20" s="79">
        <v>0</v>
      </c>
      <c r="AE20" s="85" t="s">
        <v>1196</v>
      </c>
      <c r="AF20" s="79" t="b">
        <v>0</v>
      </c>
      <c r="AG20" s="79" t="s">
        <v>1363</v>
      </c>
      <c r="AH20" s="79"/>
      <c r="AI20" s="85" t="s">
        <v>1190</v>
      </c>
      <c r="AJ20" s="79" t="b">
        <v>0</v>
      </c>
      <c r="AK20" s="79">
        <v>0</v>
      </c>
      <c r="AL20" s="85" t="s">
        <v>1190</v>
      </c>
      <c r="AM20" s="79" t="s">
        <v>1375</v>
      </c>
      <c r="AN20" s="79" t="b">
        <v>0</v>
      </c>
      <c r="AO20" s="85" t="s">
        <v>1020</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v>0</v>
      </c>
      <c r="BE20" s="49">
        <v>0</v>
      </c>
      <c r="BF20" s="48">
        <v>0</v>
      </c>
      <c r="BG20" s="49">
        <v>0</v>
      </c>
      <c r="BH20" s="48">
        <v>0</v>
      </c>
      <c r="BI20" s="49">
        <v>0</v>
      </c>
      <c r="BJ20" s="48">
        <v>20</v>
      </c>
      <c r="BK20" s="49">
        <v>100</v>
      </c>
      <c r="BL20" s="48">
        <v>20</v>
      </c>
    </row>
    <row r="21" spans="1:64" ht="15">
      <c r="A21" s="64" t="s">
        <v>224</v>
      </c>
      <c r="B21" s="64" t="s">
        <v>236</v>
      </c>
      <c r="C21" s="65" t="s">
        <v>3166</v>
      </c>
      <c r="D21" s="66">
        <v>3</v>
      </c>
      <c r="E21" s="67" t="s">
        <v>132</v>
      </c>
      <c r="F21" s="68">
        <v>35</v>
      </c>
      <c r="G21" s="65"/>
      <c r="H21" s="69"/>
      <c r="I21" s="70"/>
      <c r="J21" s="70"/>
      <c r="K21" s="34" t="s">
        <v>65</v>
      </c>
      <c r="L21" s="77">
        <v>21</v>
      </c>
      <c r="M21" s="77"/>
      <c r="N21" s="72"/>
      <c r="O21" s="79" t="s">
        <v>403</v>
      </c>
      <c r="P21" s="81">
        <v>43461.39787037037</v>
      </c>
      <c r="Q21" s="79" t="s">
        <v>419</v>
      </c>
      <c r="R21" s="83" t="s">
        <v>598</v>
      </c>
      <c r="S21" s="79" t="s">
        <v>609</v>
      </c>
      <c r="T21" s="79"/>
      <c r="U21" s="79"/>
      <c r="V21" s="83" t="s">
        <v>631</v>
      </c>
      <c r="W21" s="81">
        <v>43461.39787037037</v>
      </c>
      <c r="X21" s="83" t="s">
        <v>653</v>
      </c>
      <c r="Y21" s="79"/>
      <c r="Z21" s="79"/>
      <c r="AA21" s="85" t="s">
        <v>842</v>
      </c>
      <c r="AB21" s="85" t="s">
        <v>1021</v>
      </c>
      <c r="AC21" s="79" t="b">
        <v>0</v>
      </c>
      <c r="AD21" s="79">
        <v>0</v>
      </c>
      <c r="AE21" s="85" t="s">
        <v>1197</v>
      </c>
      <c r="AF21" s="79" t="b">
        <v>0</v>
      </c>
      <c r="AG21" s="79" t="s">
        <v>1363</v>
      </c>
      <c r="AH21" s="79"/>
      <c r="AI21" s="85" t="s">
        <v>1190</v>
      </c>
      <c r="AJ21" s="79" t="b">
        <v>0</v>
      </c>
      <c r="AK21" s="79">
        <v>0</v>
      </c>
      <c r="AL21" s="85" t="s">
        <v>1190</v>
      </c>
      <c r="AM21" s="79" t="s">
        <v>1375</v>
      </c>
      <c r="AN21" s="79" t="b">
        <v>0</v>
      </c>
      <c r="AO21" s="85" t="s">
        <v>1021</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v>1</v>
      </c>
      <c r="BE21" s="49">
        <v>2.5</v>
      </c>
      <c r="BF21" s="48">
        <v>0</v>
      </c>
      <c r="BG21" s="49">
        <v>0</v>
      </c>
      <c r="BH21" s="48">
        <v>0</v>
      </c>
      <c r="BI21" s="49">
        <v>0</v>
      </c>
      <c r="BJ21" s="48">
        <v>39</v>
      </c>
      <c r="BK21" s="49">
        <v>97.5</v>
      </c>
      <c r="BL21" s="48">
        <v>40</v>
      </c>
    </row>
    <row r="22" spans="1:64" ht="15">
      <c r="A22" s="64" t="s">
        <v>225</v>
      </c>
      <c r="B22" s="64" t="s">
        <v>237</v>
      </c>
      <c r="C22" s="65" t="s">
        <v>3166</v>
      </c>
      <c r="D22" s="66">
        <v>3</v>
      </c>
      <c r="E22" s="67" t="s">
        <v>132</v>
      </c>
      <c r="F22" s="68">
        <v>35</v>
      </c>
      <c r="G22" s="65"/>
      <c r="H22" s="69"/>
      <c r="I22" s="70"/>
      <c r="J22" s="70"/>
      <c r="K22" s="34" t="s">
        <v>65</v>
      </c>
      <c r="L22" s="77">
        <v>22</v>
      </c>
      <c r="M22" s="77"/>
      <c r="N22" s="72"/>
      <c r="O22" s="79" t="s">
        <v>403</v>
      </c>
      <c r="P22" s="81">
        <v>43462.33524305555</v>
      </c>
      <c r="Q22" s="79" t="s">
        <v>420</v>
      </c>
      <c r="R22" s="83" t="s">
        <v>599</v>
      </c>
      <c r="S22" s="79" t="s">
        <v>610</v>
      </c>
      <c r="T22" s="79"/>
      <c r="U22" s="79"/>
      <c r="V22" s="83" t="s">
        <v>632</v>
      </c>
      <c r="W22" s="81">
        <v>43462.33524305555</v>
      </c>
      <c r="X22" s="83" t="s">
        <v>654</v>
      </c>
      <c r="Y22" s="79"/>
      <c r="Z22" s="79"/>
      <c r="AA22" s="85" t="s">
        <v>843</v>
      </c>
      <c r="AB22" s="85" t="s">
        <v>1022</v>
      </c>
      <c r="AC22" s="79" t="b">
        <v>0</v>
      </c>
      <c r="AD22" s="79">
        <v>0</v>
      </c>
      <c r="AE22" s="85" t="s">
        <v>1198</v>
      </c>
      <c r="AF22" s="79" t="b">
        <v>0</v>
      </c>
      <c r="AG22" s="79" t="s">
        <v>1365</v>
      </c>
      <c r="AH22" s="79"/>
      <c r="AI22" s="85" t="s">
        <v>1190</v>
      </c>
      <c r="AJ22" s="79" t="b">
        <v>0</v>
      </c>
      <c r="AK22" s="79">
        <v>0</v>
      </c>
      <c r="AL22" s="85" t="s">
        <v>1190</v>
      </c>
      <c r="AM22" s="79" t="s">
        <v>1372</v>
      </c>
      <c r="AN22" s="79" t="b">
        <v>0</v>
      </c>
      <c r="AO22" s="85" t="s">
        <v>1022</v>
      </c>
      <c r="AP22" s="79" t="s">
        <v>176</v>
      </c>
      <c r="AQ22" s="79">
        <v>0</v>
      </c>
      <c r="AR22" s="79">
        <v>0</v>
      </c>
      <c r="AS22" s="79"/>
      <c r="AT22" s="79"/>
      <c r="AU22" s="79"/>
      <c r="AV22" s="79"/>
      <c r="AW22" s="79"/>
      <c r="AX22" s="79"/>
      <c r="AY22" s="79"/>
      <c r="AZ22" s="79"/>
      <c r="BA22">
        <v>1</v>
      </c>
      <c r="BB22" s="78" t="str">
        <f>REPLACE(INDEX(GroupVertices[Group],MATCH(Edges[[#This Row],[Vertex 1]],GroupVertices[Vertex],0)),1,1,"")</f>
        <v>9</v>
      </c>
      <c r="BC22" s="78" t="str">
        <f>REPLACE(INDEX(GroupVertices[Group],MATCH(Edges[[#This Row],[Vertex 2]],GroupVertices[Vertex],0)),1,1,"")</f>
        <v>9</v>
      </c>
      <c r="BD22" s="48">
        <v>0</v>
      </c>
      <c r="BE22" s="49">
        <v>0</v>
      </c>
      <c r="BF22" s="48">
        <v>0</v>
      </c>
      <c r="BG22" s="49">
        <v>0</v>
      </c>
      <c r="BH22" s="48">
        <v>0</v>
      </c>
      <c r="BI22" s="49">
        <v>0</v>
      </c>
      <c r="BJ22" s="48">
        <v>13</v>
      </c>
      <c r="BK22" s="49">
        <v>100</v>
      </c>
      <c r="BL22" s="48">
        <v>13</v>
      </c>
    </row>
    <row r="23" spans="1:64" ht="15">
      <c r="A23" s="64" t="s">
        <v>226</v>
      </c>
      <c r="B23" s="64" t="s">
        <v>238</v>
      </c>
      <c r="C23" s="65" t="s">
        <v>3166</v>
      </c>
      <c r="D23" s="66">
        <v>3</v>
      </c>
      <c r="E23" s="67" t="s">
        <v>132</v>
      </c>
      <c r="F23" s="68">
        <v>35</v>
      </c>
      <c r="G23" s="65"/>
      <c r="H23" s="69"/>
      <c r="I23" s="70"/>
      <c r="J23" s="70"/>
      <c r="K23" s="34" t="s">
        <v>65</v>
      </c>
      <c r="L23" s="77">
        <v>23</v>
      </c>
      <c r="M23" s="77"/>
      <c r="N23" s="72"/>
      <c r="O23" s="79" t="s">
        <v>403</v>
      </c>
      <c r="P23" s="81">
        <v>43449.38596064815</v>
      </c>
      <c r="Q23" s="79" t="s">
        <v>421</v>
      </c>
      <c r="R23" s="83" t="s">
        <v>598</v>
      </c>
      <c r="S23" s="79" t="s">
        <v>609</v>
      </c>
      <c r="T23" s="79"/>
      <c r="U23" s="79"/>
      <c r="V23" s="83" t="s">
        <v>633</v>
      </c>
      <c r="W23" s="81">
        <v>43449.38596064815</v>
      </c>
      <c r="X23" s="83" t="s">
        <v>655</v>
      </c>
      <c r="Y23" s="79"/>
      <c r="Z23" s="79"/>
      <c r="AA23" s="85" t="s">
        <v>844</v>
      </c>
      <c r="AB23" s="85" t="s">
        <v>1023</v>
      </c>
      <c r="AC23" s="79" t="b">
        <v>0</v>
      </c>
      <c r="AD23" s="79">
        <v>0</v>
      </c>
      <c r="AE23" s="85" t="s">
        <v>1199</v>
      </c>
      <c r="AF23" s="79" t="b">
        <v>0</v>
      </c>
      <c r="AG23" s="79" t="s">
        <v>1363</v>
      </c>
      <c r="AH23" s="79"/>
      <c r="AI23" s="85" t="s">
        <v>1190</v>
      </c>
      <c r="AJ23" s="79" t="b">
        <v>0</v>
      </c>
      <c r="AK23" s="79">
        <v>0</v>
      </c>
      <c r="AL23" s="85" t="s">
        <v>1190</v>
      </c>
      <c r="AM23" s="79" t="s">
        <v>1375</v>
      </c>
      <c r="AN23" s="79" t="b">
        <v>0</v>
      </c>
      <c r="AO23" s="85" t="s">
        <v>1023</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1</v>
      </c>
      <c r="BG23" s="49">
        <v>3.8461538461538463</v>
      </c>
      <c r="BH23" s="48">
        <v>0</v>
      </c>
      <c r="BI23" s="49">
        <v>0</v>
      </c>
      <c r="BJ23" s="48">
        <v>25</v>
      </c>
      <c r="BK23" s="49">
        <v>96.15384615384616</v>
      </c>
      <c r="BL23" s="48">
        <v>26</v>
      </c>
    </row>
    <row r="24" spans="1:64" ht="15">
      <c r="A24" s="64" t="s">
        <v>226</v>
      </c>
      <c r="B24" s="64" t="s">
        <v>239</v>
      </c>
      <c r="C24" s="65" t="s">
        <v>3166</v>
      </c>
      <c r="D24" s="66">
        <v>3</v>
      </c>
      <c r="E24" s="67" t="s">
        <v>132</v>
      </c>
      <c r="F24" s="68">
        <v>35</v>
      </c>
      <c r="G24" s="65"/>
      <c r="H24" s="69"/>
      <c r="I24" s="70"/>
      <c r="J24" s="70"/>
      <c r="K24" s="34" t="s">
        <v>65</v>
      </c>
      <c r="L24" s="77">
        <v>24</v>
      </c>
      <c r="M24" s="77"/>
      <c r="N24" s="72"/>
      <c r="O24" s="79" t="s">
        <v>403</v>
      </c>
      <c r="P24" s="81">
        <v>43449.39423611111</v>
      </c>
      <c r="Q24" s="79" t="s">
        <v>422</v>
      </c>
      <c r="R24" s="83" t="s">
        <v>598</v>
      </c>
      <c r="S24" s="79" t="s">
        <v>609</v>
      </c>
      <c r="T24" s="79"/>
      <c r="U24" s="79"/>
      <c r="V24" s="83" t="s">
        <v>633</v>
      </c>
      <c r="W24" s="81">
        <v>43449.39423611111</v>
      </c>
      <c r="X24" s="83" t="s">
        <v>656</v>
      </c>
      <c r="Y24" s="79"/>
      <c r="Z24" s="79"/>
      <c r="AA24" s="85" t="s">
        <v>845</v>
      </c>
      <c r="AB24" s="85" t="s">
        <v>1024</v>
      </c>
      <c r="AC24" s="79" t="b">
        <v>0</v>
      </c>
      <c r="AD24" s="79">
        <v>0</v>
      </c>
      <c r="AE24" s="85" t="s">
        <v>1200</v>
      </c>
      <c r="AF24" s="79" t="b">
        <v>0</v>
      </c>
      <c r="AG24" s="79" t="s">
        <v>1363</v>
      </c>
      <c r="AH24" s="79"/>
      <c r="AI24" s="85" t="s">
        <v>1190</v>
      </c>
      <c r="AJ24" s="79" t="b">
        <v>0</v>
      </c>
      <c r="AK24" s="79">
        <v>0</v>
      </c>
      <c r="AL24" s="85" t="s">
        <v>1190</v>
      </c>
      <c r="AM24" s="79" t="s">
        <v>1375</v>
      </c>
      <c r="AN24" s="79" t="b">
        <v>0</v>
      </c>
      <c r="AO24" s="85" t="s">
        <v>1024</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1</v>
      </c>
      <c r="BG24" s="49">
        <v>4</v>
      </c>
      <c r="BH24" s="48">
        <v>0</v>
      </c>
      <c r="BI24" s="49">
        <v>0</v>
      </c>
      <c r="BJ24" s="48">
        <v>24</v>
      </c>
      <c r="BK24" s="49">
        <v>96</v>
      </c>
      <c r="BL24" s="48">
        <v>25</v>
      </c>
    </row>
    <row r="25" spans="1:64" ht="15">
      <c r="A25" s="64" t="s">
        <v>226</v>
      </c>
      <c r="B25" s="64" t="s">
        <v>240</v>
      </c>
      <c r="C25" s="65" t="s">
        <v>3166</v>
      </c>
      <c r="D25" s="66">
        <v>3</v>
      </c>
      <c r="E25" s="67" t="s">
        <v>132</v>
      </c>
      <c r="F25" s="68">
        <v>35</v>
      </c>
      <c r="G25" s="65"/>
      <c r="H25" s="69"/>
      <c r="I25" s="70"/>
      <c r="J25" s="70"/>
      <c r="K25" s="34" t="s">
        <v>65</v>
      </c>
      <c r="L25" s="77">
        <v>25</v>
      </c>
      <c r="M25" s="77"/>
      <c r="N25" s="72"/>
      <c r="O25" s="79" t="s">
        <v>403</v>
      </c>
      <c r="P25" s="81">
        <v>43449.39512731481</v>
      </c>
      <c r="Q25" s="79" t="s">
        <v>423</v>
      </c>
      <c r="R25" s="83" t="s">
        <v>598</v>
      </c>
      <c r="S25" s="79" t="s">
        <v>609</v>
      </c>
      <c r="T25" s="79"/>
      <c r="U25" s="79"/>
      <c r="V25" s="83" t="s">
        <v>633</v>
      </c>
      <c r="W25" s="81">
        <v>43449.39512731481</v>
      </c>
      <c r="X25" s="83" t="s">
        <v>657</v>
      </c>
      <c r="Y25" s="79"/>
      <c r="Z25" s="79"/>
      <c r="AA25" s="85" t="s">
        <v>846</v>
      </c>
      <c r="AB25" s="85" t="s">
        <v>1025</v>
      </c>
      <c r="AC25" s="79" t="b">
        <v>0</v>
      </c>
      <c r="AD25" s="79">
        <v>0</v>
      </c>
      <c r="AE25" s="85" t="s">
        <v>1201</v>
      </c>
      <c r="AF25" s="79" t="b">
        <v>0</v>
      </c>
      <c r="AG25" s="79" t="s">
        <v>1363</v>
      </c>
      <c r="AH25" s="79"/>
      <c r="AI25" s="85" t="s">
        <v>1190</v>
      </c>
      <c r="AJ25" s="79" t="b">
        <v>0</v>
      </c>
      <c r="AK25" s="79">
        <v>0</v>
      </c>
      <c r="AL25" s="85" t="s">
        <v>1190</v>
      </c>
      <c r="AM25" s="79" t="s">
        <v>1375</v>
      </c>
      <c r="AN25" s="79" t="b">
        <v>0</v>
      </c>
      <c r="AO25" s="85" t="s">
        <v>1025</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20</v>
      </c>
      <c r="BK25" s="49">
        <v>100</v>
      </c>
      <c r="BL25" s="48">
        <v>20</v>
      </c>
    </row>
    <row r="26" spans="1:64" ht="15">
      <c r="A26" s="64" t="s">
        <v>226</v>
      </c>
      <c r="B26" s="64" t="s">
        <v>241</v>
      </c>
      <c r="C26" s="65" t="s">
        <v>3166</v>
      </c>
      <c r="D26" s="66">
        <v>3</v>
      </c>
      <c r="E26" s="67" t="s">
        <v>132</v>
      </c>
      <c r="F26" s="68">
        <v>35</v>
      </c>
      <c r="G26" s="65"/>
      <c r="H26" s="69"/>
      <c r="I26" s="70"/>
      <c r="J26" s="70"/>
      <c r="K26" s="34" t="s">
        <v>65</v>
      </c>
      <c r="L26" s="77">
        <v>26</v>
      </c>
      <c r="M26" s="77"/>
      <c r="N26" s="72"/>
      <c r="O26" s="79" t="s">
        <v>403</v>
      </c>
      <c r="P26" s="81">
        <v>43449.41091435185</v>
      </c>
      <c r="Q26" s="79" t="s">
        <v>424</v>
      </c>
      <c r="R26" s="83" t="s">
        <v>598</v>
      </c>
      <c r="S26" s="79" t="s">
        <v>609</v>
      </c>
      <c r="T26" s="79"/>
      <c r="U26" s="79"/>
      <c r="V26" s="83" t="s">
        <v>633</v>
      </c>
      <c r="W26" s="81">
        <v>43449.41091435185</v>
      </c>
      <c r="X26" s="83" t="s">
        <v>658</v>
      </c>
      <c r="Y26" s="79"/>
      <c r="Z26" s="79"/>
      <c r="AA26" s="85" t="s">
        <v>847</v>
      </c>
      <c r="AB26" s="85" t="s">
        <v>1026</v>
      </c>
      <c r="AC26" s="79" t="b">
        <v>0</v>
      </c>
      <c r="AD26" s="79">
        <v>0</v>
      </c>
      <c r="AE26" s="85" t="s">
        <v>1202</v>
      </c>
      <c r="AF26" s="79" t="b">
        <v>0</v>
      </c>
      <c r="AG26" s="79" t="s">
        <v>1363</v>
      </c>
      <c r="AH26" s="79"/>
      <c r="AI26" s="85" t="s">
        <v>1190</v>
      </c>
      <c r="AJ26" s="79" t="b">
        <v>0</v>
      </c>
      <c r="AK26" s="79">
        <v>0</v>
      </c>
      <c r="AL26" s="85" t="s">
        <v>1190</v>
      </c>
      <c r="AM26" s="79" t="s">
        <v>1375</v>
      </c>
      <c r="AN26" s="79" t="b">
        <v>0</v>
      </c>
      <c r="AO26" s="85" t="s">
        <v>1026</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1</v>
      </c>
      <c r="BG26" s="49">
        <v>4</v>
      </c>
      <c r="BH26" s="48">
        <v>0</v>
      </c>
      <c r="BI26" s="49">
        <v>0</v>
      </c>
      <c r="BJ26" s="48">
        <v>24</v>
      </c>
      <c r="BK26" s="49">
        <v>96</v>
      </c>
      <c r="BL26" s="48">
        <v>25</v>
      </c>
    </row>
    <row r="27" spans="1:64" ht="15">
      <c r="A27" s="64" t="s">
        <v>226</v>
      </c>
      <c r="B27" s="64" t="s">
        <v>242</v>
      </c>
      <c r="C27" s="65" t="s">
        <v>3166</v>
      </c>
      <c r="D27" s="66">
        <v>3</v>
      </c>
      <c r="E27" s="67" t="s">
        <v>132</v>
      </c>
      <c r="F27" s="68">
        <v>35</v>
      </c>
      <c r="G27" s="65"/>
      <c r="H27" s="69"/>
      <c r="I27" s="70"/>
      <c r="J27" s="70"/>
      <c r="K27" s="34" t="s">
        <v>65</v>
      </c>
      <c r="L27" s="77">
        <v>27</v>
      </c>
      <c r="M27" s="77"/>
      <c r="N27" s="72"/>
      <c r="O27" s="79" t="s">
        <v>403</v>
      </c>
      <c r="P27" s="81">
        <v>43449.42548611111</v>
      </c>
      <c r="Q27" s="79" t="s">
        <v>425</v>
      </c>
      <c r="R27" s="83" t="s">
        <v>598</v>
      </c>
      <c r="S27" s="79" t="s">
        <v>609</v>
      </c>
      <c r="T27" s="79"/>
      <c r="U27" s="79"/>
      <c r="V27" s="83" t="s">
        <v>633</v>
      </c>
      <c r="W27" s="81">
        <v>43449.42548611111</v>
      </c>
      <c r="X27" s="83" t="s">
        <v>659</v>
      </c>
      <c r="Y27" s="79"/>
      <c r="Z27" s="79"/>
      <c r="AA27" s="85" t="s">
        <v>848</v>
      </c>
      <c r="AB27" s="85" t="s">
        <v>1027</v>
      </c>
      <c r="AC27" s="79" t="b">
        <v>0</v>
      </c>
      <c r="AD27" s="79">
        <v>0</v>
      </c>
      <c r="AE27" s="85" t="s">
        <v>1203</v>
      </c>
      <c r="AF27" s="79" t="b">
        <v>0</v>
      </c>
      <c r="AG27" s="79" t="s">
        <v>1363</v>
      </c>
      <c r="AH27" s="79"/>
      <c r="AI27" s="85" t="s">
        <v>1190</v>
      </c>
      <c r="AJ27" s="79" t="b">
        <v>0</v>
      </c>
      <c r="AK27" s="79">
        <v>0</v>
      </c>
      <c r="AL27" s="85" t="s">
        <v>1190</v>
      </c>
      <c r="AM27" s="79" t="s">
        <v>1375</v>
      </c>
      <c r="AN27" s="79" t="b">
        <v>0</v>
      </c>
      <c r="AO27" s="85" t="s">
        <v>1027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1</v>
      </c>
      <c r="BG27" s="49">
        <v>3.7037037037037037</v>
      </c>
      <c r="BH27" s="48">
        <v>0</v>
      </c>
      <c r="BI27" s="49">
        <v>0</v>
      </c>
      <c r="BJ27" s="48">
        <v>26</v>
      </c>
      <c r="BK27" s="49">
        <v>96.29629629629629</v>
      </c>
      <c r="BL27" s="48">
        <v>27</v>
      </c>
    </row>
    <row r="28" spans="1:64" ht="15">
      <c r="A28" s="64" t="s">
        <v>226</v>
      </c>
      <c r="B28" s="64" t="s">
        <v>243</v>
      </c>
      <c r="C28" s="65" t="s">
        <v>3166</v>
      </c>
      <c r="D28" s="66">
        <v>3</v>
      </c>
      <c r="E28" s="67" t="s">
        <v>132</v>
      </c>
      <c r="F28" s="68">
        <v>35</v>
      </c>
      <c r="G28" s="65"/>
      <c r="H28" s="69"/>
      <c r="I28" s="70"/>
      <c r="J28" s="70"/>
      <c r="K28" s="34" t="s">
        <v>65</v>
      </c>
      <c r="L28" s="77">
        <v>28</v>
      </c>
      <c r="M28" s="77"/>
      <c r="N28" s="72"/>
      <c r="O28" s="79" t="s">
        <v>403</v>
      </c>
      <c r="P28" s="81">
        <v>43449.446064814816</v>
      </c>
      <c r="Q28" s="79" t="s">
        <v>426</v>
      </c>
      <c r="R28" s="83" t="s">
        <v>598</v>
      </c>
      <c r="S28" s="79" t="s">
        <v>609</v>
      </c>
      <c r="T28" s="79"/>
      <c r="U28" s="79"/>
      <c r="V28" s="83" t="s">
        <v>633</v>
      </c>
      <c r="W28" s="81">
        <v>43449.446064814816</v>
      </c>
      <c r="X28" s="83" t="s">
        <v>660</v>
      </c>
      <c r="Y28" s="79"/>
      <c r="Z28" s="79"/>
      <c r="AA28" s="85" t="s">
        <v>849</v>
      </c>
      <c r="AB28" s="85" t="s">
        <v>1028</v>
      </c>
      <c r="AC28" s="79" t="b">
        <v>0</v>
      </c>
      <c r="AD28" s="79">
        <v>0</v>
      </c>
      <c r="AE28" s="85" t="s">
        <v>1204</v>
      </c>
      <c r="AF28" s="79" t="b">
        <v>0</v>
      </c>
      <c r="AG28" s="79" t="s">
        <v>1363</v>
      </c>
      <c r="AH28" s="79"/>
      <c r="AI28" s="85" t="s">
        <v>1190</v>
      </c>
      <c r="AJ28" s="79" t="b">
        <v>0</v>
      </c>
      <c r="AK28" s="79">
        <v>0</v>
      </c>
      <c r="AL28" s="85" t="s">
        <v>1190</v>
      </c>
      <c r="AM28" s="79" t="s">
        <v>1375</v>
      </c>
      <c r="AN28" s="79" t="b">
        <v>0</v>
      </c>
      <c r="AO28" s="85" t="s">
        <v>1028</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1</v>
      </c>
      <c r="BG28" s="49">
        <v>4</v>
      </c>
      <c r="BH28" s="48">
        <v>0</v>
      </c>
      <c r="BI28" s="49">
        <v>0</v>
      </c>
      <c r="BJ28" s="48">
        <v>24</v>
      </c>
      <c r="BK28" s="49">
        <v>96</v>
      </c>
      <c r="BL28" s="48">
        <v>25</v>
      </c>
    </row>
    <row r="29" spans="1:64" ht="15">
      <c r="A29" s="64" t="s">
        <v>226</v>
      </c>
      <c r="B29" s="64" t="s">
        <v>244</v>
      </c>
      <c r="C29" s="65" t="s">
        <v>3166</v>
      </c>
      <c r="D29" s="66">
        <v>3</v>
      </c>
      <c r="E29" s="67" t="s">
        <v>132</v>
      </c>
      <c r="F29" s="68">
        <v>35</v>
      </c>
      <c r="G29" s="65"/>
      <c r="H29" s="69"/>
      <c r="I29" s="70"/>
      <c r="J29" s="70"/>
      <c r="K29" s="34" t="s">
        <v>65</v>
      </c>
      <c r="L29" s="77">
        <v>29</v>
      </c>
      <c r="M29" s="77"/>
      <c r="N29" s="72"/>
      <c r="O29" s="79" t="s">
        <v>403</v>
      </c>
      <c r="P29" s="81">
        <v>43449.46741898148</v>
      </c>
      <c r="Q29" s="79" t="s">
        <v>427</v>
      </c>
      <c r="R29" s="83" t="s">
        <v>598</v>
      </c>
      <c r="S29" s="79" t="s">
        <v>609</v>
      </c>
      <c r="T29" s="79"/>
      <c r="U29" s="79"/>
      <c r="V29" s="83" t="s">
        <v>633</v>
      </c>
      <c r="W29" s="81">
        <v>43449.46741898148</v>
      </c>
      <c r="X29" s="83" t="s">
        <v>661</v>
      </c>
      <c r="Y29" s="79"/>
      <c r="Z29" s="79"/>
      <c r="AA29" s="85" t="s">
        <v>850</v>
      </c>
      <c r="AB29" s="85" t="s">
        <v>1029</v>
      </c>
      <c r="AC29" s="79" t="b">
        <v>0</v>
      </c>
      <c r="AD29" s="79">
        <v>0</v>
      </c>
      <c r="AE29" s="85" t="s">
        <v>1205</v>
      </c>
      <c r="AF29" s="79" t="b">
        <v>0</v>
      </c>
      <c r="AG29" s="79" t="s">
        <v>1363</v>
      </c>
      <c r="AH29" s="79"/>
      <c r="AI29" s="85" t="s">
        <v>1190</v>
      </c>
      <c r="AJ29" s="79" t="b">
        <v>0</v>
      </c>
      <c r="AK29" s="79">
        <v>0</v>
      </c>
      <c r="AL29" s="85" t="s">
        <v>1190</v>
      </c>
      <c r="AM29" s="79" t="s">
        <v>1375</v>
      </c>
      <c r="AN29" s="79" t="b">
        <v>0</v>
      </c>
      <c r="AO29" s="85" t="s">
        <v>1029</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20</v>
      </c>
      <c r="BK29" s="49">
        <v>100</v>
      </c>
      <c r="BL29" s="48">
        <v>20</v>
      </c>
    </row>
    <row r="30" spans="1:64" ht="15">
      <c r="A30" s="64" t="s">
        <v>226</v>
      </c>
      <c r="B30" s="64" t="s">
        <v>245</v>
      </c>
      <c r="C30" s="65" t="s">
        <v>3166</v>
      </c>
      <c r="D30" s="66">
        <v>3</v>
      </c>
      <c r="E30" s="67" t="s">
        <v>132</v>
      </c>
      <c r="F30" s="68">
        <v>35</v>
      </c>
      <c r="G30" s="65"/>
      <c r="H30" s="69"/>
      <c r="I30" s="70"/>
      <c r="J30" s="70"/>
      <c r="K30" s="34" t="s">
        <v>65</v>
      </c>
      <c r="L30" s="77">
        <v>30</v>
      </c>
      <c r="M30" s="77"/>
      <c r="N30" s="72"/>
      <c r="O30" s="79" t="s">
        <v>403</v>
      </c>
      <c r="P30" s="81">
        <v>43449.46796296296</v>
      </c>
      <c r="Q30" s="79" t="s">
        <v>428</v>
      </c>
      <c r="R30" s="83" t="s">
        <v>598</v>
      </c>
      <c r="S30" s="79" t="s">
        <v>609</v>
      </c>
      <c r="T30" s="79"/>
      <c r="U30" s="79"/>
      <c r="V30" s="83" t="s">
        <v>633</v>
      </c>
      <c r="W30" s="81">
        <v>43449.46796296296</v>
      </c>
      <c r="X30" s="83" t="s">
        <v>662</v>
      </c>
      <c r="Y30" s="79"/>
      <c r="Z30" s="79"/>
      <c r="AA30" s="85" t="s">
        <v>851</v>
      </c>
      <c r="AB30" s="85" t="s">
        <v>1030</v>
      </c>
      <c r="AC30" s="79" t="b">
        <v>0</v>
      </c>
      <c r="AD30" s="79">
        <v>0</v>
      </c>
      <c r="AE30" s="85" t="s">
        <v>1206</v>
      </c>
      <c r="AF30" s="79" t="b">
        <v>0</v>
      </c>
      <c r="AG30" s="79" t="s">
        <v>1363</v>
      </c>
      <c r="AH30" s="79"/>
      <c r="AI30" s="85" t="s">
        <v>1190</v>
      </c>
      <c r="AJ30" s="79" t="b">
        <v>0</v>
      </c>
      <c r="AK30" s="79">
        <v>0</v>
      </c>
      <c r="AL30" s="85" t="s">
        <v>1190</v>
      </c>
      <c r="AM30" s="79" t="s">
        <v>1375</v>
      </c>
      <c r="AN30" s="79" t="b">
        <v>0</v>
      </c>
      <c r="AO30" s="85" t="s">
        <v>1030</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1</v>
      </c>
      <c r="BG30" s="49">
        <v>3.4482758620689653</v>
      </c>
      <c r="BH30" s="48">
        <v>0</v>
      </c>
      <c r="BI30" s="49">
        <v>0</v>
      </c>
      <c r="BJ30" s="48">
        <v>28</v>
      </c>
      <c r="BK30" s="49">
        <v>96.55172413793103</v>
      </c>
      <c r="BL30" s="48">
        <v>29</v>
      </c>
    </row>
    <row r="31" spans="1:64" ht="15">
      <c r="A31" s="64" t="s">
        <v>226</v>
      </c>
      <c r="B31" s="64" t="s">
        <v>246</v>
      </c>
      <c r="C31" s="65" t="s">
        <v>3166</v>
      </c>
      <c r="D31" s="66">
        <v>3</v>
      </c>
      <c r="E31" s="67" t="s">
        <v>132</v>
      </c>
      <c r="F31" s="68">
        <v>35</v>
      </c>
      <c r="G31" s="65"/>
      <c r="H31" s="69"/>
      <c r="I31" s="70"/>
      <c r="J31" s="70"/>
      <c r="K31" s="34" t="s">
        <v>65</v>
      </c>
      <c r="L31" s="77">
        <v>31</v>
      </c>
      <c r="M31" s="77"/>
      <c r="N31" s="72"/>
      <c r="O31" s="79" t="s">
        <v>403</v>
      </c>
      <c r="P31" s="81">
        <v>43449.49290509259</v>
      </c>
      <c r="Q31" s="79" t="s">
        <v>429</v>
      </c>
      <c r="R31" s="83" t="s">
        <v>598</v>
      </c>
      <c r="S31" s="79" t="s">
        <v>609</v>
      </c>
      <c r="T31" s="79"/>
      <c r="U31" s="79"/>
      <c r="V31" s="83" t="s">
        <v>633</v>
      </c>
      <c r="W31" s="81">
        <v>43449.49290509259</v>
      </c>
      <c r="X31" s="83" t="s">
        <v>663</v>
      </c>
      <c r="Y31" s="79"/>
      <c r="Z31" s="79"/>
      <c r="AA31" s="85" t="s">
        <v>852</v>
      </c>
      <c r="AB31" s="85" t="s">
        <v>1031</v>
      </c>
      <c r="AC31" s="79" t="b">
        <v>0</v>
      </c>
      <c r="AD31" s="79">
        <v>0</v>
      </c>
      <c r="AE31" s="85" t="s">
        <v>1207</v>
      </c>
      <c r="AF31" s="79" t="b">
        <v>0</v>
      </c>
      <c r="AG31" s="79" t="s">
        <v>1363</v>
      </c>
      <c r="AH31" s="79"/>
      <c r="AI31" s="85" t="s">
        <v>1190</v>
      </c>
      <c r="AJ31" s="79" t="b">
        <v>0</v>
      </c>
      <c r="AK31" s="79">
        <v>0</v>
      </c>
      <c r="AL31" s="85" t="s">
        <v>1190</v>
      </c>
      <c r="AM31" s="79" t="s">
        <v>1375</v>
      </c>
      <c r="AN31" s="79" t="b">
        <v>0</v>
      </c>
      <c r="AO31" s="85" t="s">
        <v>1031</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1</v>
      </c>
      <c r="BG31" s="49">
        <v>3.8461538461538463</v>
      </c>
      <c r="BH31" s="48">
        <v>0</v>
      </c>
      <c r="BI31" s="49">
        <v>0</v>
      </c>
      <c r="BJ31" s="48">
        <v>25</v>
      </c>
      <c r="BK31" s="49">
        <v>96.15384615384616</v>
      </c>
      <c r="BL31" s="48">
        <v>26</v>
      </c>
    </row>
    <row r="32" spans="1:64" ht="15">
      <c r="A32" s="64" t="s">
        <v>226</v>
      </c>
      <c r="B32" s="64" t="s">
        <v>247</v>
      </c>
      <c r="C32" s="65" t="s">
        <v>3166</v>
      </c>
      <c r="D32" s="66">
        <v>3</v>
      </c>
      <c r="E32" s="67" t="s">
        <v>132</v>
      </c>
      <c r="F32" s="68">
        <v>35</v>
      </c>
      <c r="G32" s="65"/>
      <c r="H32" s="69"/>
      <c r="I32" s="70"/>
      <c r="J32" s="70"/>
      <c r="K32" s="34" t="s">
        <v>65</v>
      </c>
      <c r="L32" s="77">
        <v>32</v>
      </c>
      <c r="M32" s="77"/>
      <c r="N32" s="72"/>
      <c r="O32" s="79" t="s">
        <v>403</v>
      </c>
      <c r="P32" s="81">
        <v>43449.52627314815</v>
      </c>
      <c r="Q32" s="79" t="s">
        <v>430</v>
      </c>
      <c r="R32" s="83" t="s">
        <v>598</v>
      </c>
      <c r="S32" s="79" t="s">
        <v>609</v>
      </c>
      <c r="T32" s="79"/>
      <c r="U32" s="79"/>
      <c r="V32" s="83" t="s">
        <v>633</v>
      </c>
      <c r="W32" s="81">
        <v>43449.52627314815</v>
      </c>
      <c r="X32" s="83" t="s">
        <v>664</v>
      </c>
      <c r="Y32" s="79"/>
      <c r="Z32" s="79"/>
      <c r="AA32" s="85" t="s">
        <v>853</v>
      </c>
      <c r="AB32" s="85" t="s">
        <v>1032</v>
      </c>
      <c r="AC32" s="79" t="b">
        <v>0</v>
      </c>
      <c r="AD32" s="79">
        <v>0</v>
      </c>
      <c r="AE32" s="85" t="s">
        <v>1208</v>
      </c>
      <c r="AF32" s="79" t="b">
        <v>0</v>
      </c>
      <c r="AG32" s="79" t="s">
        <v>1363</v>
      </c>
      <c r="AH32" s="79"/>
      <c r="AI32" s="85" t="s">
        <v>1190</v>
      </c>
      <c r="AJ32" s="79" t="b">
        <v>0</v>
      </c>
      <c r="AK32" s="79">
        <v>0</v>
      </c>
      <c r="AL32" s="85" t="s">
        <v>1190</v>
      </c>
      <c r="AM32" s="79" t="s">
        <v>1375</v>
      </c>
      <c r="AN32" s="79" t="b">
        <v>0</v>
      </c>
      <c r="AO32" s="85" t="s">
        <v>1032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20</v>
      </c>
      <c r="BK32" s="49">
        <v>100</v>
      </c>
      <c r="BL32" s="48">
        <v>20</v>
      </c>
    </row>
    <row r="33" spans="1:64" ht="15">
      <c r="A33" s="64" t="s">
        <v>226</v>
      </c>
      <c r="B33" s="64" t="s">
        <v>248</v>
      </c>
      <c r="C33" s="65" t="s">
        <v>3166</v>
      </c>
      <c r="D33" s="66">
        <v>3</v>
      </c>
      <c r="E33" s="67" t="s">
        <v>132</v>
      </c>
      <c r="F33" s="68">
        <v>35</v>
      </c>
      <c r="G33" s="65"/>
      <c r="H33" s="69"/>
      <c r="I33" s="70"/>
      <c r="J33" s="70"/>
      <c r="K33" s="34" t="s">
        <v>65</v>
      </c>
      <c r="L33" s="77">
        <v>33</v>
      </c>
      <c r="M33" s="77"/>
      <c r="N33" s="72"/>
      <c r="O33" s="79" t="s">
        <v>403</v>
      </c>
      <c r="P33" s="81">
        <v>43449.580879629626</v>
      </c>
      <c r="Q33" s="79" t="s">
        <v>431</v>
      </c>
      <c r="R33" s="83" t="s">
        <v>598</v>
      </c>
      <c r="S33" s="79" t="s">
        <v>609</v>
      </c>
      <c r="T33" s="79"/>
      <c r="U33" s="79"/>
      <c r="V33" s="83" t="s">
        <v>633</v>
      </c>
      <c r="W33" s="81">
        <v>43449.580879629626</v>
      </c>
      <c r="X33" s="83" t="s">
        <v>665</v>
      </c>
      <c r="Y33" s="79"/>
      <c r="Z33" s="79"/>
      <c r="AA33" s="85" t="s">
        <v>854</v>
      </c>
      <c r="AB33" s="85" t="s">
        <v>1033</v>
      </c>
      <c r="AC33" s="79" t="b">
        <v>0</v>
      </c>
      <c r="AD33" s="79">
        <v>0</v>
      </c>
      <c r="AE33" s="85" t="s">
        <v>1209</v>
      </c>
      <c r="AF33" s="79" t="b">
        <v>0</v>
      </c>
      <c r="AG33" s="79" t="s">
        <v>1363</v>
      </c>
      <c r="AH33" s="79"/>
      <c r="AI33" s="85" t="s">
        <v>1190</v>
      </c>
      <c r="AJ33" s="79" t="b">
        <v>0</v>
      </c>
      <c r="AK33" s="79">
        <v>0</v>
      </c>
      <c r="AL33" s="85" t="s">
        <v>1190</v>
      </c>
      <c r="AM33" s="79" t="s">
        <v>1375</v>
      </c>
      <c r="AN33" s="79" t="b">
        <v>0</v>
      </c>
      <c r="AO33" s="85" t="s">
        <v>1033</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1</v>
      </c>
      <c r="BG33" s="49">
        <v>3.7037037037037037</v>
      </c>
      <c r="BH33" s="48">
        <v>0</v>
      </c>
      <c r="BI33" s="49">
        <v>0</v>
      </c>
      <c r="BJ33" s="48">
        <v>26</v>
      </c>
      <c r="BK33" s="49">
        <v>96.29629629629629</v>
      </c>
      <c r="BL33" s="48">
        <v>27</v>
      </c>
    </row>
    <row r="34" spans="1:64" ht="15">
      <c r="A34" s="64" t="s">
        <v>226</v>
      </c>
      <c r="B34" s="64" t="s">
        <v>249</v>
      </c>
      <c r="C34" s="65" t="s">
        <v>3166</v>
      </c>
      <c r="D34" s="66">
        <v>3</v>
      </c>
      <c r="E34" s="67" t="s">
        <v>132</v>
      </c>
      <c r="F34" s="68">
        <v>35</v>
      </c>
      <c r="G34" s="65"/>
      <c r="H34" s="69"/>
      <c r="I34" s="70"/>
      <c r="J34" s="70"/>
      <c r="K34" s="34" t="s">
        <v>65</v>
      </c>
      <c r="L34" s="77">
        <v>34</v>
      </c>
      <c r="M34" s="77"/>
      <c r="N34" s="72"/>
      <c r="O34" s="79" t="s">
        <v>403</v>
      </c>
      <c r="P34" s="81">
        <v>43449.61746527778</v>
      </c>
      <c r="Q34" s="79" t="s">
        <v>432</v>
      </c>
      <c r="R34" s="83" t="s">
        <v>598</v>
      </c>
      <c r="S34" s="79" t="s">
        <v>609</v>
      </c>
      <c r="T34" s="79"/>
      <c r="U34" s="79"/>
      <c r="V34" s="83" t="s">
        <v>633</v>
      </c>
      <c r="W34" s="81">
        <v>43449.61746527778</v>
      </c>
      <c r="X34" s="83" t="s">
        <v>666</v>
      </c>
      <c r="Y34" s="79"/>
      <c r="Z34" s="79"/>
      <c r="AA34" s="85" t="s">
        <v>855</v>
      </c>
      <c r="AB34" s="85" t="s">
        <v>1034</v>
      </c>
      <c r="AC34" s="79" t="b">
        <v>0</v>
      </c>
      <c r="AD34" s="79">
        <v>0</v>
      </c>
      <c r="AE34" s="85" t="s">
        <v>1210</v>
      </c>
      <c r="AF34" s="79" t="b">
        <v>0</v>
      </c>
      <c r="AG34" s="79" t="s">
        <v>1363</v>
      </c>
      <c r="AH34" s="79"/>
      <c r="AI34" s="85" t="s">
        <v>1190</v>
      </c>
      <c r="AJ34" s="79" t="b">
        <v>0</v>
      </c>
      <c r="AK34" s="79">
        <v>0</v>
      </c>
      <c r="AL34" s="85" t="s">
        <v>1190</v>
      </c>
      <c r="AM34" s="79" t="s">
        <v>1375</v>
      </c>
      <c r="AN34" s="79" t="b">
        <v>0</v>
      </c>
      <c r="AO34" s="85" t="s">
        <v>1034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20</v>
      </c>
      <c r="BK34" s="49">
        <v>100</v>
      </c>
      <c r="BL34" s="48">
        <v>20</v>
      </c>
    </row>
    <row r="35" spans="1:64" ht="15">
      <c r="A35" s="64" t="s">
        <v>226</v>
      </c>
      <c r="B35" s="64" t="s">
        <v>250</v>
      </c>
      <c r="C35" s="65" t="s">
        <v>3166</v>
      </c>
      <c r="D35" s="66">
        <v>3</v>
      </c>
      <c r="E35" s="67" t="s">
        <v>132</v>
      </c>
      <c r="F35" s="68">
        <v>35</v>
      </c>
      <c r="G35" s="65"/>
      <c r="H35" s="69"/>
      <c r="I35" s="70"/>
      <c r="J35" s="70"/>
      <c r="K35" s="34" t="s">
        <v>65</v>
      </c>
      <c r="L35" s="77">
        <v>35</v>
      </c>
      <c r="M35" s="77"/>
      <c r="N35" s="72"/>
      <c r="O35" s="79" t="s">
        <v>403</v>
      </c>
      <c r="P35" s="81">
        <v>43449.62396990741</v>
      </c>
      <c r="Q35" s="79" t="s">
        <v>433</v>
      </c>
      <c r="R35" s="83" t="s">
        <v>598</v>
      </c>
      <c r="S35" s="79" t="s">
        <v>609</v>
      </c>
      <c r="T35" s="79"/>
      <c r="U35" s="79"/>
      <c r="V35" s="83" t="s">
        <v>633</v>
      </c>
      <c r="W35" s="81">
        <v>43449.62396990741</v>
      </c>
      <c r="X35" s="83" t="s">
        <v>667</v>
      </c>
      <c r="Y35" s="79"/>
      <c r="Z35" s="79"/>
      <c r="AA35" s="85" t="s">
        <v>856</v>
      </c>
      <c r="AB35" s="85" t="s">
        <v>1035</v>
      </c>
      <c r="AC35" s="79" t="b">
        <v>0</v>
      </c>
      <c r="AD35" s="79">
        <v>0</v>
      </c>
      <c r="AE35" s="85" t="s">
        <v>1211</v>
      </c>
      <c r="AF35" s="79" t="b">
        <v>0</v>
      </c>
      <c r="AG35" s="79" t="s">
        <v>1363</v>
      </c>
      <c r="AH35" s="79"/>
      <c r="AI35" s="85" t="s">
        <v>1190</v>
      </c>
      <c r="AJ35" s="79" t="b">
        <v>0</v>
      </c>
      <c r="AK35" s="79">
        <v>0</v>
      </c>
      <c r="AL35" s="85" t="s">
        <v>1190</v>
      </c>
      <c r="AM35" s="79" t="s">
        <v>1375</v>
      </c>
      <c r="AN35" s="79" t="b">
        <v>0</v>
      </c>
      <c r="AO35" s="85" t="s">
        <v>1035</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1</v>
      </c>
      <c r="BG35" s="49">
        <v>3.7037037037037037</v>
      </c>
      <c r="BH35" s="48">
        <v>0</v>
      </c>
      <c r="BI35" s="49">
        <v>0</v>
      </c>
      <c r="BJ35" s="48">
        <v>26</v>
      </c>
      <c r="BK35" s="49">
        <v>96.29629629629629</v>
      </c>
      <c r="BL35" s="48">
        <v>27</v>
      </c>
    </row>
    <row r="36" spans="1:64" ht="15">
      <c r="A36" s="64" t="s">
        <v>226</v>
      </c>
      <c r="B36" s="64" t="s">
        <v>251</v>
      </c>
      <c r="C36" s="65" t="s">
        <v>3166</v>
      </c>
      <c r="D36" s="66">
        <v>3</v>
      </c>
      <c r="E36" s="67" t="s">
        <v>132</v>
      </c>
      <c r="F36" s="68">
        <v>35</v>
      </c>
      <c r="G36" s="65"/>
      <c r="H36" s="69"/>
      <c r="I36" s="70"/>
      <c r="J36" s="70"/>
      <c r="K36" s="34" t="s">
        <v>65</v>
      </c>
      <c r="L36" s="77">
        <v>36</v>
      </c>
      <c r="M36" s="77"/>
      <c r="N36" s="72"/>
      <c r="O36" s="79" t="s">
        <v>403</v>
      </c>
      <c r="P36" s="81">
        <v>43449.63138888889</v>
      </c>
      <c r="Q36" s="79" t="s">
        <v>434</v>
      </c>
      <c r="R36" s="83" t="s">
        <v>598</v>
      </c>
      <c r="S36" s="79" t="s">
        <v>609</v>
      </c>
      <c r="T36" s="79"/>
      <c r="U36" s="79"/>
      <c r="V36" s="83" t="s">
        <v>633</v>
      </c>
      <c r="W36" s="81">
        <v>43449.63138888889</v>
      </c>
      <c r="X36" s="83" t="s">
        <v>668</v>
      </c>
      <c r="Y36" s="79"/>
      <c r="Z36" s="79"/>
      <c r="AA36" s="85" t="s">
        <v>857</v>
      </c>
      <c r="AB36" s="85" t="s">
        <v>1036</v>
      </c>
      <c r="AC36" s="79" t="b">
        <v>0</v>
      </c>
      <c r="AD36" s="79">
        <v>0</v>
      </c>
      <c r="AE36" s="85" t="s">
        <v>1212</v>
      </c>
      <c r="AF36" s="79" t="b">
        <v>0</v>
      </c>
      <c r="AG36" s="79" t="s">
        <v>1363</v>
      </c>
      <c r="AH36" s="79"/>
      <c r="AI36" s="85" t="s">
        <v>1190</v>
      </c>
      <c r="AJ36" s="79" t="b">
        <v>0</v>
      </c>
      <c r="AK36" s="79">
        <v>0</v>
      </c>
      <c r="AL36" s="85" t="s">
        <v>1190</v>
      </c>
      <c r="AM36" s="79" t="s">
        <v>1375</v>
      </c>
      <c r="AN36" s="79" t="b">
        <v>0</v>
      </c>
      <c r="AO36" s="85" t="s">
        <v>1036</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2</v>
      </c>
      <c r="BG36" s="49">
        <v>5.882352941176471</v>
      </c>
      <c r="BH36" s="48">
        <v>0</v>
      </c>
      <c r="BI36" s="49">
        <v>0</v>
      </c>
      <c r="BJ36" s="48">
        <v>32</v>
      </c>
      <c r="BK36" s="49">
        <v>94.11764705882354</v>
      </c>
      <c r="BL36" s="48">
        <v>34</v>
      </c>
    </row>
    <row r="37" spans="1:64" ht="15">
      <c r="A37" s="64" t="s">
        <v>226</v>
      </c>
      <c r="B37" s="64" t="s">
        <v>252</v>
      </c>
      <c r="C37" s="65" t="s">
        <v>3166</v>
      </c>
      <c r="D37" s="66">
        <v>3</v>
      </c>
      <c r="E37" s="67" t="s">
        <v>132</v>
      </c>
      <c r="F37" s="68">
        <v>35</v>
      </c>
      <c r="G37" s="65"/>
      <c r="H37" s="69"/>
      <c r="I37" s="70"/>
      <c r="J37" s="70"/>
      <c r="K37" s="34" t="s">
        <v>65</v>
      </c>
      <c r="L37" s="77">
        <v>37</v>
      </c>
      <c r="M37" s="77"/>
      <c r="N37" s="72"/>
      <c r="O37" s="79" t="s">
        <v>403</v>
      </c>
      <c r="P37" s="81">
        <v>43449.63883101852</v>
      </c>
      <c r="Q37" s="79" t="s">
        <v>435</v>
      </c>
      <c r="R37" s="83" t="s">
        <v>598</v>
      </c>
      <c r="S37" s="79" t="s">
        <v>609</v>
      </c>
      <c r="T37" s="79"/>
      <c r="U37" s="79"/>
      <c r="V37" s="83" t="s">
        <v>633</v>
      </c>
      <c r="W37" s="81">
        <v>43449.63883101852</v>
      </c>
      <c r="X37" s="83" t="s">
        <v>669</v>
      </c>
      <c r="Y37" s="79"/>
      <c r="Z37" s="79"/>
      <c r="AA37" s="85" t="s">
        <v>858</v>
      </c>
      <c r="AB37" s="85" t="s">
        <v>1037</v>
      </c>
      <c r="AC37" s="79" t="b">
        <v>0</v>
      </c>
      <c r="AD37" s="79">
        <v>1</v>
      </c>
      <c r="AE37" s="85" t="s">
        <v>1213</v>
      </c>
      <c r="AF37" s="79" t="b">
        <v>0</v>
      </c>
      <c r="AG37" s="79" t="s">
        <v>1363</v>
      </c>
      <c r="AH37" s="79"/>
      <c r="AI37" s="85" t="s">
        <v>1190</v>
      </c>
      <c r="AJ37" s="79" t="b">
        <v>0</v>
      </c>
      <c r="AK37" s="79">
        <v>0</v>
      </c>
      <c r="AL37" s="85" t="s">
        <v>1190</v>
      </c>
      <c r="AM37" s="79" t="s">
        <v>1375</v>
      </c>
      <c r="AN37" s="79" t="b">
        <v>0</v>
      </c>
      <c r="AO37" s="85" t="s">
        <v>1037</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21</v>
      </c>
      <c r="BK37" s="49">
        <v>100</v>
      </c>
      <c r="BL37" s="48">
        <v>21</v>
      </c>
    </row>
    <row r="38" spans="1:64" ht="15">
      <c r="A38" s="64" t="s">
        <v>226</v>
      </c>
      <c r="B38" s="64" t="s">
        <v>253</v>
      </c>
      <c r="C38" s="65" t="s">
        <v>3166</v>
      </c>
      <c r="D38" s="66">
        <v>3</v>
      </c>
      <c r="E38" s="67" t="s">
        <v>132</v>
      </c>
      <c r="F38" s="68">
        <v>35</v>
      </c>
      <c r="G38" s="65"/>
      <c r="H38" s="69"/>
      <c r="I38" s="70"/>
      <c r="J38" s="70"/>
      <c r="K38" s="34" t="s">
        <v>65</v>
      </c>
      <c r="L38" s="77">
        <v>38</v>
      </c>
      <c r="M38" s="77"/>
      <c r="N38" s="72"/>
      <c r="O38" s="79" t="s">
        <v>403</v>
      </c>
      <c r="P38" s="81">
        <v>43449.64440972222</v>
      </c>
      <c r="Q38" s="79" t="s">
        <v>436</v>
      </c>
      <c r="R38" s="83" t="s">
        <v>598</v>
      </c>
      <c r="S38" s="79" t="s">
        <v>609</v>
      </c>
      <c r="T38" s="79"/>
      <c r="U38" s="79"/>
      <c r="V38" s="83" t="s">
        <v>633</v>
      </c>
      <c r="W38" s="81">
        <v>43449.64440972222</v>
      </c>
      <c r="X38" s="83" t="s">
        <v>670</v>
      </c>
      <c r="Y38" s="79"/>
      <c r="Z38" s="79"/>
      <c r="AA38" s="85" t="s">
        <v>859</v>
      </c>
      <c r="AB38" s="85" t="s">
        <v>1038</v>
      </c>
      <c r="AC38" s="79" t="b">
        <v>0</v>
      </c>
      <c r="AD38" s="79">
        <v>0</v>
      </c>
      <c r="AE38" s="85" t="s">
        <v>1214</v>
      </c>
      <c r="AF38" s="79" t="b">
        <v>0</v>
      </c>
      <c r="AG38" s="79" t="s">
        <v>1363</v>
      </c>
      <c r="AH38" s="79"/>
      <c r="AI38" s="85" t="s">
        <v>1190</v>
      </c>
      <c r="AJ38" s="79" t="b">
        <v>0</v>
      </c>
      <c r="AK38" s="79">
        <v>0</v>
      </c>
      <c r="AL38" s="85" t="s">
        <v>1190</v>
      </c>
      <c r="AM38" s="79" t="s">
        <v>1375</v>
      </c>
      <c r="AN38" s="79" t="b">
        <v>0</v>
      </c>
      <c r="AO38" s="85" t="s">
        <v>1038</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1</v>
      </c>
      <c r="BG38" s="49">
        <v>3.8461538461538463</v>
      </c>
      <c r="BH38" s="48">
        <v>0</v>
      </c>
      <c r="BI38" s="49">
        <v>0</v>
      </c>
      <c r="BJ38" s="48">
        <v>25</v>
      </c>
      <c r="BK38" s="49">
        <v>96.15384615384616</v>
      </c>
      <c r="BL38" s="48">
        <v>26</v>
      </c>
    </row>
    <row r="39" spans="1:64" ht="15">
      <c r="A39" s="64" t="s">
        <v>226</v>
      </c>
      <c r="B39" s="64" t="s">
        <v>254</v>
      </c>
      <c r="C39" s="65" t="s">
        <v>3166</v>
      </c>
      <c r="D39" s="66">
        <v>3</v>
      </c>
      <c r="E39" s="67" t="s">
        <v>132</v>
      </c>
      <c r="F39" s="68">
        <v>35</v>
      </c>
      <c r="G39" s="65"/>
      <c r="H39" s="69"/>
      <c r="I39" s="70"/>
      <c r="J39" s="70"/>
      <c r="K39" s="34" t="s">
        <v>65</v>
      </c>
      <c r="L39" s="77">
        <v>39</v>
      </c>
      <c r="M39" s="77"/>
      <c r="N39" s="72"/>
      <c r="O39" s="79" t="s">
        <v>403</v>
      </c>
      <c r="P39" s="81">
        <v>43449.64696759259</v>
      </c>
      <c r="Q39" s="79" t="s">
        <v>437</v>
      </c>
      <c r="R39" s="83" t="s">
        <v>598</v>
      </c>
      <c r="S39" s="79" t="s">
        <v>609</v>
      </c>
      <c r="T39" s="79"/>
      <c r="U39" s="79"/>
      <c r="V39" s="83" t="s">
        <v>633</v>
      </c>
      <c r="W39" s="81">
        <v>43449.64696759259</v>
      </c>
      <c r="X39" s="83" t="s">
        <v>671</v>
      </c>
      <c r="Y39" s="79"/>
      <c r="Z39" s="79"/>
      <c r="AA39" s="85" t="s">
        <v>860</v>
      </c>
      <c r="AB39" s="85" t="s">
        <v>1039</v>
      </c>
      <c r="AC39" s="79" t="b">
        <v>0</v>
      </c>
      <c r="AD39" s="79">
        <v>0</v>
      </c>
      <c r="AE39" s="85" t="s">
        <v>1215</v>
      </c>
      <c r="AF39" s="79" t="b">
        <v>0</v>
      </c>
      <c r="AG39" s="79" t="s">
        <v>1363</v>
      </c>
      <c r="AH39" s="79"/>
      <c r="AI39" s="85" t="s">
        <v>1190</v>
      </c>
      <c r="AJ39" s="79" t="b">
        <v>0</v>
      </c>
      <c r="AK39" s="79">
        <v>0</v>
      </c>
      <c r="AL39" s="85" t="s">
        <v>1190</v>
      </c>
      <c r="AM39" s="79" t="s">
        <v>1375</v>
      </c>
      <c r="AN39" s="79" t="b">
        <v>0</v>
      </c>
      <c r="AO39" s="85" t="s">
        <v>1039</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1</v>
      </c>
      <c r="BG39" s="49">
        <v>3.7037037037037037</v>
      </c>
      <c r="BH39" s="48">
        <v>0</v>
      </c>
      <c r="BI39" s="49">
        <v>0</v>
      </c>
      <c r="BJ39" s="48">
        <v>26</v>
      </c>
      <c r="BK39" s="49">
        <v>96.29629629629629</v>
      </c>
      <c r="BL39" s="48">
        <v>27</v>
      </c>
    </row>
    <row r="40" spans="1:64" ht="15">
      <c r="A40" s="64" t="s">
        <v>226</v>
      </c>
      <c r="B40" s="64" t="s">
        <v>255</v>
      </c>
      <c r="C40" s="65" t="s">
        <v>3166</v>
      </c>
      <c r="D40" s="66">
        <v>3</v>
      </c>
      <c r="E40" s="67" t="s">
        <v>132</v>
      </c>
      <c r="F40" s="68">
        <v>35</v>
      </c>
      <c r="G40" s="65"/>
      <c r="H40" s="69"/>
      <c r="I40" s="70"/>
      <c r="J40" s="70"/>
      <c r="K40" s="34" t="s">
        <v>65</v>
      </c>
      <c r="L40" s="77">
        <v>40</v>
      </c>
      <c r="M40" s="77"/>
      <c r="N40" s="72"/>
      <c r="O40" s="79" t="s">
        <v>403</v>
      </c>
      <c r="P40" s="81">
        <v>43449.6578125</v>
      </c>
      <c r="Q40" s="79" t="s">
        <v>438</v>
      </c>
      <c r="R40" s="83" t="s">
        <v>598</v>
      </c>
      <c r="S40" s="79" t="s">
        <v>609</v>
      </c>
      <c r="T40" s="79"/>
      <c r="U40" s="79"/>
      <c r="V40" s="83" t="s">
        <v>633</v>
      </c>
      <c r="W40" s="81">
        <v>43449.6578125</v>
      </c>
      <c r="X40" s="83" t="s">
        <v>672</v>
      </c>
      <c r="Y40" s="79"/>
      <c r="Z40" s="79"/>
      <c r="AA40" s="85" t="s">
        <v>861</v>
      </c>
      <c r="AB40" s="85" t="s">
        <v>1040</v>
      </c>
      <c r="AC40" s="79" t="b">
        <v>0</v>
      </c>
      <c r="AD40" s="79">
        <v>0</v>
      </c>
      <c r="AE40" s="85" t="s">
        <v>1216</v>
      </c>
      <c r="AF40" s="79" t="b">
        <v>0</v>
      </c>
      <c r="AG40" s="79" t="s">
        <v>1363</v>
      </c>
      <c r="AH40" s="79"/>
      <c r="AI40" s="85" t="s">
        <v>1190</v>
      </c>
      <c r="AJ40" s="79" t="b">
        <v>0</v>
      </c>
      <c r="AK40" s="79">
        <v>0</v>
      </c>
      <c r="AL40" s="85" t="s">
        <v>1190</v>
      </c>
      <c r="AM40" s="79" t="s">
        <v>1375</v>
      </c>
      <c r="AN40" s="79" t="b">
        <v>0</v>
      </c>
      <c r="AO40" s="85" t="s">
        <v>1040</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1</v>
      </c>
      <c r="BG40" s="49">
        <v>3.3333333333333335</v>
      </c>
      <c r="BH40" s="48">
        <v>0</v>
      </c>
      <c r="BI40" s="49">
        <v>0</v>
      </c>
      <c r="BJ40" s="48">
        <v>29</v>
      </c>
      <c r="BK40" s="49">
        <v>96.66666666666667</v>
      </c>
      <c r="BL40" s="48">
        <v>30</v>
      </c>
    </row>
    <row r="41" spans="1:64" ht="15">
      <c r="A41" s="64" t="s">
        <v>226</v>
      </c>
      <c r="B41" s="64" t="s">
        <v>256</v>
      </c>
      <c r="C41" s="65" t="s">
        <v>3166</v>
      </c>
      <c r="D41" s="66">
        <v>3</v>
      </c>
      <c r="E41" s="67" t="s">
        <v>132</v>
      </c>
      <c r="F41" s="68">
        <v>35</v>
      </c>
      <c r="G41" s="65"/>
      <c r="H41" s="69"/>
      <c r="I41" s="70"/>
      <c r="J41" s="70"/>
      <c r="K41" s="34" t="s">
        <v>65</v>
      </c>
      <c r="L41" s="77">
        <v>41</v>
      </c>
      <c r="M41" s="77"/>
      <c r="N41" s="72"/>
      <c r="O41" s="79" t="s">
        <v>403</v>
      </c>
      <c r="P41" s="81">
        <v>43449.683287037034</v>
      </c>
      <c r="Q41" s="79" t="s">
        <v>439</v>
      </c>
      <c r="R41" s="83" t="s">
        <v>598</v>
      </c>
      <c r="S41" s="79" t="s">
        <v>609</v>
      </c>
      <c r="T41" s="79"/>
      <c r="U41" s="79"/>
      <c r="V41" s="83" t="s">
        <v>633</v>
      </c>
      <c r="W41" s="81">
        <v>43449.683287037034</v>
      </c>
      <c r="X41" s="83" t="s">
        <v>673</v>
      </c>
      <c r="Y41" s="79"/>
      <c r="Z41" s="79"/>
      <c r="AA41" s="85" t="s">
        <v>862</v>
      </c>
      <c r="AB41" s="85" t="s">
        <v>1041</v>
      </c>
      <c r="AC41" s="79" t="b">
        <v>0</v>
      </c>
      <c r="AD41" s="79">
        <v>0</v>
      </c>
      <c r="AE41" s="85" t="s">
        <v>1217</v>
      </c>
      <c r="AF41" s="79" t="b">
        <v>0</v>
      </c>
      <c r="AG41" s="79" t="s">
        <v>1363</v>
      </c>
      <c r="AH41" s="79"/>
      <c r="AI41" s="85" t="s">
        <v>1190</v>
      </c>
      <c r="AJ41" s="79" t="b">
        <v>0</v>
      </c>
      <c r="AK41" s="79">
        <v>0</v>
      </c>
      <c r="AL41" s="85" t="s">
        <v>1190</v>
      </c>
      <c r="AM41" s="79" t="s">
        <v>1375</v>
      </c>
      <c r="AN41" s="79" t="b">
        <v>0</v>
      </c>
      <c r="AO41" s="85" t="s">
        <v>1041</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1</v>
      </c>
      <c r="BG41" s="49">
        <v>3.7037037037037037</v>
      </c>
      <c r="BH41" s="48">
        <v>0</v>
      </c>
      <c r="BI41" s="49">
        <v>0</v>
      </c>
      <c r="BJ41" s="48">
        <v>26</v>
      </c>
      <c r="BK41" s="49">
        <v>96.29629629629629</v>
      </c>
      <c r="BL41" s="48">
        <v>27</v>
      </c>
    </row>
    <row r="42" spans="1:64" ht="15">
      <c r="A42" s="64" t="s">
        <v>226</v>
      </c>
      <c r="B42" s="64" t="s">
        <v>257</v>
      </c>
      <c r="C42" s="65" t="s">
        <v>3166</v>
      </c>
      <c r="D42" s="66">
        <v>3</v>
      </c>
      <c r="E42" s="67" t="s">
        <v>132</v>
      </c>
      <c r="F42" s="68">
        <v>35</v>
      </c>
      <c r="G42" s="65"/>
      <c r="H42" s="69"/>
      <c r="I42" s="70"/>
      <c r="J42" s="70"/>
      <c r="K42" s="34" t="s">
        <v>65</v>
      </c>
      <c r="L42" s="77">
        <v>42</v>
      </c>
      <c r="M42" s="77"/>
      <c r="N42" s="72"/>
      <c r="O42" s="79" t="s">
        <v>403</v>
      </c>
      <c r="P42" s="81">
        <v>43449.68738425926</v>
      </c>
      <c r="Q42" s="79" t="s">
        <v>440</v>
      </c>
      <c r="R42" s="83" t="s">
        <v>598</v>
      </c>
      <c r="S42" s="79" t="s">
        <v>609</v>
      </c>
      <c r="T42" s="79"/>
      <c r="U42" s="79"/>
      <c r="V42" s="83" t="s">
        <v>633</v>
      </c>
      <c r="W42" s="81">
        <v>43449.68738425926</v>
      </c>
      <c r="X42" s="83" t="s">
        <v>674</v>
      </c>
      <c r="Y42" s="79"/>
      <c r="Z42" s="79"/>
      <c r="AA42" s="85" t="s">
        <v>863</v>
      </c>
      <c r="AB42" s="85" t="s">
        <v>1042</v>
      </c>
      <c r="AC42" s="79" t="b">
        <v>0</v>
      </c>
      <c r="AD42" s="79">
        <v>0</v>
      </c>
      <c r="AE42" s="85" t="s">
        <v>1218</v>
      </c>
      <c r="AF42" s="79" t="b">
        <v>0</v>
      </c>
      <c r="AG42" s="79" t="s">
        <v>1363</v>
      </c>
      <c r="AH42" s="79"/>
      <c r="AI42" s="85" t="s">
        <v>1190</v>
      </c>
      <c r="AJ42" s="79" t="b">
        <v>0</v>
      </c>
      <c r="AK42" s="79">
        <v>0</v>
      </c>
      <c r="AL42" s="85" t="s">
        <v>1190</v>
      </c>
      <c r="AM42" s="79" t="s">
        <v>1375</v>
      </c>
      <c r="AN42" s="79" t="b">
        <v>0</v>
      </c>
      <c r="AO42" s="85" t="s">
        <v>1042</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1</v>
      </c>
      <c r="BG42" s="49">
        <v>4</v>
      </c>
      <c r="BH42" s="48">
        <v>0</v>
      </c>
      <c r="BI42" s="49">
        <v>0</v>
      </c>
      <c r="BJ42" s="48">
        <v>24</v>
      </c>
      <c r="BK42" s="49">
        <v>96</v>
      </c>
      <c r="BL42" s="48">
        <v>25</v>
      </c>
    </row>
    <row r="43" spans="1:64" ht="15">
      <c r="A43" s="64" t="s">
        <v>226</v>
      </c>
      <c r="B43" s="64" t="s">
        <v>258</v>
      </c>
      <c r="C43" s="65" t="s">
        <v>3166</v>
      </c>
      <c r="D43" s="66">
        <v>3</v>
      </c>
      <c r="E43" s="67" t="s">
        <v>132</v>
      </c>
      <c r="F43" s="68">
        <v>35</v>
      </c>
      <c r="G43" s="65"/>
      <c r="H43" s="69"/>
      <c r="I43" s="70"/>
      <c r="J43" s="70"/>
      <c r="K43" s="34" t="s">
        <v>65</v>
      </c>
      <c r="L43" s="77">
        <v>43</v>
      </c>
      <c r="M43" s="77"/>
      <c r="N43" s="72"/>
      <c r="O43" s="79" t="s">
        <v>403</v>
      </c>
      <c r="P43" s="81">
        <v>43449.721724537034</v>
      </c>
      <c r="Q43" s="79" t="s">
        <v>441</v>
      </c>
      <c r="R43" s="83" t="s">
        <v>598</v>
      </c>
      <c r="S43" s="79" t="s">
        <v>609</v>
      </c>
      <c r="T43" s="79"/>
      <c r="U43" s="79"/>
      <c r="V43" s="83" t="s">
        <v>633</v>
      </c>
      <c r="W43" s="81">
        <v>43449.721724537034</v>
      </c>
      <c r="X43" s="83" t="s">
        <v>675</v>
      </c>
      <c r="Y43" s="79"/>
      <c r="Z43" s="79"/>
      <c r="AA43" s="85" t="s">
        <v>864</v>
      </c>
      <c r="AB43" s="85" t="s">
        <v>1043</v>
      </c>
      <c r="AC43" s="79" t="b">
        <v>0</v>
      </c>
      <c r="AD43" s="79">
        <v>0</v>
      </c>
      <c r="AE43" s="85" t="s">
        <v>1219</v>
      </c>
      <c r="AF43" s="79" t="b">
        <v>0</v>
      </c>
      <c r="AG43" s="79" t="s">
        <v>1363</v>
      </c>
      <c r="AH43" s="79"/>
      <c r="AI43" s="85" t="s">
        <v>1190</v>
      </c>
      <c r="AJ43" s="79" t="b">
        <v>0</v>
      </c>
      <c r="AK43" s="79">
        <v>0</v>
      </c>
      <c r="AL43" s="85" t="s">
        <v>1190</v>
      </c>
      <c r="AM43" s="79" t="s">
        <v>1375</v>
      </c>
      <c r="AN43" s="79" t="b">
        <v>0</v>
      </c>
      <c r="AO43" s="85" t="s">
        <v>1043</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20</v>
      </c>
      <c r="BK43" s="49">
        <v>100</v>
      </c>
      <c r="BL43" s="48">
        <v>20</v>
      </c>
    </row>
    <row r="44" spans="1:64" ht="15">
      <c r="A44" s="64" t="s">
        <v>226</v>
      </c>
      <c r="B44" s="64" t="s">
        <v>259</v>
      </c>
      <c r="C44" s="65" t="s">
        <v>3166</v>
      </c>
      <c r="D44" s="66">
        <v>3</v>
      </c>
      <c r="E44" s="67" t="s">
        <v>132</v>
      </c>
      <c r="F44" s="68">
        <v>35</v>
      </c>
      <c r="G44" s="65"/>
      <c r="H44" s="69"/>
      <c r="I44" s="70"/>
      <c r="J44" s="70"/>
      <c r="K44" s="34" t="s">
        <v>65</v>
      </c>
      <c r="L44" s="77">
        <v>44</v>
      </c>
      <c r="M44" s="77"/>
      <c r="N44" s="72"/>
      <c r="O44" s="79" t="s">
        <v>403</v>
      </c>
      <c r="P44" s="81">
        <v>43450.38935185185</v>
      </c>
      <c r="Q44" s="79" t="s">
        <v>442</v>
      </c>
      <c r="R44" s="83" t="s">
        <v>598</v>
      </c>
      <c r="S44" s="79" t="s">
        <v>609</v>
      </c>
      <c r="T44" s="79"/>
      <c r="U44" s="79"/>
      <c r="V44" s="83" t="s">
        <v>633</v>
      </c>
      <c r="W44" s="81">
        <v>43450.38935185185</v>
      </c>
      <c r="X44" s="83" t="s">
        <v>676</v>
      </c>
      <c r="Y44" s="79"/>
      <c r="Z44" s="79"/>
      <c r="AA44" s="85" t="s">
        <v>865</v>
      </c>
      <c r="AB44" s="85" t="s">
        <v>1044</v>
      </c>
      <c r="AC44" s="79" t="b">
        <v>0</v>
      </c>
      <c r="AD44" s="79">
        <v>0</v>
      </c>
      <c r="AE44" s="85" t="s">
        <v>1220</v>
      </c>
      <c r="AF44" s="79" t="b">
        <v>0</v>
      </c>
      <c r="AG44" s="79" t="s">
        <v>1363</v>
      </c>
      <c r="AH44" s="79"/>
      <c r="AI44" s="85" t="s">
        <v>1190</v>
      </c>
      <c r="AJ44" s="79" t="b">
        <v>0</v>
      </c>
      <c r="AK44" s="79">
        <v>0</v>
      </c>
      <c r="AL44" s="85" t="s">
        <v>1190</v>
      </c>
      <c r="AM44" s="79" t="s">
        <v>1375</v>
      </c>
      <c r="AN44" s="79" t="b">
        <v>0</v>
      </c>
      <c r="AO44" s="85" t="s">
        <v>1044</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1</v>
      </c>
      <c r="BG44" s="49">
        <v>4</v>
      </c>
      <c r="BH44" s="48">
        <v>0</v>
      </c>
      <c r="BI44" s="49">
        <v>0</v>
      </c>
      <c r="BJ44" s="48">
        <v>24</v>
      </c>
      <c r="BK44" s="49">
        <v>96</v>
      </c>
      <c r="BL44" s="48">
        <v>25</v>
      </c>
    </row>
    <row r="45" spans="1:64" ht="15">
      <c r="A45" s="64" t="s">
        <v>226</v>
      </c>
      <c r="B45" s="64" t="s">
        <v>260</v>
      </c>
      <c r="C45" s="65" t="s">
        <v>3166</v>
      </c>
      <c r="D45" s="66">
        <v>3</v>
      </c>
      <c r="E45" s="67" t="s">
        <v>132</v>
      </c>
      <c r="F45" s="68">
        <v>35</v>
      </c>
      <c r="G45" s="65"/>
      <c r="H45" s="69"/>
      <c r="I45" s="70"/>
      <c r="J45" s="70"/>
      <c r="K45" s="34" t="s">
        <v>65</v>
      </c>
      <c r="L45" s="77">
        <v>45</v>
      </c>
      <c r="M45" s="77"/>
      <c r="N45" s="72"/>
      <c r="O45" s="79" t="s">
        <v>403</v>
      </c>
      <c r="P45" s="81">
        <v>43450.41903935185</v>
      </c>
      <c r="Q45" s="79" t="s">
        <v>443</v>
      </c>
      <c r="R45" s="83" t="s">
        <v>598</v>
      </c>
      <c r="S45" s="79" t="s">
        <v>609</v>
      </c>
      <c r="T45" s="79"/>
      <c r="U45" s="79"/>
      <c r="V45" s="83" t="s">
        <v>633</v>
      </c>
      <c r="W45" s="81">
        <v>43450.41903935185</v>
      </c>
      <c r="X45" s="83" t="s">
        <v>677</v>
      </c>
      <c r="Y45" s="79"/>
      <c r="Z45" s="79"/>
      <c r="AA45" s="85" t="s">
        <v>866</v>
      </c>
      <c r="AB45" s="85" t="s">
        <v>1045</v>
      </c>
      <c r="AC45" s="79" t="b">
        <v>0</v>
      </c>
      <c r="AD45" s="79">
        <v>0</v>
      </c>
      <c r="AE45" s="85" t="s">
        <v>1221</v>
      </c>
      <c r="AF45" s="79" t="b">
        <v>0</v>
      </c>
      <c r="AG45" s="79" t="s">
        <v>1363</v>
      </c>
      <c r="AH45" s="79"/>
      <c r="AI45" s="85" t="s">
        <v>1190</v>
      </c>
      <c r="AJ45" s="79" t="b">
        <v>0</v>
      </c>
      <c r="AK45" s="79">
        <v>0</v>
      </c>
      <c r="AL45" s="85" t="s">
        <v>1190</v>
      </c>
      <c r="AM45" s="79" t="s">
        <v>1375</v>
      </c>
      <c r="AN45" s="79" t="b">
        <v>0</v>
      </c>
      <c r="AO45" s="85" t="s">
        <v>1045</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1</v>
      </c>
      <c r="BG45" s="49">
        <v>3.7037037037037037</v>
      </c>
      <c r="BH45" s="48">
        <v>0</v>
      </c>
      <c r="BI45" s="49">
        <v>0</v>
      </c>
      <c r="BJ45" s="48">
        <v>26</v>
      </c>
      <c r="BK45" s="49">
        <v>96.29629629629629</v>
      </c>
      <c r="BL45" s="48">
        <v>27</v>
      </c>
    </row>
    <row r="46" spans="1:64" ht="15">
      <c r="A46" s="64" t="s">
        <v>226</v>
      </c>
      <c r="B46" s="64" t="s">
        <v>261</v>
      </c>
      <c r="C46" s="65" t="s">
        <v>3166</v>
      </c>
      <c r="D46" s="66">
        <v>3</v>
      </c>
      <c r="E46" s="67" t="s">
        <v>132</v>
      </c>
      <c r="F46" s="68">
        <v>35</v>
      </c>
      <c r="G46" s="65"/>
      <c r="H46" s="69"/>
      <c r="I46" s="70"/>
      <c r="J46" s="70"/>
      <c r="K46" s="34" t="s">
        <v>65</v>
      </c>
      <c r="L46" s="77">
        <v>46</v>
      </c>
      <c r="M46" s="77"/>
      <c r="N46" s="72"/>
      <c r="O46" s="79" t="s">
        <v>403</v>
      </c>
      <c r="P46" s="81">
        <v>43450.42755787037</v>
      </c>
      <c r="Q46" s="79" t="s">
        <v>444</v>
      </c>
      <c r="R46" s="83" t="s">
        <v>598</v>
      </c>
      <c r="S46" s="79" t="s">
        <v>609</v>
      </c>
      <c r="T46" s="79"/>
      <c r="U46" s="79"/>
      <c r="V46" s="83" t="s">
        <v>633</v>
      </c>
      <c r="W46" s="81">
        <v>43450.42755787037</v>
      </c>
      <c r="X46" s="83" t="s">
        <v>678</v>
      </c>
      <c r="Y46" s="79"/>
      <c r="Z46" s="79"/>
      <c r="AA46" s="85" t="s">
        <v>867</v>
      </c>
      <c r="AB46" s="85" t="s">
        <v>1046</v>
      </c>
      <c r="AC46" s="79" t="b">
        <v>0</v>
      </c>
      <c r="AD46" s="79">
        <v>0</v>
      </c>
      <c r="AE46" s="85" t="s">
        <v>1222</v>
      </c>
      <c r="AF46" s="79" t="b">
        <v>0</v>
      </c>
      <c r="AG46" s="79" t="s">
        <v>1363</v>
      </c>
      <c r="AH46" s="79"/>
      <c r="AI46" s="85" t="s">
        <v>1190</v>
      </c>
      <c r="AJ46" s="79" t="b">
        <v>0</v>
      </c>
      <c r="AK46" s="79">
        <v>0</v>
      </c>
      <c r="AL46" s="85" t="s">
        <v>1190</v>
      </c>
      <c r="AM46" s="79" t="s">
        <v>1375</v>
      </c>
      <c r="AN46" s="79" t="b">
        <v>0</v>
      </c>
      <c r="AO46" s="85" t="s">
        <v>1046</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1</v>
      </c>
      <c r="BG46" s="49">
        <v>3.7037037037037037</v>
      </c>
      <c r="BH46" s="48">
        <v>0</v>
      </c>
      <c r="BI46" s="49">
        <v>0</v>
      </c>
      <c r="BJ46" s="48">
        <v>26</v>
      </c>
      <c r="BK46" s="49">
        <v>96.29629629629629</v>
      </c>
      <c r="BL46" s="48">
        <v>27</v>
      </c>
    </row>
    <row r="47" spans="1:64" ht="15">
      <c r="A47" s="64" t="s">
        <v>226</v>
      </c>
      <c r="B47" s="64" t="s">
        <v>262</v>
      </c>
      <c r="C47" s="65" t="s">
        <v>3166</v>
      </c>
      <c r="D47" s="66">
        <v>3</v>
      </c>
      <c r="E47" s="67" t="s">
        <v>132</v>
      </c>
      <c r="F47" s="68">
        <v>35</v>
      </c>
      <c r="G47" s="65"/>
      <c r="H47" s="69"/>
      <c r="I47" s="70"/>
      <c r="J47" s="70"/>
      <c r="K47" s="34" t="s">
        <v>65</v>
      </c>
      <c r="L47" s="77">
        <v>47</v>
      </c>
      <c r="M47" s="77"/>
      <c r="N47" s="72"/>
      <c r="O47" s="79" t="s">
        <v>403</v>
      </c>
      <c r="P47" s="81">
        <v>43450.43015046296</v>
      </c>
      <c r="Q47" s="79" t="s">
        <v>445</v>
      </c>
      <c r="R47" s="83" t="s">
        <v>598</v>
      </c>
      <c r="S47" s="79" t="s">
        <v>609</v>
      </c>
      <c r="T47" s="79"/>
      <c r="U47" s="79"/>
      <c r="V47" s="83" t="s">
        <v>633</v>
      </c>
      <c r="W47" s="81">
        <v>43450.43015046296</v>
      </c>
      <c r="X47" s="83" t="s">
        <v>679</v>
      </c>
      <c r="Y47" s="79"/>
      <c r="Z47" s="79"/>
      <c r="AA47" s="85" t="s">
        <v>868</v>
      </c>
      <c r="AB47" s="85" t="s">
        <v>1047</v>
      </c>
      <c r="AC47" s="79" t="b">
        <v>0</v>
      </c>
      <c r="AD47" s="79">
        <v>0</v>
      </c>
      <c r="AE47" s="85" t="s">
        <v>1223</v>
      </c>
      <c r="AF47" s="79" t="b">
        <v>0</v>
      </c>
      <c r="AG47" s="79" t="s">
        <v>1363</v>
      </c>
      <c r="AH47" s="79"/>
      <c r="AI47" s="85" t="s">
        <v>1190</v>
      </c>
      <c r="AJ47" s="79" t="b">
        <v>0</v>
      </c>
      <c r="AK47" s="79">
        <v>0</v>
      </c>
      <c r="AL47" s="85" t="s">
        <v>1190</v>
      </c>
      <c r="AM47" s="79" t="s">
        <v>1375</v>
      </c>
      <c r="AN47" s="79" t="b">
        <v>0</v>
      </c>
      <c r="AO47" s="85" t="s">
        <v>1047</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1</v>
      </c>
      <c r="BG47" s="49">
        <v>3.7037037037037037</v>
      </c>
      <c r="BH47" s="48">
        <v>0</v>
      </c>
      <c r="BI47" s="49">
        <v>0</v>
      </c>
      <c r="BJ47" s="48">
        <v>26</v>
      </c>
      <c r="BK47" s="49">
        <v>96.29629629629629</v>
      </c>
      <c r="BL47" s="48">
        <v>27</v>
      </c>
    </row>
    <row r="48" spans="1:64" ht="15">
      <c r="A48" s="64" t="s">
        <v>226</v>
      </c>
      <c r="B48" s="64" t="s">
        <v>263</v>
      </c>
      <c r="C48" s="65" t="s">
        <v>3166</v>
      </c>
      <c r="D48" s="66">
        <v>3</v>
      </c>
      <c r="E48" s="67" t="s">
        <v>132</v>
      </c>
      <c r="F48" s="68">
        <v>35</v>
      </c>
      <c r="G48" s="65"/>
      <c r="H48" s="69"/>
      <c r="I48" s="70"/>
      <c r="J48" s="70"/>
      <c r="K48" s="34" t="s">
        <v>65</v>
      </c>
      <c r="L48" s="77">
        <v>48</v>
      </c>
      <c r="M48" s="77"/>
      <c r="N48" s="72"/>
      <c r="O48" s="79" t="s">
        <v>403</v>
      </c>
      <c r="P48" s="81">
        <v>43450.431539351855</v>
      </c>
      <c r="Q48" s="79" t="s">
        <v>446</v>
      </c>
      <c r="R48" s="79" t="s">
        <v>600</v>
      </c>
      <c r="S48" s="79" t="s">
        <v>611</v>
      </c>
      <c r="T48" s="79"/>
      <c r="U48" s="79"/>
      <c r="V48" s="83" t="s">
        <v>633</v>
      </c>
      <c r="W48" s="81">
        <v>43450.431539351855</v>
      </c>
      <c r="X48" s="83" t="s">
        <v>680</v>
      </c>
      <c r="Y48" s="79"/>
      <c r="Z48" s="79"/>
      <c r="AA48" s="85" t="s">
        <v>869</v>
      </c>
      <c r="AB48" s="85" t="s">
        <v>1048</v>
      </c>
      <c r="AC48" s="79" t="b">
        <v>0</v>
      </c>
      <c r="AD48" s="79">
        <v>0</v>
      </c>
      <c r="AE48" s="85" t="s">
        <v>1224</v>
      </c>
      <c r="AF48" s="79" t="b">
        <v>0</v>
      </c>
      <c r="AG48" s="79" t="s">
        <v>1363</v>
      </c>
      <c r="AH48" s="79"/>
      <c r="AI48" s="85" t="s">
        <v>1190</v>
      </c>
      <c r="AJ48" s="79" t="b">
        <v>0</v>
      </c>
      <c r="AK48" s="79">
        <v>0</v>
      </c>
      <c r="AL48" s="85" t="s">
        <v>1190</v>
      </c>
      <c r="AM48" s="79" t="s">
        <v>1375</v>
      </c>
      <c r="AN48" s="79" t="b">
        <v>0</v>
      </c>
      <c r="AO48" s="85" t="s">
        <v>1048</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2.127659574468085</v>
      </c>
      <c r="BF48" s="48">
        <v>0</v>
      </c>
      <c r="BG48" s="49">
        <v>0</v>
      </c>
      <c r="BH48" s="48">
        <v>0</v>
      </c>
      <c r="BI48" s="49">
        <v>0</v>
      </c>
      <c r="BJ48" s="48">
        <v>46</v>
      </c>
      <c r="BK48" s="49">
        <v>97.87234042553192</v>
      </c>
      <c r="BL48" s="48">
        <v>47</v>
      </c>
    </row>
    <row r="49" spans="1:64" ht="15">
      <c r="A49" s="64" t="s">
        <v>226</v>
      </c>
      <c r="B49" s="64" t="s">
        <v>264</v>
      </c>
      <c r="C49" s="65" t="s">
        <v>3166</v>
      </c>
      <c r="D49" s="66">
        <v>3</v>
      </c>
      <c r="E49" s="67" t="s">
        <v>132</v>
      </c>
      <c r="F49" s="68">
        <v>35</v>
      </c>
      <c r="G49" s="65"/>
      <c r="H49" s="69"/>
      <c r="I49" s="70"/>
      <c r="J49" s="70"/>
      <c r="K49" s="34" t="s">
        <v>65</v>
      </c>
      <c r="L49" s="77">
        <v>49</v>
      </c>
      <c r="M49" s="77"/>
      <c r="N49" s="72"/>
      <c r="O49" s="79" t="s">
        <v>403</v>
      </c>
      <c r="P49" s="81">
        <v>43450.437048611115</v>
      </c>
      <c r="Q49" s="79" t="s">
        <v>447</v>
      </c>
      <c r="R49" s="83" t="s">
        <v>598</v>
      </c>
      <c r="S49" s="79" t="s">
        <v>609</v>
      </c>
      <c r="T49" s="79"/>
      <c r="U49" s="79"/>
      <c r="V49" s="83" t="s">
        <v>633</v>
      </c>
      <c r="W49" s="81">
        <v>43450.437048611115</v>
      </c>
      <c r="X49" s="83" t="s">
        <v>681</v>
      </c>
      <c r="Y49" s="79"/>
      <c r="Z49" s="79"/>
      <c r="AA49" s="85" t="s">
        <v>870</v>
      </c>
      <c r="AB49" s="85" t="s">
        <v>1049</v>
      </c>
      <c r="AC49" s="79" t="b">
        <v>0</v>
      </c>
      <c r="AD49" s="79">
        <v>0</v>
      </c>
      <c r="AE49" s="85" t="s">
        <v>1225</v>
      </c>
      <c r="AF49" s="79" t="b">
        <v>0</v>
      </c>
      <c r="AG49" s="79" t="s">
        <v>1363</v>
      </c>
      <c r="AH49" s="79"/>
      <c r="AI49" s="85" t="s">
        <v>1190</v>
      </c>
      <c r="AJ49" s="79" t="b">
        <v>0</v>
      </c>
      <c r="AK49" s="79">
        <v>0</v>
      </c>
      <c r="AL49" s="85" t="s">
        <v>1190</v>
      </c>
      <c r="AM49" s="79" t="s">
        <v>1375</v>
      </c>
      <c r="AN49" s="79" t="b">
        <v>0</v>
      </c>
      <c r="AO49" s="85" t="s">
        <v>1049</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1</v>
      </c>
      <c r="BG49" s="49">
        <v>3.7037037037037037</v>
      </c>
      <c r="BH49" s="48">
        <v>0</v>
      </c>
      <c r="BI49" s="49">
        <v>0</v>
      </c>
      <c r="BJ49" s="48">
        <v>26</v>
      </c>
      <c r="BK49" s="49">
        <v>96.29629629629629</v>
      </c>
      <c r="BL49" s="48">
        <v>27</v>
      </c>
    </row>
    <row r="50" spans="1:64" ht="15">
      <c r="A50" s="64" t="s">
        <v>226</v>
      </c>
      <c r="B50" s="64" t="s">
        <v>265</v>
      </c>
      <c r="C50" s="65" t="s">
        <v>3166</v>
      </c>
      <c r="D50" s="66">
        <v>3</v>
      </c>
      <c r="E50" s="67" t="s">
        <v>132</v>
      </c>
      <c r="F50" s="68">
        <v>35</v>
      </c>
      <c r="G50" s="65"/>
      <c r="H50" s="69"/>
      <c r="I50" s="70"/>
      <c r="J50" s="70"/>
      <c r="K50" s="34" t="s">
        <v>65</v>
      </c>
      <c r="L50" s="77">
        <v>50</v>
      </c>
      <c r="M50" s="77"/>
      <c r="N50" s="72"/>
      <c r="O50" s="79" t="s">
        <v>403</v>
      </c>
      <c r="P50" s="81">
        <v>43450.4446875</v>
      </c>
      <c r="Q50" s="79" t="s">
        <v>448</v>
      </c>
      <c r="R50" s="83" t="s">
        <v>598</v>
      </c>
      <c r="S50" s="79" t="s">
        <v>609</v>
      </c>
      <c r="T50" s="79"/>
      <c r="U50" s="79"/>
      <c r="V50" s="83" t="s">
        <v>633</v>
      </c>
      <c r="W50" s="81">
        <v>43450.4446875</v>
      </c>
      <c r="X50" s="83" t="s">
        <v>682</v>
      </c>
      <c r="Y50" s="79"/>
      <c r="Z50" s="79"/>
      <c r="AA50" s="85" t="s">
        <v>871</v>
      </c>
      <c r="AB50" s="85" t="s">
        <v>1050</v>
      </c>
      <c r="AC50" s="79" t="b">
        <v>0</v>
      </c>
      <c r="AD50" s="79">
        <v>0</v>
      </c>
      <c r="AE50" s="85" t="s">
        <v>1226</v>
      </c>
      <c r="AF50" s="79" t="b">
        <v>0</v>
      </c>
      <c r="AG50" s="79" t="s">
        <v>1363</v>
      </c>
      <c r="AH50" s="79"/>
      <c r="AI50" s="85" t="s">
        <v>1190</v>
      </c>
      <c r="AJ50" s="79" t="b">
        <v>0</v>
      </c>
      <c r="AK50" s="79">
        <v>0</v>
      </c>
      <c r="AL50" s="85" t="s">
        <v>1190</v>
      </c>
      <c r="AM50" s="79" t="s">
        <v>1375</v>
      </c>
      <c r="AN50" s="79" t="b">
        <v>0</v>
      </c>
      <c r="AO50" s="85" t="s">
        <v>1050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2</v>
      </c>
      <c r="BG50" s="49">
        <v>5.714285714285714</v>
      </c>
      <c r="BH50" s="48">
        <v>0</v>
      </c>
      <c r="BI50" s="49">
        <v>0</v>
      </c>
      <c r="BJ50" s="48">
        <v>33</v>
      </c>
      <c r="BK50" s="49">
        <v>94.28571428571429</v>
      </c>
      <c r="BL50" s="48">
        <v>35</v>
      </c>
    </row>
    <row r="51" spans="1:64" ht="15">
      <c r="A51" s="64" t="s">
        <v>226</v>
      </c>
      <c r="B51" s="64" t="s">
        <v>266</v>
      </c>
      <c r="C51" s="65" t="s">
        <v>3166</v>
      </c>
      <c r="D51" s="66">
        <v>3</v>
      </c>
      <c r="E51" s="67" t="s">
        <v>132</v>
      </c>
      <c r="F51" s="68">
        <v>35</v>
      </c>
      <c r="G51" s="65"/>
      <c r="H51" s="69"/>
      <c r="I51" s="70"/>
      <c r="J51" s="70"/>
      <c r="K51" s="34" t="s">
        <v>65</v>
      </c>
      <c r="L51" s="77">
        <v>51</v>
      </c>
      <c r="M51" s="77"/>
      <c r="N51" s="72"/>
      <c r="O51" s="79" t="s">
        <v>403</v>
      </c>
      <c r="P51" s="81">
        <v>43450.44960648148</v>
      </c>
      <c r="Q51" s="79" t="s">
        <v>449</v>
      </c>
      <c r="R51" s="83" t="s">
        <v>598</v>
      </c>
      <c r="S51" s="79" t="s">
        <v>609</v>
      </c>
      <c r="T51" s="79"/>
      <c r="U51" s="79"/>
      <c r="V51" s="83" t="s">
        <v>633</v>
      </c>
      <c r="W51" s="81">
        <v>43450.44960648148</v>
      </c>
      <c r="X51" s="83" t="s">
        <v>683</v>
      </c>
      <c r="Y51" s="79"/>
      <c r="Z51" s="79"/>
      <c r="AA51" s="85" t="s">
        <v>872</v>
      </c>
      <c r="AB51" s="85" t="s">
        <v>1051</v>
      </c>
      <c r="AC51" s="79" t="b">
        <v>0</v>
      </c>
      <c r="AD51" s="79">
        <v>0</v>
      </c>
      <c r="AE51" s="85" t="s">
        <v>1227</v>
      </c>
      <c r="AF51" s="79" t="b">
        <v>0</v>
      </c>
      <c r="AG51" s="79" t="s">
        <v>1363</v>
      </c>
      <c r="AH51" s="79"/>
      <c r="AI51" s="85" t="s">
        <v>1190</v>
      </c>
      <c r="AJ51" s="79" t="b">
        <v>0</v>
      </c>
      <c r="AK51" s="79">
        <v>0</v>
      </c>
      <c r="AL51" s="85" t="s">
        <v>1190</v>
      </c>
      <c r="AM51" s="79" t="s">
        <v>1375</v>
      </c>
      <c r="AN51" s="79" t="b">
        <v>0</v>
      </c>
      <c r="AO51" s="85" t="s">
        <v>1051</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1</v>
      </c>
      <c r="BG51" s="49">
        <v>4</v>
      </c>
      <c r="BH51" s="48">
        <v>0</v>
      </c>
      <c r="BI51" s="49">
        <v>0</v>
      </c>
      <c r="BJ51" s="48">
        <v>24</v>
      </c>
      <c r="BK51" s="49">
        <v>96</v>
      </c>
      <c r="BL51" s="48">
        <v>25</v>
      </c>
    </row>
    <row r="52" spans="1:64" ht="15">
      <c r="A52" s="64" t="s">
        <v>226</v>
      </c>
      <c r="B52" s="64" t="s">
        <v>267</v>
      </c>
      <c r="C52" s="65" t="s">
        <v>3166</v>
      </c>
      <c r="D52" s="66">
        <v>3</v>
      </c>
      <c r="E52" s="67" t="s">
        <v>132</v>
      </c>
      <c r="F52" s="68">
        <v>35</v>
      </c>
      <c r="G52" s="65"/>
      <c r="H52" s="69"/>
      <c r="I52" s="70"/>
      <c r="J52" s="70"/>
      <c r="K52" s="34" t="s">
        <v>65</v>
      </c>
      <c r="L52" s="77">
        <v>52</v>
      </c>
      <c r="M52" s="77"/>
      <c r="N52" s="72"/>
      <c r="O52" s="79" t="s">
        <v>403</v>
      </c>
      <c r="P52" s="81">
        <v>43450.45521990741</v>
      </c>
      <c r="Q52" s="79" t="s">
        <v>450</v>
      </c>
      <c r="R52" s="83" t="s">
        <v>598</v>
      </c>
      <c r="S52" s="79" t="s">
        <v>609</v>
      </c>
      <c r="T52" s="79"/>
      <c r="U52" s="79"/>
      <c r="V52" s="83" t="s">
        <v>633</v>
      </c>
      <c r="W52" s="81">
        <v>43450.45521990741</v>
      </c>
      <c r="X52" s="83" t="s">
        <v>684</v>
      </c>
      <c r="Y52" s="79"/>
      <c r="Z52" s="79"/>
      <c r="AA52" s="85" t="s">
        <v>873</v>
      </c>
      <c r="AB52" s="85" t="s">
        <v>1052</v>
      </c>
      <c r="AC52" s="79" t="b">
        <v>0</v>
      </c>
      <c r="AD52" s="79">
        <v>0</v>
      </c>
      <c r="AE52" s="85" t="s">
        <v>1228</v>
      </c>
      <c r="AF52" s="79" t="b">
        <v>0</v>
      </c>
      <c r="AG52" s="79" t="s">
        <v>1363</v>
      </c>
      <c r="AH52" s="79"/>
      <c r="AI52" s="85" t="s">
        <v>1190</v>
      </c>
      <c r="AJ52" s="79" t="b">
        <v>0</v>
      </c>
      <c r="AK52" s="79">
        <v>0</v>
      </c>
      <c r="AL52" s="85" t="s">
        <v>1190</v>
      </c>
      <c r="AM52" s="79" t="s">
        <v>1375</v>
      </c>
      <c r="AN52" s="79" t="b">
        <v>0</v>
      </c>
      <c r="AO52" s="85" t="s">
        <v>1052</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1</v>
      </c>
      <c r="BG52" s="49">
        <v>3.8461538461538463</v>
      </c>
      <c r="BH52" s="48">
        <v>0</v>
      </c>
      <c r="BI52" s="49">
        <v>0</v>
      </c>
      <c r="BJ52" s="48">
        <v>25</v>
      </c>
      <c r="BK52" s="49">
        <v>96.15384615384616</v>
      </c>
      <c r="BL52" s="48">
        <v>26</v>
      </c>
    </row>
    <row r="53" spans="1:64" ht="15">
      <c r="A53" s="64" t="s">
        <v>226</v>
      </c>
      <c r="B53" s="64" t="s">
        <v>268</v>
      </c>
      <c r="C53" s="65" t="s">
        <v>3166</v>
      </c>
      <c r="D53" s="66">
        <v>3</v>
      </c>
      <c r="E53" s="67" t="s">
        <v>132</v>
      </c>
      <c r="F53" s="68">
        <v>35</v>
      </c>
      <c r="G53" s="65"/>
      <c r="H53" s="69"/>
      <c r="I53" s="70"/>
      <c r="J53" s="70"/>
      <c r="K53" s="34" t="s">
        <v>65</v>
      </c>
      <c r="L53" s="77">
        <v>53</v>
      </c>
      <c r="M53" s="77"/>
      <c r="N53" s="72"/>
      <c r="O53" s="79" t="s">
        <v>403</v>
      </c>
      <c r="P53" s="81">
        <v>43450.45570601852</v>
      </c>
      <c r="Q53" s="79" t="s">
        <v>451</v>
      </c>
      <c r="R53" s="83" t="s">
        <v>598</v>
      </c>
      <c r="S53" s="79" t="s">
        <v>609</v>
      </c>
      <c r="T53" s="79"/>
      <c r="U53" s="79"/>
      <c r="V53" s="83" t="s">
        <v>633</v>
      </c>
      <c r="W53" s="81">
        <v>43450.45570601852</v>
      </c>
      <c r="X53" s="83" t="s">
        <v>685</v>
      </c>
      <c r="Y53" s="79"/>
      <c r="Z53" s="79"/>
      <c r="AA53" s="85" t="s">
        <v>874</v>
      </c>
      <c r="AB53" s="85" t="s">
        <v>1053</v>
      </c>
      <c r="AC53" s="79" t="b">
        <v>0</v>
      </c>
      <c r="AD53" s="79">
        <v>0</v>
      </c>
      <c r="AE53" s="85" t="s">
        <v>1229</v>
      </c>
      <c r="AF53" s="79" t="b">
        <v>0</v>
      </c>
      <c r="AG53" s="79" t="s">
        <v>1363</v>
      </c>
      <c r="AH53" s="79"/>
      <c r="AI53" s="85" t="s">
        <v>1190</v>
      </c>
      <c r="AJ53" s="79" t="b">
        <v>0</v>
      </c>
      <c r="AK53" s="79">
        <v>0</v>
      </c>
      <c r="AL53" s="85" t="s">
        <v>1190</v>
      </c>
      <c r="AM53" s="79" t="s">
        <v>1375</v>
      </c>
      <c r="AN53" s="79" t="b">
        <v>0</v>
      </c>
      <c r="AO53" s="85" t="s">
        <v>1053</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1</v>
      </c>
      <c r="BG53" s="49">
        <v>3.8461538461538463</v>
      </c>
      <c r="BH53" s="48">
        <v>0</v>
      </c>
      <c r="BI53" s="49">
        <v>0</v>
      </c>
      <c r="BJ53" s="48">
        <v>25</v>
      </c>
      <c r="BK53" s="49">
        <v>96.15384615384616</v>
      </c>
      <c r="BL53" s="48">
        <v>26</v>
      </c>
    </row>
    <row r="54" spans="1:64" ht="15">
      <c r="A54" s="64" t="s">
        <v>226</v>
      </c>
      <c r="B54" s="64" t="s">
        <v>269</v>
      </c>
      <c r="C54" s="65" t="s">
        <v>3166</v>
      </c>
      <c r="D54" s="66">
        <v>3</v>
      </c>
      <c r="E54" s="67" t="s">
        <v>132</v>
      </c>
      <c r="F54" s="68">
        <v>35</v>
      </c>
      <c r="G54" s="65"/>
      <c r="H54" s="69"/>
      <c r="I54" s="70"/>
      <c r="J54" s="70"/>
      <c r="K54" s="34" t="s">
        <v>65</v>
      </c>
      <c r="L54" s="77">
        <v>54</v>
      </c>
      <c r="M54" s="77"/>
      <c r="N54" s="72"/>
      <c r="O54" s="79" t="s">
        <v>403</v>
      </c>
      <c r="P54" s="81">
        <v>43450.4590625</v>
      </c>
      <c r="Q54" s="79" t="s">
        <v>452</v>
      </c>
      <c r="R54" s="83" t="s">
        <v>598</v>
      </c>
      <c r="S54" s="79" t="s">
        <v>609</v>
      </c>
      <c r="T54" s="79"/>
      <c r="U54" s="79"/>
      <c r="V54" s="83" t="s">
        <v>633</v>
      </c>
      <c r="W54" s="81">
        <v>43450.4590625</v>
      </c>
      <c r="X54" s="83" t="s">
        <v>686</v>
      </c>
      <c r="Y54" s="79"/>
      <c r="Z54" s="79"/>
      <c r="AA54" s="85" t="s">
        <v>875</v>
      </c>
      <c r="AB54" s="85" t="s">
        <v>1054</v>
      </c>
      <c r="AC54" s="79" t="b">
        <v>0</v>
      </c>
      <c r="AD54" s="79">
        <v>0</v>
      </c>
      <c r="AE54" s="85" t="s">
        <v>1230</v>
      </c>
      <c r="AF54" s="79" t="b">
        <v>0</v>
      </c>
      <c r="AG54" s="79" t="s">
        <v>1363</v>
      </c>
      <c r="AH54" s="79"/>
      <c r="AI54" s="85" t="s">
        <v>1190</v>
      </c>
      <c r="AJ54" s="79" t="b">
        <v>0</v>
      </c>
      <c r="AK54" s="79">
        <v>0</v>
      </c>
      <c r="AL54" s="85" t="s">
        <v>1190</v>
      </c>
      <c r="AM54" s="79" t="s">
        <v>1375</v>
      </c>
      <c r="AN54" s="79" t="b">
        <v>0</v>
      </c>
      <c r="AO54" s="85" t="s">
        <v>1054</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1</v>
      </c>
      <c r="BG54" s="49">
        <v>3.8461538461538463</v>
      </c>
      <c r="BH54" s="48">
        <v>0</v>
      </c>
      <c r="BI54" s="49">
        <v>0</v>
      </c>
      <c r="BJ54" s="48">
        <v>25</v>
      </c>
      <c r="BK54" s="49">
        <v>96.15384615384616</v>
      </c>
      <c r="BL54" s="48">
        <v>26</v>
      </c>
    </row>
    <row r="55" spans="1:64" ht="15">
      <c r="A55" s="64" t="s">
        <v>226</v>
      </c>
      <c r="B55" s="64" t="s">
        <v>270</v>
      </c>
      <c r="C55" s="65" t="s">
        <v>3166</v>
      </c>
      <c r="D55" s="66">
        <v>3</v>
      </c>
      <c r="E55" s="67" t="s">
        <v>132</v>
      </c>
      <c r="F55" s="68">
        <v>35</v>
      </c>
      <c r="G55" s="65"/>
      <c r="H55" s="69"/>
      <c r="I55" s="70"/>
      <c r="J55" s="70"/>
      <c r="K55" s="34" t="s">
        <v>65</v>
      </c>
      <c r="L55" s="77">
        <v>55</v>
      </c>
      <c r="M55" s="77"/>
      <c r="N55" s="72"/>
      <c r="O55" s="79" t="s">
        <v>403</v>
      </c>
      <c r="P55" s="81">
        <v>43450.48844907407</v>
      </c>
      <c r="Q55" s="79" t="s">
        <v>453</v>
      </c>
      <c r="R55" s="83" t="s">
        <v>598</v>
      </c>
      <c r="S55" s="79" t="s">
        <v>609</v>
      </c>
      <c r="T55" s="79"/>
      <c r="U55" s="79"/>
      <c r="V55" s="83" t="s">
        <v>633</v>
      </c>
      <c r="W55" s="81">
        <v>43450.48844907407</v>
      </c>
      <c r="X55" s="83" t="s">
        <v>687</v>
      </c>
      <c r="Y55" s="79"/>
      <c r="Z55" s="79"/>
      <c r="AA55" s="85" t="s">
        <v>876</v>
      </c>
      <c r="AB55" s="85" t="s">
        <v>1055</v>
      </c>
      <c r="AC55" s="79" t="b">
        <v>0</v>
      </c>
      <c r="AD55" s="79">
        <v>0</v>
      </c>
      <c r="AE55" s="85" t="s">
        <v>1231</v>
      </c>
      <c r="AF55" s="79" t="b">
        <v>0</v>
      </c>
      <c r="AG55" s="79" t="s">
        <v>1363</v>
      </c>
      <c r="AH55" s="79"/>
      <c r="AI55" s="85" t="s">
        <v>1190</v>
      </c>
      <c r="AJ55" s="79" t="b">
        <v>0</v>
      </c>
      <c r="AK55" s="79">
        <v>0</v>
      </c>
      <c r="AL55" s="85" t="s">
        <v>1190</v>
      </c>
      <c r="AM55" s="79" t="s">
        <v>1375</v>
      </c>
      <c r="AN55" s="79" t="b">
        <v>0</v>
      </c>
      <c r="AO55" s="85" t="s">
        <v>1055</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20</v>
      </c>
      <c r="BK55" s="49">
        <v>100</v>
      </c>
      <c r="BL55" s="48">
        <v>20</v>
      </c>
    </row>
    <row r="56" spans="1:64" ht="15">
      <c r="A56" s="64" t="s">
        <v>226</v>
      </c>
      <c r="B56" s="64" t="s">
        <v>271</v>
      </c>
      <c r="C56" s="65" t="s">
        <v>3166</v>
      </c>
      <c r="D56" s="66">
        <v>3</v>
      </c>
      <c r="E56" s="67" t="s">
        <v>132</v>
      </c>
      <c r="F56" s="68">
        <v>35</v>
      </c>
      <c r="G56" s="65"/>
      <c r="H56" s="69"/>
      <c r="I56" s="70"/>
      <c r="J56" s="70"/>
      <c r="K56" s="34" t="s">
        <v>65</v>
      </c>
      <c r="L56" s="77">
        <v>56</v>
      </c>
      <c r="M56" s="77"/>
      <c r="N56" s="72"/>
      <c r="O56" s="79" t="s">
        <v>403</v>
      </c>
      <c r="P56" s="81">
        <v>43450.51011574074</v>
      </c>
      <c r="Q56" s="79" t="s">
        <v>454</v>
      </c>
      <c r="R56" s="83" t="s">
        <v>598</v>
      </c>
      <c r="S56" s="79" t="s">
        <v>609</v>
      </c>
      <c r="T56" s="79"/>
      <c r="U56" s="79"/>
      <c r="V56" s="83" t="s">
        <v>633</v>
      </c>
      <c r="W56" s="81">
        <v>43450.51011574074</v>
      </c>
      <c r="X56" s="83" t="s">
        <v>688</v>
      </c>
      <c r="Y56" s="79"/>
      <c r="Z56" s="79"/>
      <c r="AA56" s="85" t="s">
        <v>877</v>
      </c>
      <c r="AB56" s="85" t="s">
        <v>1056</v>
      </c>
      <c r="AC56" s="79" t="b">
        <v>0</v>
      </c>
      <c r="AD56" s="79">
        <v>0</v>
      </c>
      <c r="AE56" s="85" t="s">
        <v>1232</v>
      </c>
      <c r="AF56" s="79" t="b">
        <v>0</v>
      </c>
      <c r="AG56" s="79" t="s">
        <v>1363</v>
      </c>
      <c r="AH56" s="79"/>
      <c r="AI56" s="85" t="s">
        <v>1190</v>
      </c>
      <c r="AJ56" s="79" t="b">
        <v>0</v>
      </c>
      <c r="AK56" s="79">
        <v>0</v>
      </c>
      <c r="AL56" s="85" t="s">
        <v>1190</v>
      </c>
      <c r="AM56" s="79" t="s">
        <v>1375</v>
      </c>
      <c r="AN56" s="79" t="b">
        <v>0</v>
      </c>
      <c r="AO56" s="85" t="s">
        <v>1056</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2</v>
      </c>
      <c r="BG56" s="49">
        <v>5.882352941176471</v>
      </c>
      <c r="BH56" s="48">
        <v>0</v>
      </c>
      <c r="BI56" s="49">
        <v>0</v>
      </c>
      <c r="BJ56" s="48">
        <v>32</v>
      </c>
      <c r="BK56" s="49">
        <v>94.11764705882354</v>
      </c>
      <c r="BL56" s="48">
        <v>34</v>
      </c>
    </row>
    <row r="57" spans="1:64" ht="15">
      <c r="A57" s="64" t="s">
        <v>226</v>
      </c>
      <c r="B57" s="64" t="s">
        <v>272</v>
      </c>
      <c r="C57" s="65" t="s">
        <v>3166</v>
      </c>
      <c r="D57" s="66">
        <v>3</v>
      </c>
      <c r="E57" s="67" t="s">
        <v>132</v>
      </c>
      <c r="F57" s="68">
        <v>35</v>
      </c>
      <c r="G57" s="65"/>
      <c r="H57" s="69"/>
      <c r="I57" s="70"/>
      <c r="J57" s="70"/>
      <c r="K57" s="34" t="s">
        <v>65</v>
      </c>
      <c r="L57" s="77">
        <v>57</v>
      </c>
      <c r="M57" s="77"/>
      <c r="N57" s="72"/>
      <c r="O57" s="79" t="s">
        <v>403</v>
      </c>
      <c r="P57" s="81">
        <v>43450.532372685186</v>
      </c>
      <c r="Q57" s="79" t="s">
        <v>455</v>
      </c>
      <c r="R57" s="83" t="s">
        <v>598</v>
      </c>
      <c r="S57" s="79" t="s">
        <v>609</v>
      </c>
      <c r="T57" s="79"/>
      <c r="U57" s="79"/>
      <c r="V57" s="83" t="s">
        <v>633</v>
      </c>
      <c r="W57" s="81">
        <v>43450.532372685186</v>
      </c>
      <c r="X57" s="83" t="s">
        <v>689</v>
      </c>
      <c r="Y57" s="79"/>
      <c r="Z57" s="79"/>
      <c r="AA57" s="85" t="s">
        <v>878</v>
      </c>
      <c r="AB57" s="85" t="s">
        <v>1057</v>
      </c>
      <c r="AC57" s="79" t="b">
        <v>0</v>
      </c>
      <c r="AD57" s="79">
        <v>0</v>
      </c>
      <c r="AE57" s="85" t="s">
        <v>1233</v>
      </c>
      <c r="AF57" s="79" t="b">
        <v>0</v>
      </c>
      <c r="AG57" s="79" t="s">
        <v>1363</v>
      </c>
      <c r="AH57" s="79"/>
      <c r="AI57" s="85" t="s">
        <v>1190</v>
      </c>
      <c r="AJ57" s="79" t="b">
        <v>0</v>
      </c>
      <c r="AK57" s="79">
        <v>0</v>
      </c>
      <c r="AL57" s="85" t="s">
        <v>1190</v>
      </c>
      <c r="AM57" s="79" t="s">
        <v>1375</v>
      </c>
      <c r="AN57" s="79" t="b">
        <v>0</v>
      </c>
      <c r="AO57" s="85" t="s">
        <v>1057</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1</v>
      </c>
      <c r="BG57" s="49">
        <v>3.7037037037037037</v>
      </c>
      <c r="BH57" s="48">
        <v>0</v>
      </c>
      <c r="BI57" s="49">
        <v>0</v>
      </c>
      <c r="BJ57" s="48">
        <v>26</v>
      </c>
      <c r="BK57" s="49">
        <v>96.29629629629629</v>
      </c>
      <c r="BL57" s="48">
        <v>27</v>
      </c>
    </row>
    <row r="58" spans="1:64" ht="15">
      <c r="A58" s="64" t="s">
        <v>226</v>
      </c>
      <c r="B58" s="64" t="s">
        <v>273</v>
      </c>
      <c r="C58" s="65" t="s">
        <v>3166</v>
      </c>
      <c r="D58" s="66">
        <v>3</v>
      </c>
      <c r="E58" s="67" t="s">
        <v>132</v>
      </c>
      <c r="F58" s="68">
        <v>35</v>
      </c>
      <c r="G58" s="65"/>
      <c r="H58" s="69"/>
      <c r="I58" s="70"/>
      <c r="J58" s="70"/>
      <c r="K58" s="34" t="s">
        <v>65</v>
      </c>
      <c r="L58" s="77">
        <v>58</v>
      </c>
      <c r="M58" s="77"/>
      <c r="N58" s="72"/>
      <c r="O58" s="79" t="s">
        <v>403</v>
      </c>
      <c r="P58" s="81">
        <v>43450.5875</v>
      </c>
      <c r="Q58" s="79" t="s">
        <v>456</v>
      </c>
      <c r="R58" s="83" t="s">
        <v>598</v>
      </c>
      <c r="S58" s="79" t="s">
        <v>609</v>
      </c>
      <c r="T58" s="79"/>
      <c r="U58" s="79"/>
      <c r="V58" s="83" t="s">
        <v>633</v>
      </c>
      <c r="W58" s="81">
        <v>43450.5875</v>
      </c>
      <c r="X58" s="83" t="s">
        <v>690</v>
      </c>
      <c r="Y58" s="79"/>
      <c r="Z58" s="79"/>
      <c r="AA58" s="85" t="s">
        <v>879</v>
      </c>
      <c r="AB58" s="85" t="s">
        <v>1058</v>
      </c>
      <c r="AC58" s="79" t="b">
        <v>0</v>
      </c>
      <c r="AD58" s="79">
        <v>0</v>
      </c>
      <c r="AE58" s="85" t="s">
        <v>1234</v>
      </c>
      <c r="AF58" s="79" t="b">
        <v>0</v>
      </c>
      <c r="AG58" s="79" t="s">
        <v>1363</v>
      </c>
      <c r="AH58" s="79"/>
      <c r="AI58" s="85" t="s">
        <v>1190</v>
      </c>
      <c r="AJ58" s="79" t="b">
        <v>0</v>
      </c>
      <c r="AK58" s="79">
        <v>0</v>
      </c>
      <c r="AL58" s="85" t="s">
        <v>1190</v>
      </c>
      <c r="AM58" s="79" t="s">
        <v>1375</v>
      </c>
      <c r="AN58" s="79" t="b">
        <v>0</v>
      </c>
      <c r="AO58" s="85" t="s">
        <v>1058</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1</v>
      </c>
      <c r="BG58" s="49">
        <v>3.8461538461538463</v>
      </c>
      <c r="BH58" s="48">
        <v>0</v>
      </c>
      <c r="BI58" s="49">
        <v>0</v>
      </c>
      <c r="BJ58" s="48">
        <v>25</v>
      </c>
      <c r="BK58" s="49">
        <v>96.15384615384616</v>
      </c>
      <c r="BL58" s="48">
        <v>26</v>
      </c>
    </row>
    <row r="59" spans="1:64" ht="15">
      <c r="A59" s="64" t="s">
        <v>226</v>
      </c>
      <c r="B59" s="64" t="s">
        <v>274</v>
      </c>
      <c r="C59" s="65" t="s">
        <v>3166</v>
      </c>
      <c r="D59" s="66">
        <v>3</v>
      </c>
      <c r="E59" s="67" t="s">
        <v>132</v>
      </c>
      <c r="F59" s="68">
        <v>35</v>
      </c>
      <c r="G59" s="65"/>
      <c r="H59" s="69"/>
      <c r="I59" s="70"/>
      <c r="J59" s="70"/>
      <c r="K59" s="34" t="s">
        <v>65</v>
      </c>
      <c r="L59" s="77">
        <v>59</v>
      </c>
      <c r="M59" s="77"/>
      <c r="N59" s="72"/>
      <c r="O59" s="79" t="s">
        <v>403</v>
      </c>
      <c r="P59" s="81">
        <v>43450.66103009259</v>
      </c>
      <c r="Q59" s="79" t="s">
        <v>457</v>
      </c>
      <c r="R59" s="83" t="s">
        <v>598</v>
      </c>
      <c r="S59" s="79" t="s">
        <v>609</v>
      </c>
      <c r="T59" s="79"/>
      <c r="U59" s="79"/>
      <c r="V59" s="83" t="s">
        <v>633</v>
      </c>
      <c r="W59" s="81">
        <v>43450.66103009259</v>
      </c>
      <c r="X59" s="83" t="s">
        <v>691</v>
      </c>
      <c r="Y59" s="79"/>
      <c r="Z59" s="79"/>
      <c r="AA59" s="85" t="s">
        <v>880</v>
      </c>
      <c r="AB59" s="85" t="s">
        <v>1059</v>
      </c>
      <c r="AC59" s="79" t="b">
        <v>0</v>
      </c>
      <c r="AD59" s="79">
        <v>0</v>
      </c>
      <c r="AE59" s="85" t="s">
        <v>1235</v>
      </c>
      <c r="AF59" s="79" t="b">
        <v>0</v>
      </c>
      <c r="AG59" s="79" t="s">
        <v>1363</v>
      </c>
      <c r="AH59" s="79"/>
      <c r="AI59" s="85" t="s">
        <v>1190</v>
      </c>
      <c r="AJ59" s="79" t="b">
        <v>0</v>
      </c>
      <c r="AK59" s="79">
        <v>0</v>
      </c>
      <c r="AL59" s="85" t="s">
        <v>1190</v>
      </c>
      <c r="AM59" s="79" t="s">
        <v>1375</v>
      </c>
      <c r="AN59" s="79" t="b">
        <v>0</v>
      </c>
      <c r="AO59" s="85" t="s">
        <v>1059</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1</v>
      </c>
      <c r="BG59" s="49">
        <v>3.5714285714285716</v>
      </c>
      <c r="BH59" s="48">
        <v>0</v>
      </c>
      <c r="BI59" s="49">
        <v>0</v>
      </c>
      <c r="BJ59" s="48">
        <v>27</v>
      </c>
      <c r="BK59" s="49">
        <v>96.42857142857143</v>
      </c>
      <c r="BL59" s="48">
        <v>28</v>
      </c>
    </row>
    <row r="60" spans="1:64" ht="15">
      <c r="A60" s="64" t="s">
        <v>226</v>
      </c>
      <c r="B60" s="64" t="s">
        <v>275</v>
      </c>
      <c r="C60" s="65" t="s">
        <v>3166</v>
      </c>
      <c r="D60" s="66">
        <v>3</v>
      </c>
      <c r="E60" s="67" t="s">
        <v>132</v>
      </c>
      <c r="F60" s="68">
        <v>35</v>
      </c>
      <c r="G60" s="65"/>
      <c r="H60" s="69"/>
      <c r="I60" s="70"/>
      <c r="J60" s="70"/>
      <c r="K60" s="34" t="s">
        <v>65</v>
      </c>
      <c r="L60" s="77">
        <v>60</v>
      </c>
      <c r="M60" s="77"/>
      <c r="N60" s="72"/>
      <c r="O60" s="79" t="s">
        <v>403</v>
      </c>
      <c r="P60" s="81">
        <v>43450.719872685186</v>
      </c>
      <c r="Q60" s="79" t="s">
        <v>458</v>
      </c>
      <c r="R60" s="83" t="s">
        <v>598</v>
      </c>
      <c r="S60" s="79" t="s">
        <v>609</v>
      </c>
      <c r="T60" s="79"/>
      <c r="U60" s="79"/>
      <c r="V60" s="83" t="s">
        <v>633</v>
      </c>
      <c r="W60" s="81">
        <v>43450.719872685186</v>
      </c>
      <c r="X60" s="83" t="s">
        <v>692</v>
      </c>
      <c r="Y60" s="79"/>
      <c r="Z60" s="79"/>
      <c r="AA60" s="85" t="s">
        <v>881</v>
      </c>
      <c r="AB60" s="85" t="s">
        <v>1060</v>
      </c>
      <c r="AC60" s="79" t="b">
        <v>0</v>
      </c>
      <c r="AD60" s="79">
        <v>0</v>
      </c>
      <c r="AE60" s="85" t="s">
        <v>1236</v>
      </c>
      <c r="AF60" s="79" t="b">
        <v>0</v>
      </c>
      <c r="AG60" s="79" t="s">
        <v>1363</v>
      </c>
      <c r="AH60" s="79"/>
      <c r="AI60" s="85" t="s">
        <v>1190</v>
      </c>
      <c r="AJ60" s="79" t="b">
        <v>0</v>
      </c>
      <c r="AK60" s="79">
        <v>0</v>
      </c>
      <c r="AL60" s="85" t="s">
        <v>1190</v>
      </c>
      <c r="AM60" s="79" t="s">
        <v>1375</v>
      </c>
      <c r="AN60" s="79" t="b">
        <v>0</v>
      </c>
      <c r="AO60" s="85" t="s">
        <v>1060</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1</v>
      </c>
      <c r="BG60" s="49">
        <v>3.8461538461538463</v>
      </c>
      <c r="BH60" s="48">
        <v>0</v>
      </c>
      <c r="BI60" s="49">
        <v>0</v>
      </c>
      <c r="BJ60" s="48">
        <v>25</v>
      </c>
      <c r="BK60" s="49">
        <v>96.15384615384616</v>
      </c>
      <c r="BL60" s="48">
        <v>26</v>
      </c>
    </row>
    <row r="61" spans="1:64" ht="15">
      <c r="A61" s="64" t="s">
        <v>226</v>
      </c>
      <c r="B61" s="64" t="s">
        <v>276</v>
      </c>
      <c r="C61" s="65" t="s">
        <v>3166</v>
      </c>
      <c r="D61" s="66">
        <v>3</v>
      </c>
      <c r="E61" s="67" t="s">
        <v>132</v>
      </c>
      <c r="F61" s="68">
        <v>35</v>
      </c>
      <c r="G61" s="65"/>
      <c r="H61" s="69"/>
      <c r="I61" s="70"/>
      <c r="J61" s="70"/>
      <c r="K61" s="34" t="s">
        <v>65</v>
      </c>
      <c r="L61" s="77">
        <v>61</v>
      </c>
      <c r="M61" s="77"/>
      <c r="N61" s="72"/>
      <c r="O61" s="79" t="s">
        <v>403</v>
      </c>
      <c r="P61" s="81">
        <v>43450.72409722222</v>
      </c>
      <c r="Q61" s="79" t="s">
        <v>459</v>
      </c>
      <c r="R61" s="83" t="s">
        <v>598</v>
      </c>
      <c r="S61" s="79" t="s">
        <v>609</v>
      </c>
      <c r="T61" s="79"/>
      <c r="U61" s="79"/>
      <c r="V61" s="83" t="s">
        <v>633</v>
      </c>
      <c r="W61" s="81">
        <v>43450.72409722222</v>
      </c>
      <c r="X61" s="83" t="s">
        <v>693</v>
      </c>
      <c r="Y61" s="79"/>
      <c r="Z61" s="79"/>
      <c r="AA61" s="85" t="s">
        <v>882</v>
      </c>
      <c r="AB61" s="85" t="s">
        <v>1061</v>
      </c>
      <c r="AC61" s="79" t="b">
        <v>0</v>
      </c>
      <c r="AD61" s="79">
        <v>0</v>
      </c>
      <c r="AE61" s="85" t="s">
        <v>1237</v>
      </c>
      <c r="AF61" s="79" t="b">
        <v>0</v>
      </c>
      <c r="AG61" s="79" t="s">
        <v>1363</v>
      </c>
      <c r="AH61" s="79"/>
      <c r="AI61" s="85" t="s">
        <v>1190</v>
      </c>
      <c r="AJ61" s="79" t="b">
        <v>0</v>
      </c>
      <c r="AK61" s="79">
        <v>0</v>
      </c>
      <c r="AL61" s="85" t="s">
        <v>1190</v>
      </c>
      <c r="AM61" s="79" t="s">
        <v>1375</v>
      </c>
      <c r="AN61" s="79" t="b">
        <v>0</v>
      </c>
      <c r="AO61" s="85" t="s">
        <v>1061</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2</v>
      </c>
      <c r="BG61" s="49">
        <v>5.882352941176471</v>
      </c>
      <c r="BH61" s="48">
        <v>0</v>
      </c>
      <c r="BI61" s="49">
        <v>0</v>
      </c>
      <c r="BJ61" s="48">
        <v>32</v>
      </c>
      <c r="BK61" s="49">
        <v>94.11764705882354</v>
      </c>
      <c r="BL61" s="48">
        <v>34</v>
      </c>
    </row>
    <row r="62" spans="1:64" ht="15">
      <c r="A62" s="64" t="s">
        <v>226</v>
      </c>
      <c r="B62" s="64" t="s">
        <v>277</v>
      </c>
      <c r="C62" s="65" t="s">
        <v>3166</v>
      </c>
      <c r="D62" s="66">
        <v>3</v>
      </c>
      <c r="E62" s="67" t="s">
        <v>132</v>
      </c>
      <c r="F62" s="68">
        <v>35</v>
      </c>
      <c r="G62" s="65"/>
      <c r="H62" s="69"/>
      <c r="I62" s="70"/>
      <c r="J62" s="70"/>
      <c r="K62" s="34" t="s">
        <v>65</v>
      </c>
      <c r="L62" s="77">
        <v>62</v>
      </c>
      <c r="M62" s="77"/>
      <c r="N62" s="72"/>
      <c r="O62" s="79" t="s">
        <v>403</v>
      </c>
      <c r="P62" s="81">
        <v>43451.36739583333</v>
      </c>
      <c r="Q62" s="79" t="s">
        <v>460</v>
      </c>
      <c r="R62" s="83" t="s">
        <v>598</v>
      </c>
      <c r="S62" s="79" t="s">
        <v>609</v>
      </c>
      <c r="T62" s="79"/>
      <c r="U62" s="79"/>
      <c r="V62" s="83" t="s">
        <v>633</v>
      </c>
      <c r="W62" s="81">
        <v>43451.36739583333</v>
      </c>
      <c r="X62" s="83" t="s">
        <v>694</v>
      </c>
      <c r="Y62" s="79"/>
      <c r="Z62" s="79"/>
      <c r="AA62" s="85" t="s">
        <v>883</v>
      </c>
      <c r="AB62" s="85" t="s">
        <v>1062</v>
      </c>
      <c r="AC62" s="79" t="b">
        <v>0</v>
      </c>
      <c r="AD62" s="79">
        <v>0</v>
      </c>
      <c r="AE62" s="85" t="s">
        <v>1238</v>
      </c>
      <c r="AF62" s="79" t="b">
        <v>0</v>
      </c>
      <c r="AG62" s="79" t="s">
        <v>1363</v>
      </c>
      <c r="AH62" s="79"/>
      <c r="AI62" s="85" t="s">
        <v>1190</v>
      </c>
      <c r="AJ62" s="79" t="b">
        <v>0</v>
      </c>
      <c r="AK62" s="79">
        <v>0</v>
      </c>
      <c r="AL62" s="85" t="s">
        <v>1190</v>
      </c>
      <c r="AM62" s="79" t="s">
        <v>1375</v>
      </c>
      <c r="AN62" s="79" t="b">
        <v>0</v>
      </c>
      <c r="AO62" s="85" t="s">
        <v>1062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18</v>
      </c>
      <c r="BK62" s="49">
        <v>100</v>
      </c>
      <c r="BL62" s="48">
        <v>18</v>
      </c>
    </row>
    <row r="63" spans="1:64" ht="15">
      <c r="A63" s="64" t="s">
        <v>226</v>
      </c>
      <c r="B63" s="64" t="s">
        <v>278</v>
      </c>
      <c r="C63" s="65" t="s">
        <v>3166</v>
      </c>
      <c r="D63" s="66">
        <v>3</v>
      </c>
      <c r="E63" s="67" t="s">
        <v>132</v>
      </c>
      <c r="F63" s="68">
        <v>35</v>
      </c>
      <c r="G63" s="65"/>
      <c r="H63" s="69"/>
      <c r="I63" s="70"/>
      <c r="J63" s="70"/>
      <c r="K63" s="34" t="s">
        <v>65</v>
      </c>
      <c r="L63" s="77">
        <v>63</v>
      </c>
      <c r="M63" s="77"/>
      <c r="N63" s="72"/>
      <c r="O63" s="79" t="s">
        <v>403</v>
      </c>
      <c r="P63" s="81">
        <v>43451.37574074074</v>
      </c>
      <c r="Q63" s="79" t="s">
        <v>461</v>
      </c>
      <c r="R63" s="83" t="s">
        <v>598</v>
      </c>
      <c r="S63" s="79" t="s">
        <v>609</v>
      </c>
      <c r="T63" s="79"/>
      <c r="U63" s="79"/>
      <c r="V63" s="83" t="s">
        <v>633</v>
      </c>
      <c r="W63" s="81">
        <v>43451.37574074074</v>
      </c>
      <c r="X63" s="83" t="s">
        <v>695</v>
      </c>
      <c r="Y63" s="79"/>
      <c r="Z63" s="79"/>
      <c r="AA63" s="85" t="s">
        <v>884</v>
      </c>
      <c r="AB63" s="85" t="s">
        <v>1063</v>
      </c>
      <c r="AC63" s="79" t="b">
        <v>0</v>
      </c>
      <c r="AD63" s="79">
        <v>0</v>
      </c>
      <c r="AE63" s="85" t="s">
        <v>1239</v>
      </c>
      <c r="AF63" s="79" t="b">
        <v>0</v>
      </c>
      <c r="AG63" s="79" t="s">
        <v>1363</v>
      </c>
      <c r="AH63" s="79"/>
      <c r="AI63" s="85" t="s">
        <v>1190</v>
      </c>
      <c r="AJ63" s="79" t="b">
        <v>0</v>
      </c>
      <c r="AK63" s="79">
        <v>0</v>
      </c>
      <c r="AL63" s="85" t="s">
        <v>1190</v>
      </c>
      <c r="AM63" s="79" t="s">
        <v>1375</v>
      </c>
      <c r="AN63" s="79" t="b">
        <v>0</v>
      </c>
      <c r="AO63" s="85" t="s">
        <v>1063</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1</v>
      </c>
      <c r="BG63" s="49">
        <v>3.225806451612903</v>
      </c>
      <c r="BH63" s="48">
        <v>0</v>
      </c>
      <c r="BI63" s="49">
        <v>0</v>
      </c>
      <c r="BJ63" s="48">
        <v>30</v>
      </c>
      <c r="BK63" s="49">
        <v>96.7741935483871</v>
      </c>
      <c r="BL63" s="48">
        <v>31</v>
      </c>
    </row>
    <row r="64" spans="1:64" ht="15">
      <c r="A64" s="64" t="s">
        <v>226</v>
      </c>
      <c r="B64" s="64" t="s">
        <v>279</v>
      </c>
      <c r="C64" s="65" t="s">
        <v>3166</v>
      </c>
      <c r="D64" s="66">
        <v>3</v>
      </c>
      <c r="E64" s="67" t="s">
        <v>132</v>
      </c>
      <c r="F64" s="68">
        <v>35</v>
      </c>
      <c r="G64" s="65"/>
      <c r="H64" s="69"/>
      <c r="I64" s="70"/>
      <c r="J64" s="70"/>
      <c r="K64" s="34" t="s">
        <v>65</v>
      </c>
      <c r="L64" s="77">
        <v>64</v>
      </c>
      <c r="M64" s="77"/>
      <c r="N64" s="72"/>
      <c r="O64" s="79" t="s">
        <v>403</v>
      </c>
      <c r="P64" s="81">
        <v>43451.3758912037</v>
      </c>
      <c r="Q64" s="79" t="s">
        <v>462</v>
      </c>
      <c r="R64" s="83" t="s">
        <v>598</v>
      </c>
      <c r="S64" s="79" t="s">
        <v>609</v>
      </c>
      <c r="T64" s="79"/>
      <c r="U64" s="79"/>
      <c r="V64" s="83" t="s">
        <v>633</v>
      </c>
      <c r="W64" s="81">
        <v>43451.3758912037</v>
      </c>
      <c r="X64" s="83" t="s">
        <v>696</v>
      </c>
      <c r="Y64" s="79"/>
      <c r="Z64" s="79"/>
      <c r="AA64" s="85" t="s">
        <v>885</v>
      </c>
      <c r="AB64" s="85" t="s">
        <v>1064</v>
      </c>
      <c r="AC64" s="79" t="b">
        <v>0</v>
      </c>
      <c r="AD64" s="79">
        <v>0</v>
      </c>
      <c r="AE64" s="85" t="s">
        <v>1240</v>
      </c>
      <c r="AF64" s="79" t="b">
        <v>0</v>
      </c>
      <c r="AG64" s="79" t="s">
        <v>1363</v>
      </c>
      <c r="AH64" s="79"/>
      <c r="AI64" s="85" t="s">
        <v>1190</v>
      </c>
      <c r="AJ64" s="79" t="b">
        <v>0</v>
      </c>
      <c r="AK64" s="79">
        <v>0</v>
      </c>
      <c r="AL64" s="85" t="s">
        <v>1190</v>
      </c>
      <c r="AM64" s="79" t="s">
        <v>1375</v>
      </c>
      <c r="AN64" s="79" t="b">
        <v>0</v>
      </c>
      <c r="AO64" s="85" t="s">
        <v>1064</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18</v>
      </c>
      <c r="BK64" s="49">
        <v>100</v>
      </c>
      <c r="BL64" s="48">
        <v>18</v>
      </c>
    </row>
    <row r="65" spans="1:64" ht="15">
      <c r="A65" s="64" t="s">
        <v>226</v>
      </c>
      <c r="B65" s="64" t="s">
        <v>280</v>
      </c>
      <c r="C65" s="65" t="s">
        <v>3166</v>
      </c>
      <c r="D65" s="66">
        <v>3</v>
      </c>
      <c r="E65" s="67" t="s">
        <v>132</v>
      </c>
      <c r="F65" s="68">
        <v>35</v>
      </c>
      <c r="G65" s="65"/>
      <c r="H65" s="69"/>
      <c r="I65" s="70"/>
      <c r="J65" s="70"/>
      <c r="K65" s="34" t="s">
        <v>65</v>
      </c>
      <c r="L65" s="77">
        <v>65</v>
      </c>
      <c r="M65" s="77"/>
      <c r="N65" s="72"/>
      <c r="O65" s="79" t="s">
        <v>403</v>
      </c>
      <c r="P65" s="81">
        <v>43451.379108796296</v>
      </c>
      <c r="Q65" s="79" t="s">
        <v>463</v>
      </c>
      <c r="R65" s="83" t="s">
        <v>598</v>
      </c>
      <c r="S65" s="79" t="s">
        <v>609</v>
      </c>
      <c r="T65" s="79"/>
      <c r="U65" s="79"/>
      <c r="V65" s="83" t="s">
        <v>633</v>
      </c>
      <c r="W65" s="81">
        <v>43451.379108796296</v>
      </c>
      <c r="X65" s="83" t="s">
        <v>697</v>
      </c>
      <c r="Y65" s="79"/>
      <c r="Z65" s="79"/>
      <c r="AA65" s="85" t="s">
        <v>886</v>
      </c>
      <c r="AB65" s="85" t="s">
        <v>1065</v>
      </c>
      <c r="AC65" s="79" t="b">
        <v>0</v>
      </c>
      <c r="AD65" s="79">
        <v>0</v>
      </c>
      <c r="AE65" s="85" t="s">
        <v>1241</v>
      </c>
      <c r="AF65" s="79" t="b">
        <v>0</v>
      </c>
      <c r="AG65" s="79" t="s">
        <v>1363</v>
      </c>
      <c r="AH65" s="79"/>
      <c r="AI65" s="85" t="s">
        <v>1190</v>
      </c>
      <c r="AJ65" s="79" t="b">
        <v>0</v>
      </c>
      <c r="AK65" s="79">
        <v>0</v>
      </c>
      <c r="AL65" s="85" t="s">
        <v>1190</v>
      </c>
      <c r="AM65" s="79" t="s">
        <v>1375</v>
      </c>
      <c r="AN65" s="79" t="b">
        <v>0</v>
      </c>
      <c r="AO65" s="85" t="s">
        <v>1065</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2.272727272727273</v>
      </c>
      <c r="BF65" s="48">
        <v>1</v>
      </c>
      <c r="BG65" s="49">
        <v>2.272727272727273</v>
      </c>
      <c r="BH65" s="48">
        <v>0</v>
      </c>
      <c r="BI65" s="49">
        <v>0</v>
      </c>
      <c r="BJ65" s="48">
        <v>42</v>
      </c>
      <c r="BK65" s="49">
        <v>95.45454545454545</v>
      </c>
      <c r="BL65" s="48">
        <v>44</v>
      </c>
    </row>
    <row r="66" spans="1:64" ht="15">
      <c r="A66" s="64" t="s">
        <v>226</v>
      </c>
      <c r="B66" s="64" t="s">
        <v>281</v>
      </c>
      <c r="C66" s="65" t="s">
        <v>3166</v>
      </c>
      <c r="D66" s="66">
        <v>3</v>
      </c>
      <c r="E66" s="67" t="s">
        <v>132</v>
      </c>
      <c r="F66" s="68">
        <v>35</v>
      </c>
      <c r="G66" s="65"/>
      <c r="H66" s="69"/>
      <c r="I66" s="70"/>
      <c r="J66" s="70"/>
      <c r="K66" s="34" t="s">
        <v>65</v>
      </c>
      <c r="L66" s="77">
        <v>66</v>
      </c>
      <c r="M66" s="77"/>
      <c r="N66" s="72"/>
      <c r="O66" s="79" t="s">
        <v>403</v>
      </c>
      <c r="P66" s="81">
        <v>43451.47765046296</v>
      </c>
      <c r="Q66" s="79" t="s">
        <v>464</v>
      </c>
      <c r="R66" s="83" t="s">
        <v>598</v>
      </c>
      <c r="S66" s="79" t="s">
        <v>609</v>
      </c>
      <c r="T66" s="79"/>
      <c r="U66" s="79"/>
      <c r="V66" s="83" t="s">
        <v>633</v>
      </c>
      <c r="W66" s="81">
        <v>43451.47765046296</v>
      </c>
      <c r="X66" s="83" t="s">
        <v>698</v>
      </c>
      <c r="Y66" s="79"/>
      <c r="Z66" s="79"/>
      <c r="AA66" s="85" t="s">
        <v>887</v>
      </c>
      <c r="AB66" s="85" t="s">
        <v>1066</v>
      </c>
      <c r="AC66" s="79" t="b">
        <v>0</v>
      </c>
      <c r="AD66" s="79">
        <v>0</v>
      </c>
      <c r="AE66" s="85" t="s">
        <v>1242</v>
      </c>
      <c r="AF66" s="79" t="b">
        <v>0</v>
      </c>
      <c r="AG66" s="79" t="s">
        <v>1363</v>
      </c>
      <c r="AH66" s="79"/>
      <c r="AI66" s="85" t="s">
        <v>1190</v>
      </c>
      <c r="AJ66" s="79" t="b">
        <v>0</v>
      </c>
      <c r="AK66" s="79">
        <v>0</v>
      </c>
      <c r="AL66" s="85" t="s">
        <v>1190</v>
      </c>
      <c r="AM66" s="79" t="s">
        <v>1375</v>
      </c>
      <c r="AN66" s="79" t="b">
        <v>0</v>
      </c>
      <c r="AO66" s="85" t="s">
        <v>1066</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5.2631578947368425</v>
      </c>
      <c r="BF66" s="48">
        <v>0</v>
      </c>
      <c r="BG66" s="49">
        <v>0</v>
      </c>
      <c r="BH66" s="48">
        <v>0</v>
      </c>
      <c r="BI66" s="49">
        <v>0</v>
      </c>
      <c r="BJ66" s="48">
        <v>18</v>
      </c>
      <c r="BK66" s="49">
        <v>94.73684210526316</v>
      </c>
      <c r="BL66" s="48">
        <v>19</v>
      </c>
    </row>
    <row r="67" spans="1:64" ht="15">
      <c r="A67" s="64" t="s">
        <v>226</v>
      </c>
      <c r="B67" s="64" t="s">
        <v>282</v>
      </c>
      <c r="C67" s="65" t="s">
        <v>3166</v>
      </c>
      <c r="D67" s="66">
        <v>3</v>
      </c>
      <c r="E67" s="67" t="s">
        <v>132</v>
      </c>
      <c r="F67" s="68">
        <v>35</v>
      </c>
      <c r="G67" s="65"/>
      <c r="H67" s="69"/>
      <c r="I67" s="70"/>
      <c r="J67" s="70"/>
      <c r="K67" s="34" t="s">
        <v>65</v>
      </c>
      <c r="L67" s="77">
        <v>67</v>
      </c>
      <c r="M67" s="77"/>
      <c r="N67" s="72"/>
      <c r="O67" s="79" t="s">
        <v>403</v>
      </c>
      <c r="P67" s="81">
        <v>43451.55789351852</v>
      </c>
      <c r="Q67" s="79" t="s">
        <v>465</v>
      </c>
      <c r="R67" s="83" t="s">
        <v>598</v>
      </c>
      <c r="S67" s="79" t="s">
        <v>609</v>
      </c>
      <c r="T67" s="79"/>
      <c r="U67" s="79"/>
      <c r="V67" s="83" t="s">
        <v>633</v>
      </c>
      <c r="W67" s="81">
        <v>43451.55789351852</v>
      </c>
      <c r="X67" s="83" t="s">
        <v>699</v>
      </c>
      <c r="Y67" s="79"/>
      <c r="Z67" s="79"/>
      <c r="AA67" s="85" t="s">
        <v>888</v>
      </c>
      <c r="AB67" s="85" t="s">
        <v>1067</v>
      </c>
      <c r="AC67" s="79" t="b">
        <v>0</v>
      </c>
      <c r="AD67" s="79">
        <v>0</v>
      </c>
      <c r="AE67" s="85" t="s">
        <v>1243</v>
      </c>
      <c r="AF67" s="79" t="b">
        <v>0</v>
      </c>
      <c r="AG67" s="79" t="s">
        <v>1363</v>
      </c>
      <c r="AH67" s="79"/>
      <c r="AI67" s="85" t="s">
        <v>1190</v>
      </c>
      <c r="AJ67" s="79" t="b">
        <v>0</v>
      </c>
      <c r="AK67" s="79">
        <v>0</v>
      </c>
      <c r="AL67" s="85" t="s">
        <v>1190</v>
      </c>
      <c r="AM67" s="79" t="s">
        <v>1375</v>
      </c>
      <c r="AN67" s="79" t="b">
        <v>0</v>
      </c>
      <c r="AO67" s="85" t="s">
        <v>1067</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1</v>
      </c>
      <c r="BG67" s="49">
        <v>3.8461538461538463</v>
      </c>
      <c r="BH67" s="48">
        <v>0</v>
      </c>
      <c r="BI67" s="49">
        <v>0</v>
      </c>
      <c r="BJ67" s="48">
        <v>25</v>
      </c>
      <c r="BK67" s="49">
        <v>96.15384615384616</v>
      </c>
      <c r="BL67" s="48">
        <v>26</v>
      </c>
    </row>
    <row r="68" spans="1:64" ht="15">
      <c r="A68" s="64" t="s">
        <v>226</v>
      </c>
      <c r="B68" s="64" t="s">
        <v>283</v>
      </c>
      <c r="C68" s="65" t="s">
        <v>3166</v>
      </c>
      <c r="D68" s="66">
        <v>3</v>
      </c>
      <c r="E68" s="67" t="s">
        <v>132</v>
      </c>
      <c r="F68" s="68">
        <v>35</v>
      </c>
      <c r="G68" s="65"/>
      <c r="H68" s="69"/>
      <c r="I68" s="70"/>
      <c r="J68" s="70"/>
      <c r="K68" s="34" t="s">
        <v>65</v>
      </c>
      <c r="L68" s="77">
        <v>68</v>
      </c>
      <c r="M68" s="77"/>
      <c r="N68" s="72"/>
      <c r="O68" s="79" t="s">
        <v>403</v>
      </c>
      <c r="P68" s="81">
        <v>43451.57596064815</v>
      </c>
      <c r="Q68" s="79" t="s">
        <v>466</v>
      </c>
      <c r="R68" s="83" t="s">
        <v>598</v>
      </c>
      <c r="S68" s="79" t="s">
        <v>609</v>
      </c>
      <c r="T68" s="79"/>
      <c r="U68" s="79"/>
      <c r="V68" s="83" t="s">
        <v>633</v>
      </c>
      <c r="W68" s="81">
        <v>43451.57596064815</v>
      </c>
      <c r="X68" s="83" t="s">
        <v>700</v>
      </c>
      <c r="Y68" s="79"/>
      <c r="Z68" s="79"/>
      <c r="AA68" s="85" t="s">
        <v>889</v>
      </c>
      <c r="AB68" s="85" t="s">
        <v>1068</v>
      </c>
      <c r="AC68" s="79" t="b">
        <v>0</v>
      </c>
      <c r="AD68" s="79">
        <v>0</v>
      </c>
      <c r="AE68" s="85" t="s">
        <v>1244</v>
      </c>
      <c r="AF68" s="79" t="b">
        <v>0</v>
      </c>
      <c r="AG68" s="79" t="s">
        <v>1363</v>
      </c>
      <c r="AH68" s="79"/>
      <c r="AI68" s="85" t="s">
        <v>1190</v>
      </c>
      <c r="AJ68" s="79" t="b">
        <v>0</v>
      </c>
      <c r="AK68" s="79">
        <v>0</v>
      </c>
      <c r="AL68" s="85" t="s">
        <v>1190</v>
      </c>
      <c r="AM68" s="79" t="s">
        <v>1375</v>
      </c>
      <c r="AN68" s="79" t="b">
        <v>0</v>
      </c>
      <c r="AO68" s="85" t="s">
        <v>1068</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2</v>
      </c>
      <c r="BE68" s="49">
        <v>8.695652173913043</v>
      </c>
      <c r="BF68" s="48">
        <v>0</v>
      </c>
      <c r="BG68" s="49">
        <v>0</v>
      </c>
      <c r="BH68" s="48">
        <v>0</v>
      </c>
      <c r="BI68" s="49">
        <v>0</v>
      </c>
      <c r="BJ68" s="48">
        <v>21</v>
      </c>
      <c r="BK68" s="49">
        <v>91.30434782608695</v>
      </c>
      <c r="BL68" s="48">
        <v>23</v>
      </c>
    </row>
    <row r="69" spans="1:64" ht="15">
      <c r="A69" s="64" t="s">
        <v>226</v>
      </c>
      <c r="B69" s="64" t="s">
        <v>284</v>
      </c>
      <c r="C69" s="65" t="s">
        <v>3166</v>
      </c>
      <c r="D69" s="66">
        <v>3</v>
      </c>
      <c r="E69" s="67" t="s">
        <v>132</v>
      </c>
      <c r="F69" s="68">
        <v>35</v>
      </c>
      <c r="G69" s="65"/>
      <c r="H69" s="69"/>
      <c r="I69" s="70"/>
      <c r="J69" s="70"/>
      <c r="K69" s="34" t="s">
        <v>65</v>
      </c>
      <c r="L69" s="77">
        <v>69</v>
      </c>
      <c r="M69" s="77"/>
      <c r="N69" s="72"/>
      <c r="O69" s="79" t="s">
        <v>403</v>
      </c>
      <c r="P69" s="81">
        <v>43451.59615740741</v>
      </c>
      <c r="Q69" s="79" t="s">
        <v>467</v>
      </c>
      <c r="R69" s="83" t="s">
        <v>598</v>
      </c>
      <c r="S69" s="79" t="s">
        <v>609</v>
      </c>
      <c r="T69" s="79"/>
      <c r="U69" s="79"/>
      <c r="V69" s="83" t="s">
        <v>633</v>
      </c>
      <c r="W69" s="81">
        <v>43451.59615740741</v>
      </c>
      <c r="X69" s="83" t="s">
        <v>701</v>
      </c>
      <c r="Y69" s="79"/>
      <c r="Z69" s="79"/>
      <c r="AA69" s="85" t="s">
        <v>890</v>
      </c>
      <c r="AB69" s="85" t="s">
        <v>1069</v>
      </c>
      <c r="AC69" s="79" t="b">
        <v>0</v>
      </c>
      <c r="AD69" s="79">
        <v>0</v>
      </c>
      <c r="AE69" s="85" t="s">
        <v>1245</v>
      </c>
      <c r="AF69" s="79" t="b">
        <v>0</v>
      </c>
      <c r="AG69" s="79" t="s">
        <v>1363</v>
      </c>
      <c r="AH69" s="79"/>
      <c r="AI69" s="85" t="s">
        <v>1190</v>
      </c>
      <c r="AJ69" s="79" t="b">
        <v>0</v>
      </c>
      <c r="AK69" s="79">
        <v>0</v>
      </c>
      <c r="AL69" s="85" t="s">
        <v>1190</v>
      </c>
      <c r="AM69" s="79" t="s">
        <v>1375</v>
      </c>
      <c r="AN69" s="79" t="b">
        <v>0</v>
      </c>
      <c r="AO69" s="85" t="s">
        <v>1069</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2</v>
      </c>
      <c r="BG69" s="49">
        <v>6.25</v>
      </c>
      <c r="BH69" s="48">
        <v>0</v>
      </c>
      <c r="BI69" s="49">
        <v>0</v>
      </c>
      <c r="BJ69" s="48">
        <v>30</v>
      </c>
      <c r="BK69" s="49">
        <v>93.75</v>
      </c>
      <c r="BL69" s="48">
        <v>32</v>
      </c>
    </row>
    <row r="70" spans="1:64" ht="15">
      <c r="A70" s="64" t="s">
        <v>226</v>
      </c>
      <c r="B70" s="64" t="s">
        <v>285</v>
      </c>
      <c r="C70" s="65" t="s">
        <v>3166</v>
      </c>
      <c r="D70" s="66">
        <v>3</v>
      </c>
      <c r="E70" s="67" t="s">
        <v>132</v>
      </c>
      <c r="F70" s="68">
        <v>35</v>
      </c>
      <c r="G70" s="65"/>
      <c r="H70" s="69"/>
      <c r="I70" s="70"/>
      <c r="J70" s="70"/>
      <c r="K70" s="34" t="s">
        <v>65</v>
      </c>
      <c r="L70" s="77">
        <v>70</v>
      </c>
      <c r="M70" s="77"/>
      <c r="N70" s="72"/>
      <c r="O70" s="79" t="s">
        <v>403</v>
      </c>
      <c r="P70" s="81">
        <v>43451.62663194445</v>
      </c>
      <c r="Q70" s="79" t="s">
        <v>468</v>
      </c>
      <c r="R70" s="83" t="s">
        <v>598</v>
      </c>
      <c r="S70" s="79" t="s">
        <v>609</v>
      </c>
      <c r="T70" s="79"/>
      <c r="U70" s="79"/>
      <c r="V70" s="83" t="s">
        <v>633</v>
      </c>
      <c r="W70" s="81">
        <v>43451.62663194445</v>
      </c>
      <c r="X70" s="83" t="s">
        <v>702</v>
      </c>
      <c r="Y70" s="79"/>
      <c r="Z70" s="79"/>
      <c r="AA70" s="85" t="s">
        <v>891</v>
      </c>
      <c r="AB70" s="85" t="s">
        <v>1070</v>
      </c>
      <c r="AC70" s="79" t="b">
        <v>0</v>
      </c>
      <c r="AD70" s="79">
        <v>0</v>
      </c>
      <c r="AE70" s="85" t="s">
        <v>1246</v>
      </c>
      <c r="AF70" s="79" t="b">
        <v>0</v>
      </c>
      <c r="AG70" s="79" t="s">
        <v>1363</v>
      </c>
      <c r="AH70" s="79"/>
      <c r="AI70" s="85" t="s">
        <v>1190</v>
      </c>
      <c r="AJ70" s="79" t="b">
        <v>0</v>
      </c>
      <c r="AK70" s="79">
        <v>0</v>
      </c>
      <c r="AL70" s="85" t="s">
        <v>1190</v>
      </c>
      <c r="AM70" s="79" t="s">
        <v>1375</v>
      </c>
      <c r="AN70" s="79" t="b">
        <v>0</v>
      </c>
      <c r="AO70" s="85" t="s">
        <v>1070</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2</v>
      </c>
      <c r="BG70" s="49">
        <v>6.25</v>
      </c>
      <c r="BH70" s="48">
        <v>0</v>
      </c>
      <c r="BI70" s="49">
        <v>0</v>
      </c>
      <c r="BJ70" s="48">
        <v>30</v>
      </c>
      <c r="BK70" s="49">
        <v>93.75</v>
      </c>
      <c r="BL70" s="48">
        <v>32</v>
      </c>
    </row>
    <row r="71" spans="1:64" ht="15">
      <c r="A71" s="64" t="s">
        <v>226</v>
      </c>
      <c r="B71" s="64" t="s">
        <v>286</v>
      </c>
      <c r="C71" s="65" t="s">
        <v>3166</v>
      </c>
      <c r="D71" s="66">
        <v>3</v>
      </c>
      <c r="E71" s="67" t="s">
        <v>132</v>
      </c>
      <c r="F71" s="68">
        <v>35</v>
      </c>
      <c r="G71" s="65"/>
      <c r="H71" s="69"/>
      <c r="I71" s="70"/>
      <c r="J71" s="70"/>
      <c r="K71" s="34" t="s">
        <v>65</v>
      </c>
      <c r="L71" s="77">
        <v>71</v>
      </c>
      <c r="M71" s="77"/>
      <c r="N71" s="72"/>
      <c r="O71" s="79" t="s">
        <v>403</v>
      </c>
      <c r="P71" s="81">
        <v>43451.63398148148</v>
      </c>
      <c r="Q71" s="79" t="s">
        <v>469</v>
      </c>
      <c r="R71" s="83" t="s">
        <v>598</v>
      </c>
      <c r="S71" s="79" t="s">
        <v>609</v>
      </c>
      <c r="T71" s="79"/>
      <c r="U71" s="79"/>
      <c r="V71" s="83" t="s">
        <v>633</v>
      </c>
      <c r="W71" s="81">
        <v>43451.63398148148</v>
      </c>
      <c r="X71" s="83" t="s">
        <v>703</v>
      </c>
      <c r="Y71" s="79"/>
      <c r="Z71" s="79"/>
      <c r="AA71" s="85" t="s">
        <v>892</v>
      </c>
      <c r="AB71" s="85" t="s">
        <v>1071</v>
      </c>
      <c r="AC71" s="79" t="b">
        <v>0</v>
      </c>
      <c r="AD71" s="79">
        <v>0</v>
      </c>
      <c r="AE71" s="85" t="s">
        <v>1247</v>
      </c>
      <c r="AF71" s="79" t="b">
        <v>0</v>
      </c>
      <c r="AG71" s="79" t="s">
        <v>1363</v>
      </c>
      <c r="AH71" s="79"/>
      <c r="AI71" s="85" t="s">
        <v>1190</v>
      </c>
      <c r="AJ71" s="79" t="b">
        <v>0</v>
      </c>
      <c r="AK71" s="79">
        <v>0</v>
      </c>
      <c r="AL71" s="85" t="s">
        <v>1190</v>
      </c>
      <c r="AM71" s="79" t="s">
        <v>1375</v>
      </c>
      <c r="AN71" s="79" t="b">
        <v>0</v>
      </c>
      <c r="AO71" s="85" t="s">
        <v>1071</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3.0303030303030303</v>
      </c>
      <c r="BF71" s="48">
        <v>0</v>
      </c>
      <c r="BG71" s="49">
        <v>0</v>
      </c>
      <c r="BH71" s="48">
        <v>0</v>
      </c>
      <c r="BI71" s="49">
        <v>0</v>
      </c>
      <c r="BJ71" s="48">
        <v>32</v>
      </c>
      <c r="BK71" s="49">
        <v>96.96969696969697</v>
      </c>
      <c r="BL71" s="48">
        <v>33</v>
      </c>
    </row>
    <row r="72" spans="1:64" ht="15">
      <c r="A72" s="64" t="s">
        <v>226</v>
      </c>
      <c r="B72" s="64" t="s">
        <v>287</v>
      </c>
      <c r="C72" s="65" t="s">
        <v>3166</v>
      </c>
      <c r="D72" s="66">
        <v>3</v>
      </c>
      <c r="E72" s="67" t="s">
        <v>132</v>
      </c>
      <c r="F72" s="68">
        <v>35</v>
      </c>
      <c r="G72" s="65"/>
      <c r="H72" s="69"/>
      <c r="I72" s="70"/>
      <c r="J72" s="70"/>
      <c r="K72" s="34" t="s">
        <v>65</v>
      </c>
      <c r="L72" s="77">
        <v>72</v>
      </c>
      <c r="M72" s="77"/>
      <c r="N72" s="72"/>
      <c r="O72" s="79" t="s">
        <v>403</v>
      </c>
      <c r="P72" s="81">
        <v>43451.6365625</v>
      </c>
      <c r="Q72" s="79" t="s">
        <v>470</v>
      </c>
      <c r="R72" s="83" t="s">
        <v>598</v>
      </c>
      <c r="S72" s="79" t="s">
        <v>609</v>
      </c>
      <c r="T72" s="79"/>
      <c r="U72" s="79"/>
      <c r="V72" s="83" t="s">
        <v>633</v>
      </c>
      <c r="W72" s="81">
        <v>43451.6365625</v>
      </c>
      <c r="X72" s="83" t="s">
        <v>704</v>
      </c>
      <c r="Y72" s="79"/>
      <c r="Z72" s="79"/>
      <c r="AA72" s="85" t="s">
        <v>893</v>
      </c>
      <c r="AB72" s="85" t="s">
        <v>1072</v>
      </c>
      <c r="AC72" s="79" t="b">
        <v>0</v>
      </c>
      <c r="AD72" s="79">
        <v>0</v>
      </c>
      <c r="AE72" s="85" t="s">
        <v>1248</v>
      </c>
      <c r="AF72" s="79" t="b">
        <v>0</v>
      </c>
      <c r="AG72" s="79" t="s">
        <v>1363</v>
      </c>
      <c r="AH72" s="79"/>
      <c r="AI72" s="85" t="s">
        <v>1190</v>
      </c>
      <c r="AJ72" s="79" t="b">
        <v>0</v>
      </c>
      <c r="AK72" s="79">
        <v>0</v>
      </c>
      <c r="AL72" s="85" t="s">
        <v>1190</v>
      </c>
      <c r="AM72" s="79" t="s">
        <v>1375</v>
      </c>
      <c r="AN72" s="79" t="b">
        <v>0</v>
      </c>
      <c r="AO72" s="85" t="s">
        <v>1072</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2</v>
      </c>
      <c r="BE72" s="49">
        <v>7.142857142857143</v>
      </c>
      <c r="BF72" s="48">
        <v>0</v>
      </c>
      <c r="BG72" s="49">
        <v>0</v>
      </c>
      <c r="BH72" s="48">
        <v>0</v>
      </c>
      <c r="BI72" s="49">
        <v>0</v>
      </c>
      <c r="BJ72" s="48">
        <v>26</v>
      </c>
      <c r="BK72" s="49">
        <v>92.85714285714286</v>
      </c>
      <c r="BL72" s="48">
        <v>28</v>
      </c>
    </row>
    <row r="73" spans="1:64" ht="15">
      <c r="A73" s="64" t="s">
        <v>226</v>
      </c>
      <c r="B73" s="64" t="s">
        <v>288</v>
      </c>
      <c r="C73" s="65" t="s">
        <v>3166</v>
      </c>
      <c r="D73" s="66">
        <v>3</v>
      </c>
      <c r="E73" s="67" t="s">
        <v>132</v>
      </c>
      <c r="F73" s="68">
        <v>35</v>
      </c>
      <c r="G73" s="65"/>
      <c r="H73" s="69"/>
      <c r="I73" s="70"/>
      <c r="J73" s="70"/>
      <c r="K73" s="34" t="s">
        <v>65</v>
      </c>
      <c r="L73" s="77">
        <v>73</v>
      </c>
      <c r="M73" s="77"/>
      <c r="N73" s="72"/>
      <c r="O73" s="79" t="s">
        <v>403</v>
      </c>
      <c r="P73" s="81">
        <v>43451.77918981481</v>
      </c>
      <c r="Q73" s="79" t="s">
        <v>471</v>
      </c>
      <c r="R73" s="83" t="s">
        <v>598</v>
      </c>
      <c r="S73" s="79" t="s">
        <v>609</v>
      </c>
      <c r="T73" s="79"/>
      <c r="U73" s="79"/>
      <c r="V73" s="83" t="s">
        <v>633</v>
      </c>
      <c r="W73" s="81">
        <v>43451.77918981481</v>
      </c>
      <c r="X73" s="83" t="s">
        <v>705</v>
      </c>
      <c r="Y73" s="79"/>
      <c r="Z73" s="79"/>
      <c r="AA73" s="85" t="s">
        <v>894</v>
      </c>
      <c r="AB73" s="85" t="s">
        <v>1073</v>
      </c>
      <c r="AC73" s="79" t="b">
        <v>0</v>
      </c>
      <c r="AD73" s="79">
        <v>0</v>
      </c>
      <c r="AE73" s="85" t="s">
        <v>1249</v>
      </c>
      <c r="AF73" s="79" t="b">
        <v>0</v>
      </c>
      <c r="AG73" s="79" t="s">
        <v>1363</v>
      </c>
      <c r="AH73" s="79"/>
      <c r="AI73" s="85" t="s">
        <v>1190</v>
      </c>
      <c r="AJ73" s="79" t="b">
        <v>0</v>
      </c>
      <c r="AK73" s="79">
        <v>0</v>
      </c>
      <c r="AL73" s="85" t="s">
        <v>1190</v>
      </c>
      <c r="AM73" s="79" t="s">
        <v>1375</v>
      </c>
      <c r="AN73" s="79" t="b">
        <v>0</v>
      </c>
      <c r="AO73" s="85" t="s">
        <v>1073</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3</v>
      </c>
      <c r="BG73" s="49">
        <v>8.108108108108109</v>
      </c>
      <c r="BH73" s="48">
        <v>0</v>
      </c>
      <c r="BI73" s="49">
        <v>0</v>
      </c>
      <c r="BJ73" s="48">
        <v>34</v>
      </c>
      <c r="BK73" s="49">
        <v>91.89189189189189</v>
      </c>
      <c r="BL73" s="48">
        <v>37</v>
      </c>
    </row>
    <row r="74" spans="1:64" ht="15">
      <c r="A74" s="64" t="s">
        <v>226</v>
      </c>
      <c r="B74" s="64" t="s">
        <v>289</v>
      </c>
      <c r="C74" s="65" t="s">
        <v>3166</v>
      </c>
      <c r="D74" s="66">
        <v>3</v>
      </c>
      <c r="E74" s="67" t="s">
        <v>132</v>
      </c>
      <c r="F74" s="68">
        <v>35</v>
      </c>
      <c r="G74" s="65"/>
      <c r="H74" s="69"/>
      <c r="I74" s="70"/>
      <c r="J74" s="70"/>
      <c r="K74" s="34" t="s">
        <v>65</v>
      </c>
      <c r="L74" s="77">
        <v>74</v>
      </c>
      <c r="M74" s="77"/>
      <c r="N74" s="72"/>
      <c r="O74" s="79" t="s">
        <v>403</v>
      </c>
      <c r="P74" s="81">
        <v>43451.78224537037</v>
      </c>
      <c r="Q74" s="79" t="s">
        <v>472</v>
      </c>
      <c r="R74" s="83" t="s">
        <v>598</v>
      </c>
      <c r="S74" s="79" t="s">
        <v>609</v>
      </c>
      <c r="T74" s="79"/>
      <c r="U74" s="79"/>
      <c r="V74" s="83" t="s">
        <v>633</v>
      </c>
      <c r="W74" s="81">
        <v>43451.78224537037</v>
      </c>
      <c r="X74" s="83" t="s">
        <v>706</v>
      </c>
      <c r="Y74" s="79"/>
      <c r="Z74" s="79"/>
      <c r="AA74" s="85" t="s">
        <v>895</v>
      </c>
      <c r="AB74" s="85" t="s">
        <v>1074</v>
      </c>
      <c r="AC74" s="79" t="b">
        <v>0</v>
      </c>
      <c r="AD74" s="79">
        <v>0</v>
      </c>
      <c r="AE74" s="85" t="s">
        <v>1250</v>
      </c>
      <c r="AF74" s="79" t="b">
        <v>0</v>
      </c>
      <c r="AG74" s="79" t="s">
        <v>1363</v>
      </c>
      <c r="AH74" s="79"/>
      <c r="AI74" s="85" t="s">
        <v>1190</v>
      </c>
      <c r="AJ74" s="79" t="b">
        <v>0</v>
      </c>
      <c r="AK74" s="79">
        <v>0</v>
      </c>
      <c r="AL74" s="85" t="s">
        <v>1190</v>
      </c>
      <c r="AM74" s="79" t="s">
        <v>1375</v>
      </c>
      <c r="AN74" s="79" t="b">
        <v>0</v>
      </c>
      <c r="AO74" s="85" t="s">
        <v>1074</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2</v>
      </c>
      <c r="BG74" s="49">
        <v>6.25</v>
      </c>
      <c r="BH74" s="48">
        <v>0</v>
      </c>
      <c r="BI74" s="49">
        <v>0</v>
      </c>
      <c r="BJ74" s="48">
        <v>30</v>
      </c>
      <c r="BK74" s="49">
        <v>93.75</v>
      </c>
      <c r="BL74" s="48">
        <v>32</v>
      </c>
    </row>
    <row r="75" spans="1:64" ht="15">
      <c r="A75" s="64" t="s">
        <v>226</v>
      </c>
      <c r="B75" s="64" t="s">
        <v>290</v>
      </c>
      <c r="C75" s="65" t="s">
        <v>3166</v>
      </c>
      <c r="D75" s="66">
        <v>3</v>
      </c>
      <c r="E75" s="67" t="s">
        <v>132</v>
      </c>
      <c r="F75" s="68">
        <v>35</v>
      </c>
      <c r="G75" s="65"/>
      <c r="H75" s="69"/>
      <c r="I75" s="70"/>
      <c r="J75" s="70"/>
      <c r="K75" s="34" t="s">
        <v>65</v>
      </c>
      <c r="L75" s="77">
        <v>75</v>
      </c>
      <c r="M75" s="77"/>
      <c r="N75" s="72"/>
      <c r="O75" s="79" t="s">
        <v>403</v>
      </c>
      <c r="P75" s="81">
        <v>43451.807662037034</v>
      </c>
      <c r="Q75" s="79" t="s">
        <v>473</v>
      </c>
      <c r="R75" s="83" t="s">
        <v>598</v>
      </c>
      <c r="S75" s="79" t="s">
        <v>609</v>
      </c>
      <c r="T75" s="79"/>
      <c r="U75" s="79"/>
      <c r="V75" s="83" t="s">
        <v>633</v>
      </c>
      <c r="W75" s="81">
        <v>43451.807662037034</v>
      </c>
      <c r="X75" s="83" t="s">
        <v>707</v>
      </c>
      <c r="Y75" s="79"/>
      <c r="Z75" s="79"/>
      <c r="AA75" s="85" t="s">
        <v>896</v>
      </c>
      <c r="AB75" s="85" t="s">
        <v>1075</v>
      </c>
      <c r="AC75" s="79" t="b">
        <v>0</v>
      </c>
      <c r="AD75" s="79">
        <v>0</v>
      </c>
      <c r="AE75" s="85" t="s">
        <v>1251</v>
      </c>
      <c r="AF75" s="79" t="b">
        <v>0</v>
      </c>
      <c r="AG75" s="79" t="s">
        <v>1363</v>
      </c>
      <c r="AH75" s="79"/>
      <c r="AI75" s="85" t="s">
        <v>1190</v>
      </c>
      <c r="AJ75" s="79" t="b">
        <v>0</v>
      </c>
      <c r="AK75" s="79">
        <v>0</v>
      </c>
      <c r="AL75" s="85" t="s">
        <v>1190</v>
      </c>
      <c r="AM75" s="79" t="s">
        <v>1375</v>
      </c>
      <c r="AN75" s="79" t="b">
        <v>0</v>
      </c>
      <c r="AO75" s="85" t="s">
        <v>1075</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v>
      </c>
      <c r="BF75" s="48">
        <v>0</v>
      </c>
      <c r="BG75" s="49">
        <v>0</v>
      </c>
      <c r="BH75" s="48">
        <v>0</v>
      </c>
      <c r="BI75" s="49">
        <v>0</v>
      </c>
      <c r="BJ75" s="48">
        <v>24</v>
      </c>
      <c r="BK75" s="49">
        <v>96</v>
      </c>
      <c r="BL75" s="48">
        <v>25</v>
      </c>
    </row>
    <row r="76" spans="1:64" ht="15">
      <c r="A76" s="64" t="s">
        <v>226</v>
      </c>
      <c r="B76" s="64" t="s">
        <v>291</v>
      </c>
      <c r="C76" s="65" t="s">
        <v>3166</v>
      </c>
      <c r="D76" s="66">
        <v>3</v>
      </c>
      <c r="E76" s="67" t="s">
        <v>132</v>
      </c>
      <c r="F76" s="68">
        <v>35</v>
      </c>
      <c r="G76" s="65"/>
      <c r="H76" s="69"/>
      <c r="I76" s="70"/>
      <c r="J76" s="70"/>
      <c r="K76" s="34" t="s">
        <v>65</v>
      </c>
      <c r="L76" s="77">
        <v>76</v>
      </c>
      <c r="M76" s="77"/>
      <c r="N76" s="72"/>
      <c r="O76" s="79" t="s">
        <v>403</v>
      </c>
      <c r="P76" s="81">
        <v>43451.83053240741</v>
      </c>
      <c r="Q76" s="79" t="s">
        <v>474</v>
      </c>
      <c r="R76" s="83" t="s">
        <v>598</v>
      </c>
      <c r="S76" s="79" t="s">
        <v>609</v>
      </c>
      <c r="T76" s="79"/>
      <c r="U76" s="79"/>
      <c r="V76" s="83" t="s">
        <v>633</v>
      </c>
      <c r="W76" s="81">
        <v>43451.83053240741</v>
      </c>
      <c r="X76" s="83" t="s">
        <v>708</v>
      </c>
      <c r="Y76" s="79"/>
      <c r="Z76" s="79"/>
      <c r="AA76" s="85" t="s">
        <v>897</v>
      </c>
      <c r="AB76" s="85" t="s">
        <v>1076</v>
      </c>
      <c r="AC76" s="79" t="b">
        <v>0</v>
      </c>
      <c r="AD76" s="79">
        <v>0</v>
      </c>
      <c r="AE76" s="85" t="s">
        <v>1252</v>
      </c>
      <c r="AF76" s="79" t="b">
        <v>0</v>
      </c>
      <c r="AG76" s="79" t="s">
        <v>1363</v>
      </c>
      <c r="AH76" s="79"/>
      <c r="AI76" s="85" t="s">
        <v>1190</v>
      </c>
      <c r="AJ76" s="79" t="b">
        <v>0</v>
      </c>
      <c r="AK76" s="79">
        <v>0</v>
      </c>
      <c r="AL76" s="85" t="s">
        <v>1190</v>
      </c>
      <c r="AM76" s="79" t="s">
        <v>1375</v>
      </c>
      <c r="AN76" s="79" t="b">
        <v>0</v>
      </c>
      <c r="AO76" s="85" t="s">
        <v>1076</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21</v>
      </c>
      <c r="BK76" s="49">
        <v>100</v>
      </c>
      <c r="BL76" s="48">
        <v>21</v>
      </c>
    </row>
    <row r="77" spans="1:64" ht="15">
      <c r="A77" s="64" t="s">
        <v>226</v>
      </c>
      <c r="B77" s="64" t="s">
        <v>292</v>
      </c>
      <c r="C77" s="65" t="s">
        <v>3166</v>
      </c>
      <c r="D77" s="66">
        <v>3</v>
      </c>
      <c r="E77" s="67" t="s">
        <v>132</v>
      </c>
      <c r="F77" s="68">
        <v>35</v>
      </c>
      <c r="G77" s="65"/>
      <c r="H77" s="69"/>
      <c r="I77" s="70"/>
      <c r="J77" s="70"/>
      <c r="K77" s="34" t="s">
        <v>65</v>
      </c>
      <c r="L77" s="77">
        <v>77</v>
      </c>
      <c r="M77" s="77"/>
      <c r="N77" s="72"/>
      <c r="O77" s="79" t="s">
        <v>403</v>
      </c>
      <c r="P77" s="81">
        <v>43451.87501157408</v>
      </c>
      <c r="Q77" s="79" t="s">
        <v>475</v>
      </c>
      <c r="R77" s="83" t="s">
        <v>598</v>
      </c>
      <c r="S77" s="79" t="s">
        <v>609</v>
      </c>
      <c r="T77" s="79"/>
      <c r="U77" s="79"/>
      <c r="V77" s="83" t="s">
        <v>633</v>
      </c>
      <c r="W77" s="81">
        <v>43451.87501157408</v>
      </c>
      <c r="X77" s="83" t="s">
        <v>709</v>
      </c>
      <c r="Y77" s="79"/>
      <c r="Z77" s="79"/>
      <c r="AA77" s="85" t="s">
        <v>898</v>
      </c>
      <c r="AB77" s="85" t="s">
        <v>1077</v>
      </c>
      <c r="AC77" s="79" t="b">
        <v>0</v>
      </c>
      <c r="AD77" s="79">
        <v>0</v>
      </c>
      <c r="AE77" s="85" t="s">
        <v>1253</v>
      </c>
      <c r="AF77" s="79" t="b">
        <v>0</v>
      </c>
      <c r="AG77" s="79" t="s">
        <v>1363</v>
      </c>
      <c r="AH77" s="79"/>
      <c r="AI77" s="85" t="s">
        <v>1190</v>
      </c>
      <c r="AJ77" s="79" t="b">
        <v>0</v>
      </c>
      <c r="AK77" s="79">
        <v>0</v>
      </c>
      <c r="AL77" s="85" t="s">
        <v>1190</v>
      </c>
      <c r="AM77" s="79" t="s">
        <v>1375</v>
      </c>
      <c r="AN77" s="79" t="b">
        <v>0</v>
      </c>
      <c r="AO77" s="85" t="s">
        <v>1077</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28</v>
      </c>
      <c r="BK77" s="49">
        <v>100</v>
      </c>
      <c r="BL77" s="48">
        <v>28</v>
      </c>
    </row>
    <row r="78" spans="1:64" ht="15">
      <c r="A78" s="64" t="s">
        <v>226</v>
      </c>
      <c r="B78" s="64" t="s">
        <v>293</v>
      </c>
      <c r="C78" s="65" t="s">
        <v>3166</v>
      </c>
      <c r="D78" s="66">
        <v>3</v>
      </c>
      <c r="E78" s="67" t="s">
        <v>132</v>
      </c>
      <c r="F78" s="68">
        <v>35</v>
      </c>
      <c r="G78" s="65"/>
      <c r="H78" s="69"/>
      <c r="I78" s="70"/>
      <c r="J78" s="70"/>
      <c r="K78" s="34" t="s">
        <v>65</v>
      </c>
      <c r="L78" s="77">
        <v>78</v>
      </c>
      <c r="M78" s="77"/>
      <c r="N78" s="72"/>
      <c r="O78" s="79" t="s">
        <v>403</v>
      </c>
      <c r="P78" s="81">
        <v>43451.87804398148</v>
      </c>
      <c r="Q78" s="79" t="s">
        <v>476</v>
      </c>
      <c r="R78" s="83" t="s">
        <v>598</v>
      </c>
      <c r="S78" s="79" t="s">
        <v>609</v>
      </c>
      <c r="T78" s="79"/>
      <c r="U78" s="79"/>
      <c r="V78" s="83" t="s">
        <v>633</v>
      </c>
      <c r="W78" s="81">
        <v>43451.87804398148</v>
      </c>
      <c r="X78" s="83" t="s">
        <v>710</v>
      </c>
      <c r="Y78" s="79"/>
      <c r="Z78" s="79"/>
      <c r="AA78" s="85" t="s">
        <v>899</v>
      </c>
      <c r="AB78" s="85" t="s">
        <v>1078</v>
      </c>
      <c r="AC78" s="79" t="b">
        <v>0</v>
      </c>
      <c r="AD78" s="79">
        <v>0</v>
      </c>
      <c r="AE78" s="85" t="s">
        <v>1254</v>
      </c>
      <c r="AF78" s="79" t="b">
        <v>0</v>
      </c>
      <c r="AG78" s="79" t="s">
        <v>1363</v>
      </c>
      <c r="AH78" s="79"/>
      <c r="AI78" s="85" t="s">
        <v>1190</v>
      </c>
      <c r="AJ78" s="79" t="b">
        <v>0</v>
      </c>
      <c r="AK78" s="79">
        <v>0</v>
      </c>
      <c r="AL78" s="85" t="s">
        <v>1190</v>
      </c>
      <c r="AM78" s="79" t="s">
        <v>1375</v>
      </c>
      <c r="AN78" s="79" t="b">
        <v>0</v>
      </c>
      <c r="AO78" s="85" t="s">
        <v>1078</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1</v>
      </c>
      <c r="BG78" s="49">
        <v>4.3478260869565215</v>
      </c>
      <c r="BH78" s="48">
        <v>0</v>
      </c>
      <c r="BI78" s="49">
        <v>0</v>
      </c>
      <c r="BJ78" s="48">
        <v>22</v>
      </c>
      <c r="BK78" s="49">
        <v>95.65217391304348</v>
      </c>
      <c r="BL78" s="48">
        <v>23</v>
      </c>
    </row>
    <row r="79" spans="1:64" ht="15">
      <c r="A79" s="64" t="s">
        <v>226</v>
      </c>
      <c r="B79" s="64" t="s">
        <v>294</v>
      </c>
      <c r="C79" s="65" t="s">
        <v>3166</v>
      </c>
      <c r="D79" s="66">
        <v>3</v>
      </c>
      <c r="E79" s="67" t="s">
        <v>132</v>
      </c>
      <c r="F79" s="68">
        <v>35</v>
      </c>
      <c r="G79" s="65"/>
      <c r="H79" s="69"/>
      <c r="I79" s="70"/>
      <c r="J79" s="70"/>
      <c r="K79" s="34" t="s">
        <v>65</v>
      </c>
      <c r="L79" s="77">
        <v>79</v>
      </c>
      <c r="M79" s="77"/>
      <c r="N79" s="72"/>
      <c r="O79" s="79" t="s">
        <v>403</v>
      </c>
      <c r="P79" s="81">
        <v>43451.88438657407</v>
      </c>
      <c r="Q79" s="79" t="s">
        <v>477</v>
      </c>
      <c r="R79" s="83" t="s">
        <v>598</v>
      </c>
      <c r="S79" s="79" t="s">
        <v>609</v>
      </c>
      <c r="T79" s="79"/>
      <c r="U79" s="79"/>
      <c r="V79" s="83" t="s">
        <v>633</v>
      </c>
      <c r="W79" s="81">
        <v>43451.88438657407</v>
      </c>
      <c r="X79" s="83" t="s">
        <v>711</v>
      </c>
      <c r="Y79" s="79"/>
      <c r="Z79" s="79"/>
      <c r="AA79" s="85" t="s">
        <v>900</v>
      </c>
      <c r="AB79" s="85" t="s">
        <v>1079</v>
      </c>
      <c r="AC79" s="79" t="b">
        <v>0</v>
      </c>
      <c r="AD79" s="79">
        <v>0</v>
      </c>
      <c r="AE79" s="85" t="s">
        <v>1255</v>
      </c>
      <c r="AF79" s="79" t="b">
        <v>0</v>
      </c>
      <c r="AG79" s="79" t="s">
        <v>1363</v>
      </c>
      <c r="AH79" s="79"/>
      <c r="AI79" s="85" t="s">
        <v>1190</v>
      </c>
      <c r="AJ79" s="79" t="b">
        <v>0</v>
      </c>
      <c r="AK79" s="79">
        <v>0</v>
      </c>
      <c r="AL79" s="85" t="s">
        <v>1190</v>
      </c>
      <c r="AM79" s="79" t="s">
        <v>1375</v>
      </c>
      <c r="AN79" s="79" t="b">
        <v>0</v>
      </c>
      <c r="AO79" s="85" t="s">
        <v>1079</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1</v>
      </c>
      <c r="BG79" s="49">
        <v>3.7037037037037037</v>
      </c>
      <c r="BH79" s="48">
        <v>0</v>
      </c>
      <c r="BI79" s="49">
        <v>0</v>
      </c>
      <c r="BJ79" s="48">
        <v>26</v>
      </c>
      <c r="BK79" s="49">
        <v>96.29629629629629</v>
      </c>
      <c r="BL79" s="48">
        <v>27</v>
      </c>
    </row>
    <row r="80" spans="1:64" ht="15">
      <c r="A80" s="64" t="s">
        <v>226</v>
      </c>
      <c r="B80" s="64" t="s">
        <v>295</v>
      </c>
      <c r="C80" s="65" t="s">
        <v>3166</v>
      </c>
      <c r="D80" s="66">
        <v>3</v>
      </c>
      <c r="E80" s="67" t="s">
        <v>132</v>
      </c>
      <c r="F80" s="68">
        <v>35</v>
      </c>
      <c r="G80" s="65"/>
      <c r="H80" s="69"/>
      <c r="I80" s="70"/>
      <c r="J80" s="70"/>
      <c r="K80" s="34" t="s">
        <v>65</v>
      </c>
      <c r="L80" s="77">
        <v>80</v>
      </c>
      <c r="M80" s="77"/>
      <c r="N80" s="72"/>
      <c r="O80" s="79" t="s">
        <v>403</v>
      </c>
      <c r="P80" s="81">
        <v>43451.89024305555</v>
      </c>
      <c r="Q80" s="79" t="s">
        <v>478</v>
      </c>
      <c r="R80" s="83" t="s">
        <v>598</v>
      </c>
      <c r="S80" s="79" t="s">
        <v>609</v>
      </c>
      <c r="T80" s="79"/>
      <c r="U80" s="79"/>
      <c r="V80" s="83" t="s">
        <v>633</v>
      </c>
      <c r="W80" s="81">
        <v>43451.89024305555</v>
      </c>
      <c r="X80" s="83" t="s">
        <v>712</v>
      </c>
      <c r="Y80" s="79"/>
      <c r="Z80" s="79"/>
      <c r="AA80" s="85" t="s">
        <v>901</v>
      </c>
      <c r="AB80" s="85" t="s">
        <v>1080</v>
      </c>
      <c r="AC80" s="79" t="b">
        <v>0</v>
      </c>
      <c r="AD80" s="79">
        <v>0</v>
      </c>
      <c r="AE80" s="85" t="s">
        <v>1256</v>
      </c>
      <c r="AF80" s="79" t="b">
        <v>0</v>
      </c>
      <c r="AG80" s="79" t="s">
        <v>1363</v>
      </c>
      <c r="AH80" s="79"/>
      <c r="AI80" s="85" t="s">
        <v>1190</v>
      </c>
      <c r="AJ80" s="79" t="b">
        <v>0</v>
      </c>
      <c r="AK80" s="79">
        <v>0</v>
      </c>
      <c r="AL80" s="85" t="s">
        <v>1190</v>
      </c>
      <c r="AM80" s="79" t="s">
        <v>1375</v>
      </c>
      <c r="AN80" s="79" t="b">
        <v>0</v>
      </c>
      <c r="AO80" s="85" t="s">
        <v>1080</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21</v>
      </c>
      <c r="BK80" s="49">
        <v>100</v>
      </c>
      <c r="BL80" s="48">
        <v>21</v>
      </c>
    </row>
    <row r="81" spans="1:64" ht="15">
      <c r="A81" s="64" t="s">
        <v>226</v>
      </c>
      <c r="B81" s="64" t="s">
        <v>296</v>
      </c>
      <c r="C81" s="65" t="s">
        <v>3166</v>
      </c>
      <c r="D81" s="66">
        <v>3</v>
      </c>
      <c r="E81" s="67" t="s">
        <v>132</v>
      </c>
      <c r="F81" s="68">
        <v>35</v>
      </c>
      <c r="G81" s="65"/>
      <c r="H81" s="69"/>
      <c r="I81" s="70"/>
      <c r="J81" s="70"/>
      <c r="K81" s="34" t="s">
        <v>65</v>
      </c>
      <c r="L81" s="77">
        <v>81</v>
      </c>
      <c r="M81" s="77"/>
      <c r="N81" s="72"/>
      <c r="O81" s="79" t="s">
        <v>403</v>
      </c>
      <c r="P81" s="81">
        <v>43451.893229166664</v>
      </c>
      <c r="Q81" s="79" t="s">
        <v>479</v>
      </c>
      <c r="R81" s="83" t="s">
        <v>598</v>
      </c>
      <c r="S81" s="79" t="s">
        <v>609</v>
      </c>
      <c r="T81" s="79"/>
      <c r="U81" s="79"/>
      <c r="V81" s="83" t="s">
        <v>633</v>
      </c>
      <c r="W81" s="81">
        <v>43451.893229166664</v>
      </c>
      <c r="X81" s="83" t="s">
        <v>713</v>
      </c>
      <c r="Y81" s="79"/>
      <c r="Z81" s="79"/>
      <c r="AA81" s="85" t="s">
        <v>902</v>
      </c>
      <c r="AB81" s="85" t="s">
        <v>1081</v>
      </c>
      <c r="AC81" s="79" t="b">
        <v>0</v>
      </c>
      <c r="AD81" s="79">
        <v>0</v>
      </c>
      <c r="AE81" s="85" t="s">
        <v>1257</v>
      </c>
      <c r="AF81" s="79" t="b">
        <v>0</v>
      </c>
      <c r="AG81" s="79" t="s">
        <v>1363</v>
      </c>
      <c r="AH81" s="79"/>
      <c r="AI81" s="85" t="s">
        <v>1190</v>
      </c>
      <c r="AJ81" s="79" t="b">
        <v>0</v>
      </c>
      <c r="AK81" s="79">
        <v>0</v>
      </c>
      <c r="AL81" s="85" t="s">
        <v>1190</v>
      </c>
      <c r="AM81" s="79" t="s">
        <v>1375</v>
      </c>
      <c r="AN81" s="79" t="b">
        <v>0</v>
      </c>
      <c r="AO81" s="85" t="s">
        <v>1081</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3.7037037037037037</v>
      </c>
      <c r="BF81" s="48">
        <v>0</v>
      </c>
      <c r="BG81" s="49">
        <v>0</v>
      </c>
      <c r="BH81" s="48">
        <v>0</v>
      </c>
      <c r="BI81" s="49">
        <v>0</v>
      </c>
      <c r="BJ81" s="48">
        <v>26</v>
      </c>
      <c r="BK81" s="49">
        <v>96.29629629629629</v>
      </c>
      <c r="BL81" s="48">
        <v>27</v>
      </c>
    </row>
    <row r="82" spans="1:64" ht="15">
      <c r="A82" s="64" t="s">
        <v>226</v>
      </c>
      <c r="B82" s="64" t="s">
        <v>297</v>
      </c>
      <c r="C82" s="65" t="s">
        <v>3166</v>
      </c>
      <c r="D82" s="66">
        <v>3</v>
      </c>
      <c r="E82" s="67" t="s">
        <v>132</v>
      </c>
      <c r="F82" s="68">
        <v>35</v>
      </c>
      <c r="G82" s="65"/>
      <c r="H82" s="69"/>
      <c r="I82" s="70"/>
      <c r="J82" s="70"/>
      <c r="K82" s="34" t="s">
        <v>65</v>
      </c>
      <c r="L82" s="77">
        <v>82</v>
      </c>
      <c r="M82" s="77"/>
      <c r="N82" s="72"/>
      <c r="O82" s="79" t="s">
        <v>403</v>
      </c>
      <c r="P82" s="81">
        <v>43451.90388888889</v>
      </c>
      <c r="Q82" s="79" t="s">
        <v>480</v>
      </c>
      <c r="R82" s="83" t="s">
        <v>598</v>
      </c>
      <c r="S82" s="79" t="s">
        <v>609</v>
      </c>
      <c r="T82" s="79"/>
      <c r="U82" s="79"/>
      <c r="V82" s="83" t="s">
        <v>633</v>
      </c>
      <c r="W82" s="81">
        <v>43451.90388888889</v>
      </c>
      <c r="X82" s="83" t="s">
        <v>714</v>
      </c>
      <c r="Y82" s="79"/>
      <c r="Z82" s="79"/>
      <c r="AA82" s="85" t="s">
        <v>903</v>
      </c>
      <c r="AB82" s="85" t="s">
        <v>1082</v>
      </c>
      <c r="AC82" s="79" t="b">
        <v>0</v>
      </c>
      <c r="AD82" s="79">
        <v>0</v>
      </c>
      <c r="AE82" s="85" t="s">
        <v>1258</v>
      </c>
      <c r="AF82" s="79" t="b">
        <v>0</v>
      </c>
      <c r="AG82" s="79" t="s">
        <v>1363</v>
      </c>
      <c r="AH82" s="79"/>
      <c r="AI82" s="85" t="s">
        <v>1190</v>
      </c>
      <c r="AJ82" s="79" t="b">
        <v>0</v>
      </c>
      <c r="AK82" s="79">
        <v>0</v>
      </c>
      <c r="AL82" s="85" t="s">
        <v>1190</v>
      </c>
      <c r="AM82" s="79" t="s">
        <v>1375</v>
      </c>
      <c r="AN82" s="79" t="b">
        <v>0</v>
      </c>
      <c r="AO82" s="85" t="s">
        <v>1082</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2</v>
      </c>
      <c r="BG82" s="49">
        <v>6.896551724137931</v>
      </c>
      <c r="BH82" s="48">
        <v>0</v>
      </c>
      <c r="BI82" s="49">
        <v>0</v>
      </c>
      <c r="BJ82" s="48">
        <v>27</v>
      </c>
      <c r="BK82" s="49">
        <v>93.10344827586206</v>
      </c>
      <c r="BL82" s="48">
        <v>29</v>
      </c>
    </row>
    <row r="83" spans="1:64" ht="15">
      <c r="A83" s="64" t="s">
        <v>226</v>
      </c>
      <c r="B83" s="64" t="s">
        <v>298</v>
      </c>
      <c r="C83" s="65" t="s">
        <v>3166</v>
      </c>
      <c r="D83" s="66">
        <v>3</v>
      </c>
      <c r="E83" s="67" t="s">
        <v>132</v>
      </c>
      <c r="F83" s="68">
        <v>35</v>
      </c>
      <c r="G83" s="65"/>
      <c r="H83" s="69"/>
      <c r="I83" s="70"/>
      <c r="J83" s="70"/>
      <c r="K83" s="34" t="s">
        <v>65</v>
      </c>
      <c r="L83" s="77">
        <v>83</v>
      </c>
      <c r="M83" s="77"/>
      <c r="N83" s="72"/>
      <c r="O83" s="79" t="s">
        <v>403</v>
      </c>
      <c r="P83" s="81">
        <v>43451.90791666666</v>
      </c>
      <c r="Q83" s="79" t="s">
        <v>481</v>
      </c>
      <c r="R83" s="83" t="s">
        <v>598</v>
      </c>
      <c r="S83" s="79" t="s">
        <v>609</v>
      </c>
      <c r="T83" s="79"/>
      <c r="U83" s="79"/>
      <c r="V83" s="83" t="s">
        <v>633</v>
      </c>
      <c r="W83" s="81">
        <v>43451.90791666666</v>
      </c>
      <c r="X83" s="83" t="s">
        <v>715</v>
      </c>
      <c r="Y83" s="79"/>
      <c r="Z83" s="79"/>
      <c r="AA83" s="85" t="s">
        <v>904</v>
      </c>
      <c r="AB83" s="85" t="s">
        <v>1083</v>
      </c>
      <c r="AC83" s="79" t="b">
        <v>0</v>
      </c>
      <c r="AD83" s="79">
        <v>0</v>
      </c>
      <c r="AE83" s="85" t="s">
        <v>1259</v>
      </c>
      <c r="AF83" s="79" t="b">
        <v>0</v>
      </c>
      <c r="AG83" s="79" t="s">
        <v>1363</v>
      </c>
      <c r="AH83" s="79"/>
      <c r="AI83" s="85" t="s">
        <v>1190</v>
      </c>
      <c r="AJ83" s="79" t="b">
        <v>0</v>
      </c>
      <c r="AK83" s="79">
        <v>0</v>
      </c>
      <c r="AL83" s="85" t="s">
        <v>1190</v>
      </c>
      <c r="AM83" s="79" t="s">
        <v>1375</v>
      </c>
      <c r="AN83" s="79" t="b">
        <v>0</v>
      </c>
      <c r="AO83" s="85" t="s">
        <v>1083</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2</v>
      </c>
      <c r="BG83" s="49">
        <v>5.555555555555555</v>
      </c>
      <c r="BH83" s="48">
        <v>0</v>
      </c>
      <c r="BI83" s="49">
        <v>0</v>
      </c>
      <c r="BJ83" s="48">
        <v>34</v>
      </c>
      <c r="BK83" s="49">
        <v>94.44444444444444</v>
      </c>
      <c r="BL83" s="48">
        <v>36</v>
      </c>
    </row>
    <row r="84" spans="1:64" ht="15">
      <c r="A84" s="64" t="s">
        <v>226</v>
      </c>
      <c r="B84" s="64" t="s">
        <v>299</v>
      </c>
      <c r="C84" s="65" t="s">
        <v>3166</v>
      </c>
      <c r="D84" s="66">
        <v>3</v>
      </c>
      <c r="E84" s="67" t="s">
        <v>132</v>
      </c>
      <c r="F84" s="68">
        <v>35</v>
      </c>
      <c r="G84" s="65"/>
      <c r="H84" s="69"/>
      <c r="I84" s="70"/>
      <c r="J84" s="70"/>
      <c r="K84" s="34" t="s">
        <v>65</v>
      </c>
      <c r="L84" s="77">
        <v>84</v>
      </c>
      <c r="M84" s="77"/>
      <c r="N84" s="72"/>
      <c r="O84" s="79" t="s">
        <v>403</v>
      </c>
      <c r="P84" s="81">
        <v>43451.91546296296</v>
      </c>
      <c r="Q84" s="79" t="s">
        <v>482</v>
      </c>
      <c r="R84" s="83" t="s">
        <v>598</v>
      </c>
      <c r="S84" s="79" t="s">
        <v>609</v>
      </c>
      <c r="T84" s="79"/>
      <c r="U84" s="79"/>
      <c r="V84" s="83" t="s">
        <v>633</v>
      </c>
      <c r="W84" s="81">
        <v>43451.91546296296</v>
      </c>
      <c r="X84" s="83" t="s">
        <v>716</v>
      </c>
      <c r="Y84" s="79"/>
      <c r="Z84" s="79"/>
      <c r="AA84" s="85" t="s">
        <v>905</v>
      </c>
      <c r="AB84" s="85" t="s">
        <v>1084</v>
      </c>
      <c r="AC84" s="79" t="b">
        <v>0</v>
      </c>
      <c r="AD84" s="79">
        <v>0</v>
      </c>
      <c r="AE84" s="85" t="s">
        <v>1260</v>
      </c>
      <c r="AF84" s="79" t="b">
        <v>0</v>
      </c>
      <c r="AG84" s="79" t="s">
        <v>1363</v>
      </c>
      <c r="AH84" s="79"/>
      <c r="AI84" s="85" t="s">
        <v>1190</v>
      </c>
      <c r="AJ84" s="79" t="b">
        <v>0</v>
      </c>
      <c r="AK84" s="79">
        <v>0</v>
      </c>
      <c r="AL84" s="85" t="s">
        <v>1190</v>
      </c>
      <c r="AM84" s="79" t="s">
        <v>1375</v>
      </c>
      <c r="AN84" s="79" t="b">
        <v>0</v>
      </c>
      <c r="AO84" s="85" t="s">
        <v>1084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2</v>
      </c>
      <c r="BG84" s="49">
        <v>9.090909090909092</v>
      </c>
      <c r="BH84" s="48">
        <v>0</v>
      </c>
      <c r="BI84" s="49">
        <v>0</v>
      </c>
      <c r="BJ84" s="48">
        <v>20</v>
      </c>
      <c r="BK84" s="49">
        <v>90.9090909090909</v>
      </c>
      <c r="BL84" s="48">
        <v>22</v>
      </c>
    </row>
    <row r="85" spans="1:64" ht="15">
      <c r="A85" s="64" t="s">
        <v>226</v>
      </c>
      <c r="B85" s="64" t="s">
        <v>300</v>
      </c>
      <c r="C85" s="65" t="s">
        <v>3166</v>
      </c>
      <c r="D85" s="66">
        <v>3</v>
      </c>
      <c r="E85" s="67" t="s">
        <v>132</v>
      </c>
      <c r="F85" s="68">
        <v>35</v>
      </c>
      <c r="G85" s="65"/>
      <c r="H85" s="69"/>
      <c r="I85" s="70"/>
      <c r="J85" s="70"/>
      <c r="K85" s="34" t="s">
        <v>65</v>
      </c>
      <c r="L85" s="77">
        <v>85</v>
      </c>
      <c r="M85" s="77"/>
      <c r="N85" s="72"/>
      <c r="O85" s="79" t="s">
        <v>403</v>
      </c>
      <c r="P85" s="81">
        <v>43452.48564814815</v>
      </c>
      <c r="Q85" s="79" t="s">
        <v>483</v>
      </c>
      <c r="R85" s="83" t="s">
        <v>598</v>
      </c>
      <c r="S85" s="79" t="s">
        <v>609</v>
      </c>
      <c r="T85" s="79"/>
      <c r="U85" s="79"/>
      <c r="V85" s="83" t="s">
        <v>633</v>
      </c>
      <c r="W85" s="81">
        <v>43452.48564814815</v>
      </c>
      <c r="X85" s="83" t="s">
        <v>717</v>
      </c>
      <c r="Y85" s="79"/>
      <c r="Z85" s="79"/>
      <c r="AA85" s="85" t="s">
        <v>906</v>
      </c>
      <c r="AB85" s="85" t="s">
        <v>1085</v>
      </c>
      <c r="AC85" s="79" t="b">
        <v>0</v>
      </c>
      <c r="AD85" s="79">
        <v>0</v>
      </c>
      <c r="AE85" s="85" t="s">
        <v>1261</v>
      </c>
      <c r="AF85" s="79" t="b">
        <v>0</v>
      </c>
      <c r="AG85" s="79" t="s">
        <v>1363</v>
      </c>
      <c r="AH85" s="79"/>
      <c r="AI85" s="85" t="s">
        <v>1190</v>
      </c>
      <c r="AJ85" s="79" t="b">
        <v>0</v>
      </c>
      <c r="AK85" s="79">
        <v>0</v>
      </c>
      <c r="AL85" s="85" t="s">
        <v>1190</v>
      </c>
      <c r="AM85" s="79" t="s">
        <v>1375</v>
      </c>
      <c r="AN85" s="79" t="b">
        <v>0</v>
      </c>
      <c r="AO85" s="85" t="s">
        <v>1085</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5.555555555555555</v>
      </c>
      <c r="BF85" s="48">
        <v>0</v>
      </c>
      <c r="BG85" s="49">
        <v>0</v>
      </c>
      <c r="BH85" s="48">
        <v>0</v>
      </c>
      <c r="BI85" s="49">
        <v>0</v>
      </c>
      <c r="BJ85" s="48">
        <v>17</v>
      </c>
      <c r="BK85" s="49">
        <v>94.44444444444444</v>
      </c>
      <c r="BL85" s="48">
        <v>18</v>
      </c>
    </row>
    <row r="86" spans="1:64" ht="15">
      <c r="A86" s="64" t="s">
        <v>226</v>
      </c>
      <c r="B86" s="64" t="s">
        <v>301</v>
      </c>
      <c r="C86" s="65" t="s">
        <v>3166</v>
      </c>
      <c r="D86" s="66">
        <v>3</v>
      </c>
      <c r="E86" s="67" t="s">
        <v>132</v>
      </c>
      <c r="F86" s="68">
        <v>35</v>
      </c>
      <c r="G86" s="65"/>
      <c r="H86" s="69"/>
      <c r="I86" s="70"/>
      <c r="J86" s="70"/>
      <c r="K86" s="34" t="s">
        <v>65</v>
      </c>
      <c r="L86" s="77">
        <v>86</v>
      </c>
      <c r="M86" s="77"/>
      <c r="N86" s="72"/>
      <c r="O86" s="79" t="s">
        <v>403</v>
      </c>
      <c r="P86" s="81">
        <v>43452.493252314816</v>
      </c>
      <c r="Q86" s="79" t="s">
        <v>484</v>
      </c>
      <c r="R86" s="83" t="s">
        <v>598</v>
      </c>
      <c r="S86" s="79" t="s">
        <v>609</v>
      </c>
      <c r="T86" s="79"/>
      <c r="U86" s="79"/>
      <c r="V86" s="83" t="s">
        <v>633</v>
      </c>
      <c r="W86" s="81">
        <v>43452.493252314816</v>
      </c>
      <c r="X86" s="83" t="s">
        <v>718</v>
      </c>
      <c r="Y86" s="79"/>
      <c r="Z86" s="79"/>
      <c r="AA86" s="85" t="s">
        <v>907</v>
      </c>
      <c r="AB86" s="85" t="s">
        <v>1086</v>
      </c>
      <c r="AC86" s="79" t="b">
        <v>0</v>
      </c>
      <c r="AD86" s="79">
        <v>0</v>
      </c>
      <c r="AE86" s="85" t="s">
        <v>1262</v>
      </c>
      <c r="AF86" s="79" t="b">
        <v>0</v>
      </c>
      <c r="AG86" s="79" t="s">
        <v>1363</v>
      </c>
      <c r="AH86" s="79"/>
      <c r="AI86" s="85" t="s">
        <v>1190</v>
      </c>
      <c r="AJ86" s="79" t="b">
        <v>0</v>
      </c>
      <c r="AK86" s="79">
        <v>0</v>
      </c>
      <c r="AL86" s="85" t="s">
        <v>1190</v>
      </c>
      <c r="AM86" s="79" t="s">
        <v>1375</v>
      </c>
      <c r="AN86" s="79" t="b">
        <v>0</v>
      </c>
      <c r="AO86" s="85" t="s">
        <v>1086</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3.4482758620689653</v>
      </c>
      <c r="BF86" s="48">
        <v>0</v>
      </c>
      <c r="BG86" s="49">
        <v>0</v>
      </c>
      <c r="BH86" s="48">
        <v>0</v>
      </c>
      <c r="BI86" s="49">
        <v>0</v>
      </c>
      <c r="BJ86" s="48">
        <v>28</v>
      </c>
      <c r="BK86" s="49">
        <v>96.55172413793103</v>
      </c>
      <c r="BL86" s="48">
        <v>29</v>
      </c>
    </row>
    <row r="87" spans="1:64" ht="15">
      <c r="A87" s="64" t="s">
        <v>226</v>
      </c>
      <c r="B87" s="64" t="s">
        <v>302</v>
      </c>
      <c r="C87" s="65" t="s">
        <v>3166</v>
      </c>
      <c r="D87" s="66">
        <v>3</v>
      </c>
      <c r="E87" s="67" t="s">
        <v>132</v>
      </c>
      <c r="F87" s="68">
        <v>35</v>
      </c>
      <c r="G87" s="65"/>
      <c r="H87" s="69"/>
      <c r="I87" s="70"/>
      <c r="J87" s="70"/>
      <c r="K87" s="34" t="s">
        <v>65</v>
      </c>
      <c r="L87" s="77">
        <v>87</v>
      </c>
      <c r="M87" s="77"/>
      <c r="N87" s="72"/>
      <c r="O87" s="79" t="s">
        <v>403</v>
      </c>
      <c r="P87" s="81">
        <v>43452.49630787037</v>
      </c>
      <c r="Q87" s="79" t="s">
        <v>485</v>
      </c>
      <c r="R87" s="83" t="s">
        <v>598</v>
      </c>
      <c r="S87" s="79" t="s">
        <v>609</v>
      </c>
      <c r="T87" s="79"/>
      <c r="U87" s="79"/>
      <c r="V87" s="83" t="s">
        <v>633</v>
      </c>
      <c r="W87" s="81">
        <v>43452.49630787037</v>
      </c>
      <c r="X87" s="83" t="s">
        <v>719</v>
      </c>
      <c r="Y87" s="79"/>
      <c r="Z87" s="79"/>
      <c r="AA87" s="85" t="s">
        <v>908</v>
      </c>
      <c r="AB87" s="85" t="s">
        <v>1087</v>
      </c>
      <c r="AC87" s="79" t="b">
        <v>0</v>
      </c>
      <c r="AD87" s="79">
        <v>0</v>
      </c>
      <c r="AE87" s="85" t="s">
        <v>1263</v>
      </c>
      <c r="AF87" s="79" t="b">
        <v>0</v>
      </c>
      <c r="AG87" s="79" t="s">
        <v>1363</v>
      </c>
      <c r="AH87" s="79"/>
      <c r="AI87" s="85" t="s">
        <v>1190</v>
      </c>
      <c r="AJ87" s="79" t="b">
        <v>0</v>
      </c>
      <c r="AK87" s="79">
        <v>0</v>
      </c>
      <c r="AL87" s="85" t="s">
        <v>1190</v>
      </c>
      <c r="AM87" s="79" t="s">
        <v>1375</v>
      </c>
      <c r="AN87" s="79" t="b">
        <v>0</v>
      </c>
      <c r="AO87" s="85" t="s">
        <v>1087</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3</v>
      </c>
      <c r="BE87" s="49">
        <v>6.382978723404255</v>
      </c>
      <c r="BF87" s="48">
        <v>2</v>
      </c>
      <c r="BG87" s="49">
        <v>4.25531914893617</v>
      </c>
      <c r="BH87" s="48">
        <v>0</v>
      </c>
      <c r="BI87" s="49">
        <v>0</v>
      </c>
      <c r="BJ87" s="48">
        <v>42</v>
      </c>
      <c r="BK87" s="49">
        <v>89.36170212765957</v>
      </c>
      <c r="BL87" s="48">
        <v>47</v>
      </c>
    </row>
    <row r="88" spans="1:64" ht="15">
      <c r="A88" s="64" t="s">
        <v>226</v>
      </c>
      <c r="B88" s="64" t="s">
        <v>303</v>
      </c>
      <c r="C88" s="65" t="s">
        <v>3166</v>
      </c>
      <c r="D88" s="66">
        <v>3</v>
      </c>
      <c r="E88" s="67" t="s">
        <v>132</v>
      </c>
      <c r="F88" s="68">
        <v>35</v>
      </c>
      <c r="G88" s="65"/>
      <c r="H88" s="69"/>
      <c r="I88" s="70"/>
      <c r="J88" s="70"/>
      <c r="K88" s="34" t="s">
        <v>65</v>
      </c>
      <c r="L88" s="77">
        <v>88</v>
      </c>
      <c r="M88" s="77"/>
      <c r="N88" s="72"/>
      <c r="O88" s="79" t="s">
        <v>403</v>
      </c>
      <c r="P88" s="81">
        <v>43452.53974537037</v>
      </c>
      <c r="Q88" s="79" t="s">
        <v>486</v>
      </c>
      <c r="R88" s="83" t="s">
        <v>598</v>
      </c>
      <c r="S88" s="79" t="s">
        <v>609</v>
      </c>
      <c r="T88" s="79"/>
      <c r="U88" s="79"/>
      <c r="V88" s="83" t="s">
        <v>633</v>
      </c>
      <c r="W88" s="81">
        <v>43452.53974537037</v>
      </c>
      <c r="X88" s="83" t="s">
        <v>720</v>
      </c>
      <c r="Y88" s="79"/>
      <c r="Z88" s="79"/>
      <c r="AA88" s="85" t="s">
        <v>909</v>
      </c>
      <c r="AB88" s="85" t="s">
        <v>1088</v>
      </c>
      <c r="AC88" s="79" t="b">
        <v>0</v>
      </c>
      <c r="AD88" s="79">
        <v>0</v>
      </c>
      <c r="AE88" s="85" t="s">
        <v>1264</v>
      </c>
      <c r="AF88" s="79" t="b">
        <v>0</v>
      </c>
      <c r="AG88" s="79" t="s">
        <v>1363</v>
      </c>
      <c r="AH88" s="79"/>
      <c r="AI88" s="85" t="s">
        <v>1190</v>
      </c>
      <c r="AJ88" s="79" t="b">
        <v>0</v>
      </c>
      <c r="AK88" s="79">
        <v>0</v>
      </c>
      <c r="AL88" s="85" t="s">
        <v>1190</v>
      </c>
      <c r="AM88" s="79" t="s">
        <v>1375</v>
      </c>
      <c r="AN88" s="79" t="b">
        <v>0</v>
      </c>
      <c r="AO88" s="85" t="s">
        <v>1088</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1</v>
      </c>
      <c r="BG88" s="49">
        <v>3.4482758620689653</v>
      </c>
      <c r="BH88" s="48">
        <v>0</v>
      </c>
      <c r="BI88" s="49">
        <v>0</v>
      </c>
      <c r="BJ88" s="48">
        <v>28</v>
      </c>
      <c r="BK88" s="49">
        <v>96.55172413793103</v>
      </c>
      <c r="BL88" s="48">
        <v>29</v>
      </c>
    </row>
    <row r="89" spans="1:64" ht="15">
      <c r="A89" s="64" t="s">
        <v>226</v>
      </c>
      <c r="B89" s="64" t="s">
        <v>304</v>
      </c>
      <c r="C89" s="65" t="s">
        <v>3166</v>
      </c>
      <c r="D89" s="66">
        <v>3</v>
      </c>
      <c r="E89" s="67" t="s">
        <v>132</v>
      </c>
      <c r="F89" s="68">
        <v>35</v>
      </c>
      <c r="G89" s="65"/>
      <c r="H89" s="69"/>
      <c r="I89" s="70"/>
      <c r="J89" s="70"/>
      <c r="K89" s="34" t="s">
        <v>65</v>
      </c>
      <c r="L89" s="77">
        <v>89</v>
      </c>
      <c r="M89" s="77"/>
      <c r="N89" s="72"/>
      <c r="O89" s="79" t="s">
        <v>403</v>
      </c>
      <c r="P89" s="81">
        <v>43452.56475694444</v>
      </c>
      <c r="Q89" s="79" t="s">
        <v>487</v>
      </c>
      <c r="R89" s="83" t="s">
        <v>598</v>
      </c>
      <c r="S89" s="79" t="s">
        <v>609</v>
      </c>
      <c r="T89" s="79"/>
      <c r="U89" s="79"/>
      <c r="V89" s="83" t="s">
        <v>633</v>
      </c>
      <c r="W89" s="81">
        <v>43452.56475694444</v>
      </c>
      <c r="X89" s="83" t="s">
        <v>721</v>
      </c>
      <c r="Y89" s="79"/>
      <c r="Z89" s="79"/>
      <c r="AA89" s="85" t="s">
        <v>910</v>
      </c>
      <c r="AB89" s="85" t="s">
        <v>1089</v>
      </c>
      <c r="AC89" s="79" t="b">
        <v>0</v>
      </c>
      <c r="AD89" s="79">
        <v>1</v>
      </c>
      <c r="AE89" s="85" t="s">
        <v>1265</v>
      </c>
      <c r="AF89" s="79" t="b">
        <v>0</v>
      </c>
      <c r="AG89" s="79" t="s">
        <v>1363</v>
      </c>
      <c r="AH89" s="79"/>
      <c r="AI89" s="85" t="s">
        <v>1190</v>
      </c>
      <c r="AJ89" s="79" t="b">
        <v>0</v>
      </c>
      <c r="AK89" s="79">
        <v>0</v>
      </c>
      <c r="AL89" s="85" t="s">
        <v>1190</v>
      </c>
      <c r="AM89" s="79" t="s">
        <v>1375</v>
      </c>
      <c r="AN89" s="79" t="b">
        <v>0</v>
      </c>
      <c r="AO89" s="85" t="s">
        <v>1089</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18</v>
      </c>
      <c r="BK89" s="49">
        <v>100</v>
      </c>
      <c r="BL89" s="48">
        <v>18</v>
      </c>
    </row>
    <row r="90" spans="1:64" ht="15">
      <c r="A90" s="64" t="s">
        <v>226</v>
      </c>
      <c r="B90" s="64" t="s">
        <v>305</v>
      </c>
      <c r="C90" s="65" t="s">
        <v>3166</v>
      </c>
      <c r="D90" s="66">
        <v>3</v>
      </c>
      <c r="E90" s="67" t="s">
        <v>132</v>
      </c>
      <c r="F90" s="68">
        <v>35</v>
      </c>
      <c r="G90" s="65"/>
      <c r="H90" s="69"/>
      <c r="I90" s="70"/>
      <c r="J90" s="70"/>
      <c r="K90" s="34" t="s">
        <v>65</v>
      </c>
      <c r="L90" s="77">
        <v>90</v>
      </c>
      <c r="M90" s="77"/>
      <c r="N90" s="72"/>
      <c r="O90" s="79" t="s">
        <v>403</v>
      </c>
      <c r="P90" s="81">
        <v>43452.57645833334</v>
      </c>
      <c r="Q90" s="79" t="s">
        <v>488</v>
      </c>
      <c r="R90" s="83" t="s">
        <v>598</v>
      </c>
      <c r="S90" s="79" t="s">
        <v>609</v>
      </c>
      <c r="T90" s="79"/>
      <c r="U90" s="79"/>
      <c r="V90" s="83" t="s">
        <v>633</v>
      </c>
      <c r="W90" s="81">
        <v>43452.57645833334</v>
      </c>
      <c r="X90" s="83" t="s">
        <v>722</v>
      </c>
      <c r="Y90" s="79"/>
      <c r="Z90" s="79"/>
      <c r="AA90" s="85" t="s">
        <v>911</v>
      </c>
      <c r="AB90" s="85" t="s">
        <v>1090</v>
      </c>
      <c r="AC90" s="79" t="b">
        <v>0</v>
      </c>
      <c r="AD90" s="79">
        <v>0</v>
      </c>
      <c r="AE90" s="85" t="s">
        <v>1266</v>
      </c>
      <c r="AF90" s="79" t="b">
        <v>0</v>
      </c>
      <c r="AG90" s="79" t="s">
        <v>1363</v>
      </c>
      <c r="AH90" s="79"/>
      <c r="AI90" s="85" t="s">
        <v>1190</v>
      </c>
      <c r="AJ90" s="79" t="b">
        <v>0</v>
      </c>
      <c r="AK90" s="79">
        <v>0</v>
      </c>
      <c r="AL90" s="85" t="s">
        <v>1190</v>
      </c>
      <c r="AM90" s="79" t="s">
        <v>1375</v>
      </c>
      <c r="AN90" s="79" t="b">
        <v>0</v>
      </c>
      <c r="AO90" s="85" t="s">
        <v>1090</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2</v>
      </c>
      <c r="BG90" s="49">
        <v>6.666666666666667</v>
      </c>
      <c r="BH90" s="48">
        <v>0</v>
      </c>
      <c r="BI90" s="49">
        <v>0</v>
      </c>
      <c r="BJ90" s="48">
        <v>28</v>
      </c>
      <c r="BK90" s="49">
        <v>93.33333333333333</v>
      </c>
      <c r="BL90" s="48">
        <v>30</v>
      </c>
    </row>
    <row r="91" spans="1:64" ht="15">
      <c r="A91" s="64" t="s">
        <v>226</v>
      </c>
      <c r="B91" s="64" t="s">
        <v>306</v>
      </c>
      <c r="C91" s="65" t="s">
        <v>3166</v>
      </c>
      <c r="D91" s="66">
        <v>3</v>
      </c>
      <c r="E91" s="67" t="s">
        <v>132</v>
      </c>
      <c r="F91" s="68">
        <v>35</v>
      </c>
      <c r="G91" s="65"/>
      <c r="H91" s="69"/>
      <c r="I91" s="70"/>
      <c r="J91" s="70"/>
      <c r="K91" s="34" t="s">
        <v>65</v>
      </c>
      <c r="L91" s="77">
        <v>91</v>
      </c>
      <c r="M91" s="77"/>
      <c r="N91" s="72"/>
      <c r="O91" s="79" t="s">
        <v>403</v>
      </c>
      <c r="P91" s="81">
        <v>43452.611238425925</v>
      </c>
      <c r="Q91" s="79" t="s">
        <v>489</v>
      </c>
      <c r="R91" s="83" t="s">
        <v>598</v>
      </c>
      <c r="S91" s="79" t="s">
        <v>609</v>
      </c>
      <c r="T91" s="79"/>
      <c r="U91" s="79"/>
      <c r="V91" s="83" t="s">
        <v>633</v>
      </c>
      <c r="W91" s="81">
        <v>43452.611238425925</v>
      </c>
      <c r="X91" s="83" t="s">
        <v>723</v>
      </c>
      <c r="Y91" s="79"/>
      <c r="Z91" s="79"/>
      <c r="AA91" s="85" t="s">
        <v>912</v>
      </c>
      <c r="AB91" s="85" t="s">
        <v>1091</v>
      </c>
      <c r="AC91" s="79" t="b">
        <v>0</v>
      </c>
      <c r="AD91" s="79">
        <v>0</v>
      </c>
      <c r="AE91" s="85" t="s">
        <v>1267</v>
      </c>
      <c r="AF91" s="79" t="b">
        <v>0</v>
      </c>
      <c r="AG91" s="79" t="s">
        <v>1363</v>
      </c>
      <c r="AH91" s="79"/>
      <c r="AI91" s="85" t="s">
        <v>1190</v>
      </c>
      <c r="AJ91" s="79" t="b">
        <v>0</v>
      </c>
      <c r="AK91" s="79">
        <v>0</v>
      </c>
      <c r="AL91" s="85" t="s">
        <v>1190</v>
      </c>
      <c r="AM91" s="79" t="s">
        <v>1375</v>
      </c>
      <c r="AN91" s="79" t="b">
        <v>0</v>
      </c>
      <c r="AO91" s="85" t="s">
        <v>1091</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2</v>
      </c>
      <c r="BG91" s="49">
        <v>7.407407407407407</v>
      </c>
      <c r="BH91" s="48">
        <v>0</v>
      </c>
      <c r="BI91" s="49">
        <v>0</v>
      </c>
      <c r="BJ91" s="48">
        <v>25</v>
      </c>
      <c r="BK91" s="49">
        <v>92.5925925925926</v>
      </c>
      <c r="BL91" s="48">
        <v>27</v>
      </c>
    </row>
    <row r="92" spans="1:64" ht="15">
      <c r="A92" s="64" t="s">
        <v>226</v>
      </c>
      <c r="B92" s="64" t="s">
        <v>307</v>
      </c>
      <c r="C92" s="65" t="s">
        <v>3166</v>
      </c>
      <c r="D92" s="66">
        <v>3</v>
      </c>
      <c r="E92" s="67" t="s">
        <v>132</v>
      </c>
      <c r="F92" s="68">
        <v>35</v>
      </c>
      <c r="G92" s="65"/>
      <c r="H92" s="69"/>
      <c r="I92" s="70"/>
      <c r="J92" s="70"/>
      <c r="K92" s="34" t="s">
        <v>65</v>
      </c>
      <c r="L92" s="77">
        <v>92</v>
      </c>
      <c r="M92" s="77"/>
      <c r="N92" s="72"/>
      <c r="O92" s="79" t="s">
        <v>403</v>
      </c>
      <c r="P92" s="81">
        <v>43452.62819444444</v>
      </c>
      <c r="Q92" s="79" t="s">
        <v>490</v>
      </c>
      <c r="R92" s="83" t="s">
        <v>598</v>
      </c>
      <c r="S92" s="79" t="s">
        <v>609</v>
      </c>
      <c r="T92" s="79"/>
      <c r="U92" s="79"/>
      <c r="V92" s="83" t="s">
        <v>633</v>
      </c>
      <c r="W92" s="81">
        <v>43452.62819444444</v>
      </c>
      <c r="X92" s="83" t="s">
        <v>724</v>
      </c>
      <c r="Y92" s="79"/>
      <c r="Z92" s="79"/>
      <c r="AA92" s="85" t="s">
        <v>913</v>
      </c>
      <c r="AB92" s="85" t="s">
        <v>1092</v>
      </c>
      <c r="AC92" s="79" t="b">
        <v>0</v>
      </c>
      <c r="AD92" s="79">
        <v>0</v>
      </c>
      <c r="AE92" s="85" t="s">
        <v>1268</v>
      </c>
      <c r="AF92" s="79" t="b">
        <v>0</v>
      </c>
      <c r="AG92" s="79" t="s">
        <v>1363</v>
      </c>
      <c r="AH92" s="79"/>
      <c r="AI92" s="85" t="s">
        <v>1190</v>
      </c>
      <c r="AJ92" s="79" t="b">
        <v>0</v>
      </c>
      <c r="AK92" s="79">
        <v>0</v>
      </c>
      <c r="AL92" s="85" t="s">
        <v>1190</v>
      </c>
      <c r="AM92" s="79" t="s">
        <v>1375</v>
      </c>
      <c r="AN92" s="79" t="b">
        <v>0</v>
      </c>
      <c r="AO92" s="85" t="s">
        <v>1092</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2</v>
      </c>
      <c r="BG92" s="49">
        <v>5.405405405405405</v>
      </c>
      <c r="BH92" s="48">
        <v>0</v>
      </c>
      <c r="BI92" s="49">
        <v>0</v>
      </c>
      <c r="BJ92" s="48">
        <v>35</v>
      </c>
      <c r="BK92" s="49">
        <v>94.5945945945946</v>
      </c>
      <c r="BL92" s="48">
        <v>37</v>
      </c>
    </row>
    <row r="93" spans="1:64" ht="15">
      <c r="A93" s="64" t="s">
        <v>226</v>
      </c>
      <c r="B93" s="64" t="s">
        <v>308</v>
      </c>
      <c r="C93" s="65" t="s">
        <v>3166</v>
      </c>
      <c r="D93" s="66">
        <v>3</v>
      </c>
      <c r="E93" s="67" t="s">
        <v>132</v>
      </c>
      <c r="F93" s="68">
        <v>35</v>
      </c>
      <c r="G93" s="65"/>
      <c r="H93" s="69"/>
      <c r="I93" s="70"/>
      <c r="J93" s="70"/>
      <c r="K93" s="34" t="s">
        <v>65</v>
      </c>
      <c r="L93" s="77">
        <v>93</v>
      </c>
      <c r="M93" s="77"/>
      <c r="N93" s="72"/>
      <c r="O93" s="79" t="s">
        <v>403</v>
      </c>
      <c r="P93" s="81">
        <v>43452.70247685185</v>
      </c>
      <c r="Q93" s="79" t="s">
        <v>491</v>
      </c>
      <c r="R93" s="83" t="s">
        <v>598</v>
      </c>
      <c r="S93" s="79" t="s">
        <v>609</v>
      </c>
      <c r="T93" s="79"/>
      <c r="U93" s="79"/>
      <c r="V93" s="83" t="s">
        <v>633</v>
      </c>
      <c r="W93" s="81">
        <v>43452.70247685185</v>
      </c>
      <c r="X93" s="83" t="s">
        <v>725</v>
      </c>
      <c r="Y93" s="79"/>
      <c r="Z93" s="79"/>
      <c r="AA93" s="85" t="s">
        <v>914</v>
      </c>
      <c r="AB93" s="85" t="s">
        <v>1093</v>
      </c>
      <c r="AC93" s="79" t="b">
        <v>0</v>
      </c>
      <c r="AD93" s="79">
        <v>0</v>
      </c>
      <c r="AE93" s="85" t="s">
        <v>1269</v>
      </c>
      <c r="AF93" s="79" t="b">
        <v>0</v>
      </c>
      <c r="AG93" s="79" t="s">
        <v>1363</v>
      </c>
      <c r="AH93" s="79"/>
      <c r="AI93" s="85" t="s">
        <v>1190</v>
      </c>
      <c r="AJ93" s="79" t="b">
        <v>0</v>
      </c>
      <c r="AK93" s="79">
        <v>0</v>
      </c>
      <c r="AL93" s="85" t="s">
        <v>1190</v>
      </c>
      <c r="AM93" s="79" t="s">
        <v>1375</v>
      </c>
      <c r="AN93" s="79" t="b">
        <v>0</v>
      </c>
      <c r="AO93" s="85" t="s">
        <v>1093</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1</v>
      </c>
      <c r="BG93" s="49">
        <v>4.3478260869565215</v>
      </c>
      <c r="BH93" s="48">
        <v>0</v>
      </c>
      <c r="BI93" s="49">
        <v>0</v>
      </c>
      <c r="BJ93" s="48">
        <v>22</v>
      </c>
      <c r="BK93" s="49">
        <v>95.65217391304348</v>
      </c>
      <c r="BL93" s="48">
        <v>23</v>
      </c>
    </row>
    <row r="94" spans="1:64" ht="15">
      <c r="A94" s="64" t="s">
        <v>226</v>
      </c>
      <c r="B94" s="64" t="s">
        <v>309</v>
      </c>
      <c r="C94" s="65" t="s">
        <v>3166</v>
      </c>
      <c r="D94" s="66">
        <v>3</v>
      </c>
      <c r="E94" s="67" t="s">
        <v>132</v>
      </c>
      <c r="F94" s="68">
        <v>35</v>
      </c>
      <c r="G94" s="65"/>
      <c r="H94" s="69"/>
      <c r="I94" s="70"/>
      <c r="J94" s="70"/>
      <c r="K94" s="34" t="s">
        <v>65</v>
      </c>
      <c r="L94" s="77">
        <v>94</v>
      </c>
      <c r="M94" s="77"/>
      <c r="N94" s="72"/>
      <c r="O94" s="79" t="s">
        <v>403</v>
      </c>
      <c r="P94" s="81">
        <v>43452.721354166664</v>
      </c>
      <c r="Q94" s="79" t="s">
        <v>492</v>
      </c>
      <c r="R94" s="83" t="s">
        <v>598</v>
      </c>
      <c r="S94" s="79" t="s">
        <v>609</v>
      </c>
      <c r="T94" s="79"/>
      <c r="U94" s="79"/>
      <c r="V94" s="83" t="s">
        <v>633</v>
      </c>
      <c r="W94" s="81">
        <v>43452.721354166664</v>
      </c>
      <c r="X94" s="83" t="s">
        <v>726</v>
      </c>
      <c r="Y94" s="79"/>
      <c r="Z94" s="79"/>
      <c r="AA94" s="85" t="s">
        <v>915</v>
      </c>
      <c r="AB94" s="85" t="s">
        <v>1094</v>
      </c>
      <c r="AC94" s="79" t="b">
        <v>0</v>
      </c>
      <c r="AD94" s="79">
        <v>0</v>
      </c>
      <c r="AE94" s="85" t="s">
        <v>1270</v>
      </c>
      <c r="AF94" s="79" t="b">
        <v>0</v>
      </c>
      <c r="AG94" s="79" t="s">
        <v>1363</v>
      </c>
      <c r="AH94" s="79"/>
      <c r="AI94" s="85" t="s">
        <v>1190</v>
      </c>
      <c r="AJ94" s="79" t="b">
        <v>0</v>
      </c>
      <c r="AK94" s="79">
        <v>0</v>
      </c>
      <c r="AL94" s="85" t="s">
        <v>1190</v>
      </c>
      <c r="AM94" s="79" t="s">
        <v>1375</v>
      </c>
      <c r="AN94" s="79" t="b">
        <v>0</v>
      </c>
      <c r="AO94" s="85" t="s">
        <v>1094</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2</v>
      </c>
      <c r="BG94" s="49">
        <v>8.695652173913043</v>
      </c>
      <c r="BH94" s="48">
        <v>0</v>
      </c>
      <c r="BI94" s="49">
        <v>0</v>
      </c>
      <c r="BJ94" s="48">
        <v>21</v>
      </c>
      <c r="BK94" s="49">
        <v>91.30434782608695</v>
      </c>
      <c r="BL94" s="48">
        <v>23</v>
      </c>
    </row>
    <row r="95" spans="1:64" ht="15">
      <c r="A95" s="64" t="s">
        <v>226</v>
      </c>
      <c r="B95" s="64" t="s">
        <v>310</v>
      </c>
      <c r="C95" s="65" t="s">
        <v>3166</v>
      </c>
      <c r="D95" s="66">
        <v>3</v>
      </c>
      <c r="E95" s="67" t="s">
        <v>132</v>
      </c>
      <c r="F95" s="68">
        <v>35</v>
      </c>
      <c r="G95" s="65"/>
      <c r="H95" s="69"/>
      <c r="I95" s="70"/>
      <c r="J95" s="70"/>
      <c r="K95" s="34" t="s">
        <v>65</v>
      </c>
      <c r="L95" s="77">
        <v>95</v>
      </c>
      <c r="M95" s="77"/>
      <c r="N95" s="72"/>
      <c r="O95" s="79" t="s">
        <v>403</v>
      </c>
      <c r="P95" s="81">
        <v>43452.735034722224</v>
      </c>
      <c r="Q95" s="79" t="s">
        <v>493</v>
      </c>
      <c r="R95" s="83" t="s">
        <v>598</v>
      </c>
      <c r="S95" s="79" t="s">
        <v>609</v>
      </c>
      <c r="T95" s="79"/>
      <c r="U95" s="79"/>
      <c r="V95" s="83" t="s">
        <v>633</v>
      </c>
      <c r="W95" s="81">
        <v>43452.735034722224</v>
      </c>
      <c r="X95" s="83" t="s">
        <v>727</v>
      </c>
      <c r="Y95" s="79"/>
      <c r="Z95" s="79"/>
      <c r="AA95" s="85" t="s">
        <v>916</v>
      </c>
      <c r="AB95" s="85" t="s">
        <v>1095</v>
      </c>
      <c r="AC95" s="79" t="b">
        <v>0</v>
      </c>
      <c r="AD95" s="79">
        <v>0</v>
      </c>
      <c r="AE95" s="85" t="s">
        <v>1271</v>
      </c>
      <c r="AF95" s="79" t="b">
        <v>0</v>
      </c>
      <c r="AG95" s="79" t="s">
        <v>1363</v>
      </c>
      <c r="AH95" s="79"/>
      <c r="AI95" s="85" t="s">
        <v>1190</v>
      </c>
      <c r="AJ95" s="79" t="b">
        <v>0</v>
      </c>
      <c r="AK95" s="79">
        <v>0</v>
      </c>
      <c r="AL95" s="85" t="s">
        <v>1190</v>
      </c>
      <c r="AM95" s="79" t="s">
        <v>1375</v>
      </c>
      <c r="AN95" s="79" t="b">
        <v>0</v>
      </c>
      <c r="AO95" s="85" t="s">
        <v>1095</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2</v>
      </c>
      <c r="BG95" s="49">
        <v>5.405405405405405</v>
      </c>
      <c r="BH95" s="48">
        <v>0</v>
      </c>
      <c r="BI95" s="49">
        <v>0</v>
      </c>
      <c r="BJ95" s="48">
        <v>35</v>
      </c>
      <c r="BK95" s="49">
        <v>94.5945945945946</v>
      </c>
      <c r="BL95" s="48">
        <v>37</v>
      </c>
    </row>
    <row r="96" spans="1:64" ht="15">
      <c r="A96" s="64" t="s">
        <v>226</v>
      </c>
      <c r="B96" s="64" t="s">
        <v>311</v>
      </c>
      <c r="C96" s="65" t="s">
        <v>3166</v>
      </c>
      <c r="D96" s="66">
        <v>3</v>
      </c>
      <c r="E96" s="67" t="s">
        <v>132</v>
      </c>
      <c r="F96" s="68">
        <v>35</v>
      </c>
      <c r="G96" s="65"/>
      <c r="H96" s="69"/>
      <c r="I96" s="70"/>
      <c r="J96" s="70"/>
      <c r="K96" s="34" t="s">
        <v>65</v>
      </c>
      <c r="L96" s="77">
        <v>96</v>
      </c>
      <c r="M96" s="77"/>
      <c r="N96" s="72"/>
      <c r="O96" s="79" t="s">
        <v>403</v>
      </c>
      <c r="P96" s="81">
        <v>43452.769479166665</v>
      </c>
      <c r="Q96" s="79" t="s">
        <v>494</v>
      </c>
      <c r="R96" s="83" t="s">
        <v>598</v>
      </c>
      <c r="S96" s="79" t="s">
        <v>609</v>
      </c>
      <c r="T96" s="79"/>
      <c r="U96" s="79"/>
      <c r="V96" s="83" t="s">
        <v>633</v>
      </c>
      <c r="W96" s="81">
        <v>43452.769479166665</v>
      </c>
      <c r="X96" s="83" t="s">
        <v>728</v>
      </c>
      <c r="Y96" s="79"/>
      <c r="Z96" s="79"/>
      <c r="AA96" s="85" t="s">
        <v>917</v>
      </c>
      <c r="AB96" s="85" t="s">
        <v>1096</v>
      </c>
      <c r="AC96" s="79" t="b">
        <v>0</v>
      </c>
      <c r="AD96" s="79">
        <v>0</v>
      </c>
      <c r="AE96" s="85" t="s">
        <v>1272</v>
      </c>
      <c r="AF96" s="79" t="b">
        <v>0</v>
      </c>
      <c r="AG96" s="79" t="s">
        <v>1363</v>
      </c>
      <c r="AH96" s="79"/>
      <c r="AI96" s="85" t="s">
        <v>1190</v>
      </c>
      <c r="AJ96" s="79" t="b">
        <v>0</v>
      </c>
      <c r="AK96" s="79">
        <v>0</v>
      </c>
      <c r="AL96" s="85" t="s">
        <v>1190</v>
      </c>
      <c r="AM96" s="79" t="s">
        <v>1375</v>
      </c>
      <c r="AN96" s="79" t="b">
        <v>0</v>
      </c>
      <c r="AO96" s="85" t="s">
        <v>1096</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2</v>
      </c>
      <c r="BG96" s="49">
        <v>7.407407407407407</v>
      </c>
      <c r="BH96" s="48">
        <v>0</v>
      </c>
      <c r="BI96" s="49">
        <v>0</v>
      </c>
      <c r="BJ96" s="48">
        <v>25</v>
      </c>
      <c r="BK96" s="49">
        <v>92.5925925925926</v>
      </c>
      <c r="BL96" s="48">
        <v>27</v>
      </c>
    </row>
    <row r="97" spans="1:64" ht="15">
      <c r="A97" s="64" t="s">
        <v>226</v>
      </c>
      <c r="B97" s="64" t="s">
        <v>312</v>
      </c>
      <c r="C97" s="65" t="s">
        <v>3166</v>
      </c>
      <c r="D97" s="66">
        <v>3</v>
      </c>
      <c r="E97" s="67" t="s">
        <v>132</v>
      </c>
      <c r="F97" s="68">
        <v>35</v>
      </c>
      <c r="G97" s="65"/>
      <c r="H97" s="69"/>
      <c r="I97" s="70"/>
      <c r="J97" s="70"/>
      <c r="K97" s="34" t="s">
        <v>65</v>
      </c>
      <c r="L97" s="77">
        <v>97</v>
      </c>
      <c r="M97" s="77"/>
      <c r="N97" s="72"/>
      <c r="O97" s="79" t="s">
        <v>403</v>
      </c>
      <c r="P97" s="81">
        <v>43452.771469907406</v>
      </c>
      <c r="Q97" s="79" t="s">
        <v>495</v>
      </c>
      <c r="R97" s="83" t="s">
        <v>598</v>
      </c>
      <c r="S97" s="79" t="s">
        <v>609</v>
      </c>
      <c r="T97" s="79"/>
      <c r="U97" s="79"/>
      <c r="V97" s="83" t="s">
        <v>633</v>
      </c>
      <c r="W97" s="81">
        <v>43452.771469907406</v>
      </c>
      <c r="X97" s="83" t="s">
        <v>729</v>
      </c>
      <c r="Y97" s="79"/>
      <c r="Z97" s="79"/>
      <c r="AA97" s="85" t="s">
        <v>918</v>
      </c>
      <c r="AB97" s="85" t="s">
        <v>1097</v>
      </c>
      <c r="AC97" s="79" t="b">
        <v>0</v>
      </c>
      <c r="AD97" s="79">
        <v>0</v>
      </c>
      <c r="AE97" s="85" t="s">
        <v>1273</v>
      </c>
      <c r="AF97" s="79" t="b">
        <v>0</v>
      </c>
      <c r="AG97" s="79" t="s">
        <v>1363</v>
      </c>
      <c r="AH97" s="79"/>
      <c r="AI97" s="85" t="s">
        <v>1190</v>
      </c>
      <c r="AJ97" s="79" t="b">
        <v>0</v>
      </c>
      <c r="AK97" s="79">
        <v>0</v>
      </c>
      <c r="AL97" s="85" t="s">
        <v>1190</v>
      </c>
      <c r="AM97" s="79" t="s">
        <v>1375</v>
      </c>
      <c r="AN97" s="79" t="b">
        <v>0</v>
      </c>
      <c r="AO97" s="85" t="s">
        <v>1097</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1</v>
      </c>
      <c r="BG97" s="49">
        <v>3.8461538461538463</v>
      </c>
      <c r="BH97" s="48">
        <v>0</v>
      </c>
      <c r="BI97" s="49">
        <v>0</v>
      </c>
      <c r="BJ97" s="48">
        <v>25</v>
      </c>
      <c r="BK97" s="49">
        <v>96.15384615384616</v>
      </c>
      <c r="BL97" s="48">
        <v>26</v>
      </c>
    </row>
    <row r="98" spans="1:64" ht="15">
      <c r="A98" s="64" t="s">
        <v>226</v>
      </c>
      <c r="B98" s="64" t="s">
        <v>313</v>
      </c>
      <c r="C98" s="65" t="s">
        <v>3166</v>
      </c>
      <c r="D98" s="66">
        <v>3</v>
      </c>
      <c r="E98" s="67" t="s">
        <v>132</v>
      </c>
      <c r="F98" s="68">
        <v>35</v>
      </c>
      <c r="G98" s="65"/>
      <c r="H98" s="69"/>
      <c r="I98" s="70"/>
      <c r="J98" s="70"/>
      <c r="K98" s="34" t="s">
        <v>65</v>
      </c>
      <c r="L98" s="77">
        <v>98</v>
      </c>
      <c r="M98" s="77"/>
      <c r="N98" s="72"/>
      <c r="O98" s="79" t="s">
        <v>403</v>
      </c>
      <c r="P98" s="81">
        <v>43452.771898148145</v>
      </c>
      <c r="Q98" s="79" t="s">
        <v>496</v>
      </c>
      <c r="R98" s="83" t="s">
        <v>598</v>
      </c>
      <c r="S98" s="79" t="s">
        <v>609</v>
      </c>
      <c r="T98" s="79"/>
      <c r="U98" s="79"/>
      <c r="V98" s="83" t="s">
        <v>633</v>
      </c>
      <c r="W98" s="81">
        <v>43452.771898148145</v>
      </c>
      <c r="X98" s="83" t="s">
        <v>730</v>
      </c>
      <c r="Y98" s="79"/>
      <c r="Z98" s="79"/>
      <c r="AA98" s="85" t="s">
        <v>919</v>
      </c>
      <c r="AB98" s="85" t="s">
        <v>1098</v>
      </c>
      <c r="AC98" s="79" t="b">
        <v>0</v>
      </c>
      <c r="AD98" s="79">
        <v>0</v>
      </c>
      <c r="AE98" s="85" t="s">
        <v>1274</v>
      </c>
      <c r="AF98" s="79" t="b">
        <v>0</v>
      </c>
      <c r="AG98" s="79" t="s">
        <v>1363</v>
      </c>
      <c r="AH98" s="79"/>
      <c r="AI98" s="85" t="s">
        <v>1190</v>
      </c>
      <c r="AJ98" s="79" t="b">
        <v>0</v>
      </c>
      <c r="AK98" s="79">
        <v>0</v>
      </c>
      <c r="AL98" s="85" t="s">
        <v>1190</v>
      </c>
      <c r="AM98" s="79" t="s">
        <v>1375</v>
      </c>
      <c r="AN98" s="79" t="b">
        <v>0</v>
      </c>
      <c r="AO98" s="85" t="s">
        <v>1098</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2</v>
      </c>
      <c r="BG98" s="49">
        <v>7.407407407407407</v>
      </c>
      <c r="BH98" s="48">
        <v>0</v>
      </c>
      <c r="BI98" s="49">
        <v>0</v>
      </c>
      <c r="BJ98" s="48">
        <v>25</v>
      </c>
      <c r="BK98" s="49">
        <v>92.5925925925926</v>
      </c>
      <c r="BL98" s="48">
        <v>27</v>
      </c>
    </row>
    <row r="99" spans="1:64" ht="15">
      <c r="A99" s="64" t="s">
        <v>226</v>
      </c>
      <c r="B99" s="64" t="s">
        <v>314</v>
      </c>
      <c r="C99" s="65" t="s">
        <v>3166</v>
      </c>
      <c r="D99" s="66">
        <v>3</v>
      </c>
      <c r="E99" s="67" t="s">
        <v>132</v>
      </c>
      <c r="F99" s="68">
        <v>35</v>
      </c>
      <c r="G99" s="65"/>
      <c r="H99" s="69"/>
      <c r="I99" s="70"/>
      <c r="J99" s="70"/>
      <c r="K99" s="34" t="s">
        <v>65</v>
      </c>
      <c r="L99" s="77">
        <v>99</v>
      </c>
      <c r="M99" s="77"/>
      <c r="N99" s="72"/>
      <c r="O99" s="79" t="s">
        <v>403</v>
      </c>
      <c r="P99" s="81">
        <v>43452.77552083333</v>
      </c>
      <c r="Q99" s="79" t="s">
        <v>497</v>
      </c>
      <c r="R99" s="83" t="s">
        <v>598</v>
      </c>
      <c r="S99" s="79" t="s">
        <v>609</v>
      </c>
      <c r="T99" s="79"/>
      <c r="U99" s="79"/>
      <c r="V99" s="83" t="s">
        <v>633</v>
      </c>
      <c r="W99" s="81">
        <v>43452.77552083333</v>
      </c>
      <c r="X99" s="83" t="s">
        <v>731</v>
      </c>
      <c r="Y99" s="79"/>
      <c r="Z99" s="79"/>
      <c r="AA99" s="85" t="s">
        <v>920</v>
      </c>
      <c r="AB99" s="85" t="s">
        <v>1099</v>
      </c>
      <c r="AC99" s="79" t="b">
        <v>0</v>
      </c>
      <c r="AD99" s="79">
        <v>0</v>
      </c>
      <c r="AE99" s="85" t="s">
        <v>1275</v>
      </c>
      <c r="AF99" s="79" t="b">
        <v>0</v>
      </c>
      <c r="AG99" s="79" t="s">
        <v>1363</v>
      </c>
      <c r="AH99" s="79"/>
      <c r="AI99" s="85" t="s">
        <v>1190</v>
      </c>
      <c r="AJ99" s="79" t="b">
        <v>0</v>
      </c>
      <c r="AK99" s="79">
        <v>0</v>
      </c>
      <c r="AL99" s="85" t="s">
        <v>1190</v>
      </c>
      <c r="AM99" s="79" t="s">
        <v>1375</v>
      </c>
      <c r="AN99" s="79" t="b">
        <v>0</v>
      </c>
      <c r="AO99" s="85" t="s">
        <v>1099</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2</v>
      </c>
      <c r="BG99" s="49">
        <v>5.405405405405405</v>
      </c>
      <c r="BH99" s="48">
        <v>0</v>
      </c>
      <c r="BI99" s="49">
        <v>0</v>
      </c>
      <c r="BJ99" s="48">
        <v>35</v>
      </c>
      <c r="BK99" s="49">
        <v>94.5945945945946</v>
      </c>
      <c r="BL99" s="48">
        <v>37</v>
      </c>
    </row>
    <row r="100" spans="1:64" ht="15">
      <c r="A100" s="64" t="s">
        <v>226</v>
      </c>
      <c r="B100" s="64" t="s">
        <v>315</v>
      </c>
      <c r="C100" s="65" t="s">
        <v>3166</v>
      </c>
      <c r="D100" s="66">
        <v>3</v>
      </c>
      <c r="E100" s="67" t="s">
        <v>132</v>
      </c>
      <c r="F100" s="68">
        <v>35</v>
      </c>
      <c r="G100" s="65"/>
      <c r="H100" s="69"/>
      <c r="I100" s="70"/>
      <c r="J100" s="70"/>
      <c r="K100" s="34" t="s">
        <v>65</v>
      </c>
      <c r="L100" s="77">
        <v>100</v>
      </c>
      <c r="M100" s="77"/>
      <c r="N100" s="72"/>
      <c r="O100" s="79" t="s">
        <v>403</v>
      </c>
      <c r="P100" s="81">
        <v>43452.787777777776</v>
      </c>
      <c r="Q100" s="79" t="s">
        <v>498</v>
      </c>
      <c r="R100" s="83" t="s">
        <v>598</v>
      </c>
      <c r="S100" s="79" t="s">
        <v>609</v>
      </c>
      <c r="T100" s="79"/>
      <c r="U100" s="79"/>
      <c r="V100" s="83" t="s">
        <v>633</v>
      </c>
      <c r="W100" s="81">
        <v>43452.787777777776</v>
      </c>
      <c r="X100" s="83" t="s">
        <v>732</v>
      </c>
      <c r="Y100" s="79"/>
      <c r="Z100" s="79"/>
      <c r="AA100" s="85" t="s">
        <v>921</v>
      </c>
      <c r="AB100" s="85" t="s">
        <v>1100</v>
      </c>
      <c r="AC100" s="79" t="b">
        <v>0</v>
      </c>
      <c r="AD100" s="79">
        <v>0</v>
      </c>
      <c r="AE100" s="85" t="s">
        <v>1276</v>
      </c>
      <c r="AF100" s="79" t="b">
        <v>0</v>
      </c>
      <c r="AG100" s="79" t="s">
        <v>1363</v>
      </c>
      <c r="AH100" s="79"/>
      <c r="AI100" s="85" t="s">
        <v>1190</v>
      </c>
      <c r="AJ100" s="79" t="b">
        <v>0</v>
      </c>
      <c r="AK100" s="79">
        <v>0</v>
      </c>
      <c r="AL100" s="85" t="s">
        <v>1190</v>
      </c>
      <c r="AM100" s="79" t="s">
        <v>1375</v>
      </c>
      <c r="AN100" s="79" t="b">
        <v>0</v>
      </c>
      <c r="AO100" s="85" t="s">
        <v>1100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2</v>
      </c>
      <c r="BG100" s="49">
        <v>5.405405405405405</v>
      </c>
      <c r="BH100" s="48">
        <v>0</v>
      </c>
      <c r="BI100" s="49">
        <v>0</v>
      </c>
      <c r="BJ100" s="48">
        <v>35</v>
      </c>
      <c r="BK100" s="49">
        <v>94.5945945945946</v>
      </c>
      <c r="BL100" s="48">
        <v>37</v>
      </c>
    </row>
    <row r="101" spans="1:64" ht="15">
      <c r="A101" s="64" t="s">
        <v>226</v>
      </c>
      <c r="B101" s="64" t="s">
        <v>316</v>
      </c>
      <c r="C101" s="65" t="s">
        <v>3166</v>
      </c>
      <c r="D101" s="66">
        <v>3</v>
      </c>
      <c r="E101" s="67" t="s">
        <v>132</v>
      </c>
      <c r="F101" s="68">
        <v>35</v>
      </c>
      <c r="G101" s="65"/>
      <c r="H101" s="69"/>
      <c r="I101" s="70"/>
      <c r="J101" s="70"/>
      <c r="K101" s="34" t="s">
        <v>65</v>
      </c>
      <c r="L101" s="77">
        <v>101</v>
      </c>
      <c r="M101" s="77"/>
      <c r="N101" s="72"/>
      <c r="O101" s="79" t="s">
        <v>403</v>
      </c>
      <c r="P101" s="81">
        <v>43452.79592592592</v>
      </c>
      <c r="Q101" s="79" t="s">
        <v>499</v>
      </c>
      <c r="R101" s="83" t="s">
        <v>598</v>
      </c>
      <c r="S101" s="79" t="s">
        <v>609</v>
      </c>
      <c r="T101" s="79"/>
      <c r="U101" s="79"/>
      <c r="V101" s="83" t="s">
        <v>633</v>
      </c>
      <c r="W101" s="81">
        <v>43452.79592592592</v>
      </c>
      <c r="X101" s="83" t="s">
        <v>733</v>
      </c>
      <c r="Y101" s="79"/>
      <c r="Z101" s="79"/>
      <c r="AA101" s="85" t="s">
        <v>922</v>
      </c>
      <c r="AB101" s="85" t="s">
        <v>1101</v>
      </c>
      <c r="AC101" s="79" t="b">
        <v>0</v>
      </c>
      <c r="AD101" s="79">
        <v>0</v>
      </c>
      <c r="AE101" s="85" t="s">
        <v>1277</v>
      </c>
      <c r="AF101" s="79" t="b">
        <v>0</v>
      </c>
      <c r="AG101" s="79" t="s">
        <v>1363</v>
      </c>
      <c r="AH101" s="79"/>
      <c r="AI101" s="85" t="s">
        <v>1190</v>
      </c>
      <c r="AJ101" s="79" t="b">
        <v>0</v>
      </c>
      <c r="AK101" s="79">
        <v>0</v>
      </c>
      <c r="AL101" s="85" t="s">
        <v>1190</v>
      </c>
      <c r="AM101" s="79" t="s">
        <v>1375</v>
      </c>
      <c r="AN101" s="79" t="b">
        <v>0</v>
      </c>
      <c r="AO101" s="85" t="s">
        <v>1101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2.3255813953488373</v>
      </c>
      <c r="BH101" s="48">
        <v>0</v>
      </c>
      <c r="BI101" s="49">
        <v>0</v>
      </c>
      <c r="BJ101" s="48">
        <v>42</v>
      </c>
      <c r="BK101" s="49">
        <v>97.67441860465117</v>
      </c>
      <c r="BL101" s="48">
        <v>43</v>
      </c>
    </row>
    <row r="102" spans="1:64" ht="15">
      <c r="A102" s="64" t="s">
        <v>226</v>
      </c>
      <c r="B102" s="64" t="s">
        <v>317</v>
      </c>
      <c r="C102" s="65" t="s">
        <v>3166</v>
      </c>
      <c r="D102" s="66">
        <v>3</v>
      </c>
      <c r="E102" s="67" t="s">
        <v>132</v>
      </c>
      <c r="F102" s="68">
        <v>35</v>
      </c>
      <c r="G102" s="65"/>
      <c r="H102" s="69"/>
      <c r="I102" s="70"/>
      <c r="J102" s="70"/>
      <c r="K102" s="34" t="s">
        <v>65</v>
      </c>
      <c r="L102" s="77">
        <v>102</v>
      </c>
      <c r="M102" s="77"/>
      <c r="N102" s="72"/>
      <c r="O102" s="79" t="s">
        <v>403</v>
      </c>
      <c r="P102" s="81">
        <v>43452.8200462963</v>
      </c>
      <c r="Q102" s="79" t="s">
        <v>500</v>
      </c>
      <c r="R102" s="83" t="s">
        <v>598</v>
      </c>
      <c r="S102" s="79" t="s">
        <v>609</v>
      </c>
      <c r="T102" s="79"/>
      <c r="U102" s="79"/>
      <c r="V102" s="83" t="s">
        <v>633</v>
      </c>
      <c r="W102" s="81">
        <v>43452.8200462963</v>
      </c>
      <c r="X102" s="83" t="s">
        <v>734</v>
      </c>
      <c r="Y102" s="79"/>
      <c r="Z102" s="79"/>
      <c r="AA102" s="85" t="s">
        <v>923</v>
      </c>
      <c r="AB102" s="85" t="s">
        <v>1102</v>
      </c>
      <c r="AC102" s="79" t="b">
        <v>0</v>
      </c>
      <c r="AD102" s="79">
        <v>0</v>
      </c>
      <c r="AE102" s="85" t="s">
        <v>1278</v>
      </c>
      <c r="AF102" s="79" t="b">
        <v>0</v>
      </c>
      <c r="AG102" s="79" t="s">
        <v>1363</v>
      </c>
      <c r="AH102" s="79"/>
      <c r="AI102" s="85" t="s">
        <v>1190</v>
      </c>
      <c r="AJ102" s="79" t="b">
        <v>0</v>
      </c>
      <c r="AK102" s="79">
        <v>0</v>
      </c>
      <c r="AL102" s="85" t="s">
        <v>1190</v>
      </c>
      <c r="AM102" s="79" t="s">
        <v>1375</v>
      </c>
      <c r="AN102" s="79" t="b">
        <v>0</v>
      </c>
      <c r="AO102" s="85" t="s">
        <v>1102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2</v>
      </c>
      <c r="BG102" s="49">
        <v>5.405405405405405</v>
      </c>
      <c r="BH102" s="48">
        <v>0</v>
      </c>
      <c r="BI102" s="49">
        <v>0</v>
      </c>
      <c r="BJ102" s="48">
        <v>35</v>
      </c>
      <c r="BK102" s="49">
        <v>94.5945945945946</v>
      </c>
      <c r="BL102" s="48">
        <v>37</v>
      </c>
    </row>
    <row r="103" spans="1:64" ht="15">
      <c r="A103" s="64" t="s">
        <v>226</v>
      </c>
      <c r="B103" s="64" t="s">
        <v>318</v>
      </c>
      <c r="C103" s="65" t="s">
        <v>3166</v>
      </c>
      <c r="D103" s="66">
        <v>3</v>
      </c>
      <c r="E103" s="67" t="s">
        <v>132</v>
      </c>
      <c r="F103" s="68">
        <v>35</v>
      </c>
      <c r="G103" s="65"/>
      <c r="H103" s="69"/>
      <c r="I103" s="70"/>
      <c r="J103" s="70"/>
      <c r="K103" s="34" t="s">
        <v>65</v>
      </c>
      <c r="L103" s="77">
        <v>103</v>
      </c>
      <c r="M103" s="77"/>
      <c r="N103" s="72"/>
      <c r="O103" s="79" t="s">
        <v>403</v>
      </c>
      <c r="P103" s="81">
        <v>43452.86924768519</v>
      </c>
      <c r="Q103" s="79" t="s">
        <v>501</v>
      </c>
      <c r="R103" s="83" t="s">
        <v>598</v>
      </c>
      <c r="S103" s="79" t="s">
        <v>609</v>
      </c>
      <c r="T103" s="79"/>
      <c r="U103" s="79"/>
      <c r="V103" s="83" t="s">
        <v>633</v>
      </c>
      <c r="W103" s="81">
        <v>43452.86924768519</v>
      </c>
      <c r="X103" s="83" t="s">
        <v>735</v>
      </c>
      <c r="Y103" s="79"/>
      <c r="Z103" s="79"/>
      <c r="AA103" s="85" t="s">
        <v>924</v>
      </c>
      <c r="AB103" s="85" t="s">
        <v>1103</v>
      </c>
      <c r="AC103" s="79" t="b">
        <v>0</v>
      </c>
      <c r="AD103" s="79">
        <v>0</v>
      </c>
      <c r="AE103" s="85" t="s">
        <v>1279</v>
      </c>
      <c r="AF103" s="79" t="b">
        <v>0</v>
      </c>
      <c r="AG103" s="79" t="s">
        <v>1363</v>
      </c>
      <c r="AH103" s="79"/>
      <c r="AI103" s="85" t="s">
        <v>1190</v>
      </c>
      <c r="AJ103" s="79" t="b">
        <v>0</v>
      </c>
      <c r="AK103" s="79">
        <v>0</v>
      </c>
      <c r="AL103" s="85" t="s">
        <v>1190</v>
      </c>
      <c r="AM103" s="79" t="s">
        <v>1375</v>
      </c>
      <c r="AN103" s="79" t="b">
        <v>0</v>
      </c>
      <c r="AO103" s="85" t="s">
        <v>1103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1</v>
      </c>
      <c r="BG103" s="49">
        <v>4.166666666666667</v>
      </c>
      <c r="BH103" s="48">
        <v>0</v>
      </c>
      <c r="BI103" s="49">
        <v>0</v>
      </c>
      <c r="BJ103" s="48">
        <v>23</v>
      </c>
      <c r="BK103" s="49">
        <v>95.83333333333333</v>
      </c>
      <c r="BL103" s="48">
        <v>24</v>
      </c>
    </row>
    <row r="104" spans="1:64" ht="15">
      <c r="A104" s="64" t="s">
        <v>226</v>
      </c>
      <c r="B104" s="64" t="s">
        <v>319</v>
      </c>
      <c r="C104" s="65" t="s">
        <v>3166</v>
      </c>
      <c r="D104" s="66">
        <v>3</v>
      </c>
      <c r="E104" s="67" t="s">
        <v>132</v>
      </c>
      <c r="F104" s="68">
        <v>35</v>
      </c>
      <c r="G104" s="65"/>
      <c r="H104" s="69"/>
      <c r="I104" s="70"/>
      <c r="J104" s="70"/>
      <c r="K104" s="34" t="s">
        <v>65</v>
      </c>
      <c r="L104" s="77">
        <v>104</v>
      </c>
      <c r="M104" s="77"/>
      <c r="N104" s="72"/>
      <c r="O104" s="79" t="s">
        <v>403</v>
      </c>
      <c r="P104" s="81">
        <v>43452.874768518515</v>
      </c>
      <c r="Q104" s="79" t="s">
        <v>502</v>
      </c>
      <c r="R104" s="83" t="s">
        <v>598</v>
      </c>
      <c r="S104" s="79" t="s">
        <v>609</v>
      </c>
      <c r="T104" s="79"/>
      <c r="U104" s="79"/>
      <c r="V104" s="83" t="s">
        <v>633</v>
      </c>
      <c r="W104" s="81">
        <v>43452.874768518515</v>
      </c>
      <c r="X104" s="83" t="s">
        <v>736</v>
      </c>
      <c r="Y104" s="79"/>
      <c r="Z104" s="79"/>
      <c r="AA104" s="85" t="s">
        <v>925</v>
      </c>
      <c r="AB104" s="85" t="s">
        <v>1104</v>
      </c>
      <c r="AC104" s="79" t="b">
        <v>0</v>
      </c>
      <c r="AD104" s="79">
        <v>0</v>
      </c>
      <c r="AE104" s="85" t="s">
        <v>1280</v>
      </c>
      <c r="AF104" s="79" t="b">
        <v>0</v>
      </c>
      <c r="AG104" s="79" t="s">
        <v>1363</v>
      </c>
      <c r="AH104" s="79"/>
      <c r="AI104" s="85" t="s">
        <v>1190</v>
      </c>
      <c r="AJ104" s="79" t="b">
        <v>0</v>
      </c>
      <c r="AK104" s="79">
        <v>0</v>
      </c>
      <c r="AL104" s="85" t="s">
        <v>1190</v>
      </c>
      <c r="AM104" s="79" t="s">
        <v>1375</v>
      </c>
      <c r="AN104" s="79" t="b">
        <v>0</v>
      </c>
      <c r="AO104" s="85" t="s">
        <v>1104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2</v>
      </c>
      <c r="BG104" s="49">
        <v>7.407407407407407</v>
      </c>
      <c r="BH104" s="48">
        <v>0</v>
      </c>
      <c r="BI104" s="49">
        <v>0</v>
      </c>
      <c r="BJ104" s="48">
        <v>25</v>
      </c>
      <c r="BK104" s="49">
        <v>92.5925925925926</v>
      </c>
      <c r="BL104" s="48">
        <v>27</v>
      </c>
    </row>
    <row r="105" spans="1:64" ht="15">
      <c r="A105" s="64" t="s">
        <v>226</v>
      </c>
      <c r="B105" s="64" t="s">
        <v>320</v>
      </c>
      <c r="C105" s="65" t="s">
        <v>3166</v>
      </c>
      <c r="D105" s="66">
        <v>3</v>
      </c>
      <c r="E105" s="67" t="s">
        <v>132</v>
      </c>
      <c r="F105" s="68">
        <v>35</v>
      </c>
      <c r="G105" s="65"/>
      <c r="H105" s="69"/>
      <c r="I105" s="70"/>
      <c r="J105" s="70"/>
      <c r="K105" s="34" t="s">
        <v>65</v>
      </c>
      <c r="L105" s="77">
        <v>105</v>
      </c>
      <c r="M105" s="77"/>
      <c r="N105" s="72"/>
      <c r="O105" s="79" t="s">
        <v>403</v>
      </c>
      <c r="P105" s="81">
        <v>43452.88064814815</v>
      </c>
      <c r="Q105" s="79" t="s">
        <v>503</v>
      </c>
      <c r="R105" s="83" t="s">
        <v>598</v>
      </c>
      <c r="S105" s="79" t="s">
        <v>609</v>
      </c>
      <c r="T105" s="79"/>
      <c r="U105" s="79"/>
      <c r="V105" s="83" t="s">
        <v>633</v>
      </c>
      <c r="W105" s="81">
        <v>43452.88064814815</v>
      </c>
      <c r="X105" s="83" t="s">
        <v>737</v>
      </c>
      <c r="Y105" s="79"/>
      <c r="Z105" s="79"/>
      <c r="AA105" s="85" t="s">
        <v>926</v>
      </c>
      <c r="AB105" s="85" t="s">
        <v>1105</v>
      </c>
      <c r="AC105" s="79" t="b">
        <v>0</v>
      </c>
      <c r="AD105" s="79">
        <v>0</v>
      </c>
      <c r="AE105" s="85" t="s">
        <v>1281</v>
      </c>
      <c r="AF105" s="79" t="b">
        <v>0</v>
      </c>
      <c r="AG105" s="79" t="s">
        <v>1363</v>
      </c>
      <c r="AH105" s="79"/>
      <c r="AI105" s="85" t="s">
        <v>1190</v>
      </c>
      <c r="AJ105" s="79" t="b">
        <v>0</v>
      </c>
      <c r="AK105" s="79">
        <v>0</v>
      </c>
      <c r="AL105" s="85" t="s">
        <v>1190</v>
      </c>
      <c r="AM105" s="79" t="s">
        <v>1375</v>
      </c>
      <c r="AN105" s="79" t="b">
        <v>0</v>
      </c>
      <c r="AO105" s="85" t="s">
        <v>1105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1</v>
      </c>
      <c r="BG105" s="49">
        <v>3.4482758620689653</v>
      </c>
      <c r="BH105" s="48">
        <v>0</v>
      </c>
      <c r="BI105" s="49">
        <v>0</v>
      </c>
      <c r="BJ105" s="48">
        <v>28</v>
      </c>
      <c r="BK105" s="49">
        <v>96.55172413793103</v>
      </c>
      <c r="BL105" s="48">
        <v>29</v>
      </c>
    </row>
    <row r="106" spans="1:64" ht="15">
      <c r="A106" s="64" t="s">
        <v>226</v>
      </c>
      <c r="B106" s="64" t="s">
        <v>321</v>
      </c>
      <c r="C106" s="65" t="s">
        <v>3166</v>
      </c>
      <c r="D106" s="66">
        <v>3</v>
      </c>
      <c r="E106" s="67" t="s">
        <v>132</v>
      </c>
      <c r="F106" s="68">
        <v>35</v>
      </c>
      <c r="G106" s="65"/>
      <c r="H106" s="69"/>
      <c r="I106" s="70"/>
      <c r="J106" s="70"/>
      <c r="K106" s="34" t="s">
        <v>65</v>
      </c>
      <c r="L106" s="77">
        <v>106</v>
      </c>
      <c r="M106" s="77"/>
      <c r="N106" s="72"/>
      <c r="O106" s="79" t="s">
        <v>403</v>
      </c>
      <c r="P106" s="81">
        <v>43452.881516203706</v>
      </c>
      <c r="Q106" s="79" t="s">
        <v>504</v>
      </c>
      <c r="R106" s="83" t="s">
        <v>598</v>
      </c>
      <c r="S106" s="79" t="s">
        <v>609</v>
      </c>
      <c r="T106" s="79"/>
      <c r="U106" s="79"/>
      <c r="V106" s="83" t="s">
        <v>633</v>
      </c>
      <c r="W106" s="81">
        <v>43452.881516203706</v>
      </c>
      <c r="X106" s="83" t="s">
        <v>738</v>
      </c>
      <c r="Y106" s="79"/>
      <c r="Z106" s="79"/>
      <c r="AA106" s="85" t="s">
        <v>927</v>
      </c>
      <c r="AB106" s="85" t="s">
        <v>1106</v>
      </c>
      <c r="AC106" s="79" t="b">
        <v>0</v>
      </c>
      <c r="AD106" s="79">
        <v>0</v>
      </c>
      <c r="AE106" s="85" t="s">
        <v>1282</v>
      </c>
      <c r="AF106" s="79" t="b">
        <v>0</v>
      </c>
      <c r="AG106" s="79" t="s">
        <v>1363</v>
      </c>
      <c r="AH106" s="79"/>
      <c r="AI106" s="85" t="s">
        <v>1190</v>
      </c>
      <c r="AJ106" s="79" t="b">
        <v>0</v>
      </c>
      <c r="AK106" s="79">
        <v>0</v>
      </c>
      <c r="AL106" s="85" t="s">
        <v>1190</v>
      </c>
      <c r="AM106" s="79" t="s">
        <v>1375</v>
      </c>
      <c r="AN106" s="79" t="b">
        <v>0</v>
      </c>
      <c r="AO106" s="85" t="s">
        <v>1106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2</v>
      </c>
      <c r="BG106" s="49">
        <v>5</v>
      </c>
      <c r="BH106" s="48">
        <v>0</v>
      </c>
      <c r="BI106" s="49">
        <v>0</v>
      </c>
      <c r="BJ106" s="48">
        <v>38</v>
      </c>
      <c r="BK106" s="49">
        <v>95</v>
      </c>
      <c r="BL106" s="48">
        <v>40</v>
      </c>
    </row>
    <row r="107" spans="1:64" ht="15">
      <c r="A107" s="64" t="s">
        <v>226</v>
      </c>
      <c r="B107" s="64" t="s">
        <v>322</v>
      </c>
      <c r="C107" s="65" t="s">
        <v>3166</v>
      </c>
      <c r="D107" s="66">
        <v>3</v>
      </c>
      <c r="E107" s="67" t="s">
        <v>132</v>
      </c>
      <c r="F107" s="68">
        <v>35</v>
      </c>
      <c r="G107" s="65"/>
      <c r="H107" s="69"/>
      <c r="I107" s="70"/>
      <c r="J107" s="70"/>
      <c r="K107" s="34" t="s">
        <v>65</v>
      </c>
      <c r="L107" s="77">
        <v>107</v>
      </c>
      <c r="M107" s="77"/>
      <c r="N107" s="72"/>
      <c r="O107" s="79" t="s">
        <v>403</v>
      </c>
      <c r="P107" s="81">
        <v>43452.88799768518</v>
      </c>
      <c r="Q107" s="79" t="s">
        <v>505</v>
      </c>
      <c r="R107" s="83" t="s">
        <v>598</v>
      </c>
      <c r="S107" s="79" t="s">
        <v>609</v>
      </c>
      <c r="T107" s="79"/>
      <c r="U107" s="79"/>
      <c r="V107" s="83" t="s">
        <v>633</v>
      </c>
      <c r="W107" s="81">
        <v>43452.88799768518</v>
      </c>
      <c r="X107" s="83" t="s">
        <v>739</v>
      </c>
      <c r="Y107" s="79"/>
      <c r="Z107" s="79"/>
      <c r="AA107" s="85" t="s">
        <v>928</v>
      </c>
      <c r="AB107" s="85" t="s">
        <v>1107</v>
      </c>
      <c r="AC107" s="79" t="b">
        <v>0</v>
      </c>
      <c r="AD107" s="79">
        <v>0</v>
      </c>
      <c r="AE107" s="85" t="s">
        <v>1283</v>
      </c>
      <c r="AF107" s="79" t="b">
        <v>0</v>
      </c>
      <c r="AG107" s="79" t="s">
        <v>1363</v>
      </c>
      <c r="AH107" s="79"/>
      <c r="AI107" s="85" t="s">
        <v>1190</v>
      </c>
      <c r="AJ107" s="79" t="b">
        <v>0</v>
      </c>
      <c r="AK107" s="79">
        <v>0</v>
      </c>
      <c r="AL107" s="85" t="s">
        <v>1190</v>
      </c>
      <c r="AM107" s="79" t="s">
        <v>1375</v>
      </c>
      <c r="AN107" s="79" t="b">
        <v>0</v>
      </c>
      <c r="AO107" s="85" t="s">
        <v>1107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1</v>
      </c>
      <c r="BG107" s="49">
        <v>4.761904761904762</v>
      </c>
      <c r="BH107" s="48">
        <v>0</v>
      </c>
      <c r="BI107" s="49">
        <v>0</v>
      </c>
      <c r="BJ107" s="48">
        <v>20</v>
      </c>
      <c r="BK107" s="49">
        <v>95.23809523809524</v>
      </c>
      <c r="BL107" s="48">
        <v>21</v>
      </c>
    </row>
    <row r="108" spans="1:64" ht="15">
      <c r="A108" s="64" t="s">
        <v>226</v>
      </c>
      <c r="B108" s="64" t="s">
        <v>323</v>
      </c>
      <c r="C108" s="65" t="s">
        <v>3166</v>
      </c>
      <c r="D108" s="66">
        <v>3</v>
      </c>
      <c r="E108" s="67" t="s">
        <v>132</v>
      </c>
      <c r="F108" s="68">
        <v>35</v>
      </c>
      <c r="G108" s="65"/>
      <c r="H108" s="69"/>
      <c r="I108" s="70"/>
      <c r="J108" s="70"/>
      <c r="K108" s="34" t="s">
        <v>65</v>
      </c>
      <c r="L108" s="77">
        <v>108</v>
      </c>
      <c r="M108" s="77"/>
      <c r="N108" s="72"/>
      <c r="O108" s="79" t="s">
        <v>403</v>
      </c>
      <c r="P108" s="81">
        <v>43452.89224537037</v>
      </c>
      <c r="Q108" s="79" t="s">
        <v>506</v>
      </c>
      <c r="R108" s="83" t="s">
        <v>598</v>
      </c>
      <c r="S108" s="79" t="s">
        <v>609</v>
      </c>
      <c r="T108" s="79"/>
      <c r="U108" s="79"/>
      <c r="V108" s="83" t="s">
        <v>633</v>
      </c>
      <c r="W108" s="81">
        <v>43452.89224537037</v>
      </c>
      <c r="X108" s="83" t="s">
        <v>740</v>
      </c>
      <c r="Y108" s="79"/>
      <c r="Z108" s="79"/>
      <c r="AA108" s="85" t="s">
        <v>929</v>
      </c>
      <c r="AB108" s="85" t="s">
        <v>1108</v>
      </c>
      <c r="AC108" s="79" t="b">
        <v>0</v>
      </c>
      <c r="AD108" s="79">
        <v>0</v>
      </c>
      <c r="AE108" s="85" t="s">
        <v>1284</v>
      </c>
      <c r="AF108" s="79" t="b">
        <v>0</v>
      </c>
      <c r="AG108" s="79" t="s">
        <v>1363</v>
      </c>
      <c r="AH108" s="79"/>
      <c r="AI108" s="85" t="s">
        <v>1190</v>
      </c>
      <c r="AJ108" s="79" t="b">
        <v>0</v>
      </c>
      <c r="AK108" s="79">
        <v>0</v>
      </c>
      <c r="AL108" s="85" t="s">
        <v>1190</v>
      </c>
      <c r="AM108" s="79" t="s">
        <v>1375</v>
      </c>
      <c r="AN108" s="79" t="b">
        <v>0</v>
      </c>
      <c r="AO108" s="85" t="s">
        <v>1108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2</v>
      </c>
      <c r="BG108" s="49">
        <v>7.407407407407407</v>
      </c>
      <c r="BH108" s="48">
        <v>0</v>
      </c>
      <c r="BI108" s="49">
        <v>0</v>
      </c>
      <c r="BJ108" s="48">
        <v>25</v>
      </c>
      <c r="BK108" s="49">
        <v>92.5925925925926</v>
      </c>
      <c r="BL108" s="48">
        <v>27</v>
      </c>
    </row>
    <row r="109" spans="1:64" ht="15">
      <c r="A109" s="64" t="s">
        <v>226</v>
      </c>
      <c r="B109" s="64" t="s">
        <v>324</v>
      </c>
      <c r="C109" s="65" t="s">
        <v>3166</v>
      </c>
      <c r="D109" s="66">
        <v>3</v>
      </c>
      <c r="E109" s="67" t="s">
        <v>132</v>
      </c>
      <c r="F109" s="68">
        <v>35</v>
      </c>
      <c r="G109" s="65"/>
      <c r="H109" s="69"/>
      <c r="I109" s="70"/>
      <c r="J109" s="70"/>
      <c r="K109" s="34" t="s">
        <v>65</v>
      </c>
      <c r="L109" s="77">
        <v>109</v>
      </c>
      <c r="M109" s="77"/>
      <c r="N109" s="72"/>
      <c r="O109" s="79" t="s">
        <v>403</v>
      </c>
      <c r="P109" s="81">
        <v>43452.907013888886</v>
      </c>
      <c r="Q109" s="79" t="s">
        <v>507</v>
      </c>
      <c r="R109" s="83" t="s">
        <v>598</v>
      </c>
      <c r="S109" s="79" t="s">
        <v>609</v>
      </c>
      <c r="T109" s="79"/>
      <c r="U109" s="79"/>
      <c r="V109" s="83" t="s">
        <v>633</v>
      </c>
      <c r="W109" s="81">
        <v>43452.907013888886</v>
      </c>
      <c r="X109" s="83" t="s">
        <v>741</v>
      </c>
      <c r="Y109" s="79"/>
      <c r="Z109" s="79"/>
      <c r="AA109" s="85" t="s">
        <v>930</v>
      </c>
      <c r="AB109" s="85" t="s">
        <v>1109</v>
      </c>
      <c r="AC109" s="79" t="b">
        <v>0</v>
      </c>
      <c r="AD109" s="79">
        <v>1</v>
      </c>
      <c r="AE109" s="85" t="s">
        <v>1285</v>
      </c>
      <c r="AF109" s="79" t="b">
        <v>0</v>
      </c>
      <c r="AG109" s="79" t="s">
        <v>1363</v>
      </c>
      <c r="AH109" s="79"/>
      <c r="AI109" s="85" t="s">
        <v>1190</v>
      </c>
      <c r="AJ109" s="79" t="b">
        <v>0</v>
      </c>
      <c r="AK109" s="79">
        <v>0</v>
      </c>
      <c r="AL109" s="85" t="s">
        <v>1190</v>
      </c>
      <c r="AM109" s="79" t="s">
        <v>1375</v>
      </c>
      <c r="AN109" s="79" t="b">
        <v>0</v>
      </c>
      <c r="AO109" s="85" t="s">
        <v>1109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2</v>
      </c>
      <c r="BG109" s="49">
        <v>5.405405405405405</v>
      </c>
      <c r="BH109" s="48">
        <v>0</v>
      </c>
      <c r="BI109" s="49">
        <v>0</v>
      </c>
      <c r="BJ109" s="48">
        <v>35</v>
      </c>
      <c r="BK109" s="49">
        <v>94.5945945945946</v>
      </c>
      <c r="BL109" s="48">
        <v>37</v>
      </c>
    </row>
    <row r="110" spans="1:64" ht="15">
      <c r="A110" s="64" t="s">
        <v>226</v>
      </c>
      <c r="B110" s="64" t="s">
        <v>325</v>
      </c>
      <c r="C110" s="65" t="s">
        <v>3166</v>
      </c>
      <c r="D110" s="66">
        <v>3</v>
      </c>
      <c r="E110" s="67" t="s">
        <v>132</v>
      </c>
      <c r="F110" s="68">
        <v>35</v>
      </c>
      <c r="G110" s="65"/>
      <c r="H110" s="69"/>
      <c r="I110" s="70"/>
      <c r="J110" s="70"/>
      <c r="K110" s="34" t="s">
        <v>65</v>
      </c>
      <c r="L110" s="77">
        <v>110</v>
      </c>
      <c r="M110" s="77"/>
      <c r="N110" s="72"/>
      <c r="O110" s="79" t="s">
        <v>403</v>
      </c>
      <c r="P110" s="81">
        <v>43453.46050925926</v>
      </c>
      <c r="Q110" s="79" t="s">
        <v>508</v>
      </c>
      <c r="R110" s="83" t="s">
        <v>598</v>
      </c>
      <c r="S110" s="79" t="s">
        <v>609</v>
      </c>
      <c r="T110" s="79"/>
      <c r="U110" s="79"/>
      <c r="V110" s="83" t="s">
        <v>633</v>
      </c>
      <c r="W110" s="81">
        <v>43453.46050925926</v>
      </c>
      <c r="X110" s="83" t="s">
        <v>742</v>
      </c>
      <c r="Y110" s="79"/>
      <c r="Z110" s="79"/>
      <c r="AA110" s="85" t="s">
        <v>931</v>
      </c>
      <c r="AB110" s="85" t="s">
        <v>1110</v>
      </c>
      <c r="AC110" s="79" t="b">
        <v>0</v>
      </c>
      <c r="AD110" s="79">
        <v>0</v>
      </c>
      <c r="AE110" s="85" t="s">
        <v>1286</v>
      </c>
      <c r="AF110" s="79" t="b">
        <v>0</v>
      </c>
      <c r="AG110" s="79" t="s">
        <v>1363</v>
      </c>
      <c r="AH110" s="79"/>
      <c r="AI110" s="85" t="s">
        <v>1190</v>
      </c>
      <c r="AJ110" s="79" t="b">
        <v>0</v>
      </c>
      <c r="AK110" s="79">
        <v>0</v>
      </c>
      <c r="AL110" s="85" t="s">
        <v>1190</v>
      </c>
      <c r="AM110" s="79" t="s">
        <v>1375</v>
      </c>
      <c r="AN110" s="79" t="b">
        <v>0</v>
      </c>
      <c r="AO110" s="85" t="s">
        <v>1110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3.225806451612903</v>
      </c>
      <c r="BF110" s="48">
        <v>1</v>
      </c>
      <c r="BG110" s="49">
        <v>3.225806451612903</v>
      </c>
      <c r="BH110" s="48">
        <v>0</v>
      </c>
      <c r="BI110" s="49">
        <v>0</v>
      </c>
      <c r="BJ110" s="48">
        <v>29</v>
      </c>
      <c r="BK110" s="49">
        <v>93.54838709677419</v>
      </c>
      <c r="BL110" s="48">
        <v>31</v>
      </c>
    </row>
    <row r="111" spans="1:64" ht="15">
      <c r="A111" s="64" t="s">
        <v>226</v>
      </c>
      <c r="B111" s="64" t="s">
        <v>326</v>
      </c>
      <c r="C111" s="65" t="s">
        <v>3166</v>
      </c>
      <c r="D111" s="66">
        <v>3</v>
      </c>
      <c r="E111" s="67" t="s">
        <v>132</v>
      </c>
      <c r="F111" s="68">
        <v>35</v>
      </c>
      <c r="G111" s="65"/>
      <c r="H111" s="69"/>
      <c r="I111" s="70"/>
      <c r="J111" s="70"/>
      <c r="K111" s="34" t="s">
        <v>65</v>
      </c>
      <c r="L111" s="77">
        <v>111</v>
      </c>
      <c r="M111" s="77"/>
      <c r="N111" s="72"/>
      <c r="O111" s="79" t="s">
        <v>403</v>
      </c>
      <c r="P111" s="81">
        <v>43453.62484953704</v>
      </c>
      <c r="Q111" s="79" t="s">
        <v>509</v>
      </c>
      <c r="R111" s="83" t="s">
        <v>598</v>
      </c>
      <c r="S111" s="79" t="s">
        <v>609</v>
      </c>
      <c r="T111" s="79"/>
      <c r="U111" s="79"/>
      <c r="V111" s="83" t="s">
        <v>633</v>
      </c>
      <c r="W111" s="81">
        <v>43453.62484953704</v>
      </c>
      <c r="X111" s="83" t="s">
        <v>743</v>
      </c>
      <c r="Y111" s="79"/>
      <c r="Z111" s="79"/>
      <c r="AA111" s="85" t="s">
        <v>932</v>
      </c>
      <c r="AB111" s="85" t="s">
        <v>1111</v>
      </c>
      <c r="AC111" s="79" t="b">
        <v>0</v>
      </c>
      <c r="AD111" s="79">
        <v>0</v>
      </c>
      <c r="AE111" s="85" t="s">
        <v>1287</v>
      </c>
      <c r="AF111" s="79" t="b">
        <v>0</v>
      </c>
      <c r="AG111" s="79" t="s">
        <v>1363</v>
      </c>
      <c r="AH111" s="79"/>
      <c r="AI111" s="85" t="s">
        <v>1190</v>
      </c>
      <c r="AJ111" s="79" t="b">
        <v>0</v>
      </c>
      <c r="AK111" s="79">
        <v>0</v>
      </c>
      <c r="AL111" s="85" t="s">
        <v>1190</v>
      </c>
      <c r="AM111" s="79" t="s">
        <v>1375</v>
      </c>
      <c r="AN111" s="79" t="b">
        <v>0</v>
      </c>
      <c r="AO111" s="85" t="s">
        <v>1111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3.5714285714285716</v>
      </c>
      <c r="BF111" s="48">
        <v>0</v>
      </c>
      <c r="BG111" s="49">
        <v>0</v>
      </c>
      <c r="BH111" s="48">
        <v>0</v>
      </c>
      <c r="BI111" s="49">
        <v>0</v>
      </c>
      <c r="BJ111" s="48">
        <v>27</v>
      </c>
      <c r="BK111" s="49">
        <v>96.42857142857143</v>
      </c>
      <c r="BL111" s="48">
        <v>28</v>
      </c>
    </row>
    <row r="112" spans="1:64" ht="15">
      <c r="A112" s="64" t="s">
        <v>226</v>
      </c>
      <c r="B112" s="64" t="s">
        <v>327</v>
      </c>
      <c r="C112" s="65" t="s">
        <v>3166</v>
      </c>
      <c r="D112" s="66">
        <v>3</v>
      </c>
      <c r="E112" s="67" t="s">
        <v>132</v>
      </c>
      <c r="F112" s="68">
        <v>35</v>
      </c>
      <c r="G112" s="65"/>
      <c r="H112" s="69"/>
      <c r="I112" s="70"/>
      <c r="J112" s="70"/>
      <c r="K112" s="34" t="s">
        <v>65</v>
      </c>
      <c r="L112" s="77">
        <v>112</v>
      </c>
      <c r="M112" s="77"/>
      <c r="N112" s="72"/>
      <c r="O112" s="79" t="s">
        <v>403</v>
      </c>
      <c r="P112" s="81">
        <v>43453.64957175926</v>
      </c>
      <c r="Q112" s="79" t="s">
        <v>510</v>
      </c>
      <c r="R112" s="83" t="s">
        <v>598</v>
      </c>
      <c r="S112" s="79" t="s">
        <v>609</v>
      </c>
      <c r="T112" s="79"/>
      <c r="U112" s="79"/>
      <c r="V112" s="83" t="s">
        <v>633</v>
      </c>
      <c r="W112" s="81">
        <v>43453.64957175926</v>
      </c>
      <c r="X112" s="83" t="s">
        <v>744</v>
      </c>
      <c r="Y112" s="79"/>
      <c r="Z112" s="79"/>
      <c r="AA112" s="85" t="s">
        <v>933</v>
      </c>
      <c r="AB112" s="85" t="s">
        <v>1112</v>
      </c>
      <c r="AC112" s="79" t="b">
        <v>0</v>
      </c>
      <c r="AD112" s="79">
        <v>0</v>
      </c>
      <c r="AE112" s="85" t="s">
        <v>1288</v>
      </c>
      <c r="AF112" s="79" t="b">
        <v>0</v>
      </c>
      <c r="AG112" s="79" t="s">
        <v>1363</v>
      </c>
      <c r="AH112" s="79"/>
      <c r="AI112" s="85" t="s">
        <v>1190</v>
      </c>
      <c r="AJ112" s="79" t="b">
        <v>0</v>
      </c>
      <c r="AK112" s="79">
        <v>0</v>
      </c>
      <c r="AL112" s="85" t="s">
        <v>1190</v>
      </c>
      <c r="AM112" s="79" t="s">
        <v>1375</v>
      </c>
      <c r="AN112" s="79" t="b">
        <v>0</v>
      </c>
      <c r="AO112" s="85" t="s">
        <v>1112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2</v>
      </c>
      <c r="BE112" s="49">
        <v>3.9215686274509802</v>
      </c>
      <c r="BF112" s="48">
        <v>0</v>
      </c>
      <c r="BG112" s="49">
        <v>0</v>
      </c>
      <c r="BH112" s="48">
        <v>0</v>
      </c>
      <c r="BI112" s="49">
        <v>0</v>
      </c>
      <c r="BJ112" s="48">
        <v>49</v>
      </c>
      <c r="BK112" s="49">
        <v>96.07843137254902</v>
      </c>
      <c r="BL112" s="48">
        <v>51</v>
      </c>
    </row>
    <row r="113" spans="1:64" ht="15">
      <c r="A113" s="64" t="s">
        <v>226</v>
      </c>
      <c r="B113" s="64" t="s">
        <v>328</v>
      </c>
      <c r="C113" s="65" t="s">
        <v>3167</v>
      </c>
      <c r="D113" s="66">
        <v>3</v>
      </c>
      <c r="E113" s="67" t="s">
        <v>136</v>
      </c>
      <c r="F113" s="68">
        <v>35</v>
      </c>
      <c r="G113" s="65"/>
      <c r="H113" s="69"/>
      <c r="I113" s="70"/>
      <c r="J113" s="70"/>
      <c r="K113" s="34" t="s">
        <v>65</v>
      </c>
      <c r="L113" s="77">
        <v>113</v>
      </c>
      <c r="M113" s="77"/>
      <c r="N113" s="72"/>
      <c r="O113" s="79" t="s">
        <v>403</v>
      </c>
      <c r="P113" s="81">
        <v>43450.39717592593</v>
      </c>
      <c r="Q113" s="79" t="s">
        <v>511</v>
      </c>
      <c r="R113" s="83" t="s">
        <v>598</v>
      </c>
      <c r="S113" s="79" t="s">
        <v>609</v>
      </c>
      <c r="T113" s="79"/>
      <c r="U113" s="79"/>
      <c r="V113" s="83" t="s">
        <v>633</v>
      </c>
      <c r="W113" s="81">
        <v>43450.39717592593</v>
      </c>
      <c r="X113" s="83" t="s">
        <v>745</v>
      </c>
      <c r="Y113" s="79"/>
      <c r="Z113" s="79"/>
      <c r="AA113" s="85" t="s">
        <v>934</v>
      </c>
      <c r="AB113" s="85" t="s">
        <v>1113</v>
      </c>
      <c r="AC113" s="79" t="b">
        <v>0</v>
      </c>
      <c r="AD113" s="79">
        <v>0</v>
      </c>
      <c r="AE113" s="85" t="s">
        <v>1289</v>
      </c>
      <c r="AF113" s="79" t="b">
        <v>0</v>
      </c>
      <c r="AG113" s="79" t="s">
        <v>1363</v>
      </c>
      <c r="AH113" s="79"/>
      <c r="AI113" s="85" t="s">
        <v>1190</v>
      </c>
      <c r="AJ113" s="79" t="b">
        <v>0</v>
      </c>
      <c r="AK113" s="79">
        <v>0</v>
      </c>
      <c r="AL113" s="85" t="s">
        <v>1190</v>
      </c>
      <c r="AM113" s="79" t="s">
        <v>1375</v>
      </c>
      <c r="AN113" s="79" t="b">
        <v>0</v>
      </c>
      <c r="AO113" s="85" t="s">
        <v>1113</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20</v>
      </c>
      <c r="BK113" s="49">
        <v>100</v>
      </c>
      <c r="BL113" s="48">
        <v>20</v>
      </c>
    </row>
    <row r="114" spans="1:64" ht="15">
      <c r="A114" s="64" t="s">
        <v>226</v>
      </c>
      <c r="B114" s="64" t="s">
        <v>328</v>
      </c>
      <c r="C114" s="65" t="s">
        <v>3167</v>
      </c>
      <c r="D114" s="66">
        <v>3</v>
      </c>
      <c r="E114" s="67" t="s">
        <v>136</v>
      </c>
      <c r="F114" s="68">
        <v>35</v>
      </c>
      <c r="G114" s="65"/>
      <c r="H114" s="69"/>
      <c r="I114" s="70"/>
      <c r="J114" s="70"/>
      <c r="K114" s="34" t="s">
        <v>65</v>
      </c>
      <c r="L114" s="77">
        <v>114</v>
      </c>
      <c r="M114" s="77"/>
      <c r="N114" s="72"/>
      <c r="O114" s="79" t="s">
        <v>403</v>
      </c>
      <c r="P114" s="81">
        <v>43453.673263888886</v>
      </c>
      <c r="Q114" s="79" t="s">
        <v>512</v>
      </c>
      <c r="R114" s="83" t="s">
        <v>598</v>
      </c>
      <c r="S114" s="79" t="s">
        <v>609</v>
      </c>
      <c r="T114" s="79"/>
      <c r="U114" s="79"/>
      <c r="V114" s="83" t="s">
        <v>633</v>
      </c>
      <c r="W114" s="81">
        <v>43453.673263888886</v>
      </c>
      <c r="X114" s="83" t="s">
        <v>746</v>
      </c>
      <c r="Y114" s="79"/>
      <c r="Z114" s="79"/>
      <c r="AA114" s="85" t="s">
        <v>935</v>
      </c>
      <c r="AB114" s="85" t="s">
        <v>1114</v>
      </c>
      <c r="AC114" s="79" t="b">
        <v>0</v>
      </c>
      <c r="AD114" s="79">
        <v>0</v>
      </c>
      <c r="AE114" s="85" t="s">
        <v>1289</v>
      </c>
      <c r="AF114" s="79" t="b">
        <v>0</v>
      </c>
      <c r="AG114" s="79" t="s">
        <v>1363</v>
      </c>
      <c r="AH114" s="79"/>
      <c r="AI114" s="85" t="s">
        <v>1190</v>
      </c>
      <c r="AJ114" s="79" t="b">
        <v>0</v>
      </c>
      <c r="AK114" s="79">
        <v>0</v>
      </c>
      <c r="AL114" s="85" t="s">
        <v>1190</v>
      </c>
      <c r="AM114" s="79" t="s">
        <v>1375</v>
      </c>
      <c r="AN114" s="79" t="b">
        <v>0</v>
      </c>
      <c r="AO114" s="85" t="s">
        <v>1114</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18</v>
      </c>
      <c r="BK114" s="49">
        <v>100</v>
      </c>
      <c r="BL114" s="48">
        <v>18</v>
      </c>
    </row>
    <row r="115" spans="1:64" ht="15">
      <c r="A115" s="64" t="s">
        <v>226</v>
      </c>
      <c r="B115" s="64" t="s">
        <v>329</v>
      </c>
      <c r="C115" s="65" t="s">
        <v>3166</v>
      </c>
      <c r="D115" s="66">
        <v>3</v>
      </c>
      <c r="E115" s="67" t="s">
        <v>132</v>
      </c>
      <c r="F115" s="68">
        <v>35</v>
      </c>
      <c r="G115" s="65"/>
      <c r="H115" s="69"/>
      <c r="I115" s="70"/>
      <c r="J115" s="70"/>
      <c r="K115" s="34" t="s">
        <v>65</v>
      </c>
      <c r="L115" s="77">
        <v>115</v>
      </c>
      <c r="M115" s="77"/>
      <c r="N115" s="72"/>
      <c r="O115" s="79" t="s">
        <v>403</v>
      </c>
      <c r="P115" s="81">
        <v>43453.681446759256</v>
      </c>
      <c r="Q115" s="79" t="s">
        <v>513</v>
      </c>
      <c r="R115" s="83" t="s">
        <v>598</v>
      </c>
      <c r="S115" s="79" t="s">
        <v>609</v>
      </c>
      <c r="T115" s="79"/>
      <c r="U115" s="79"/>
      <c r="V115" s="83" t="s">
        <v>633</v>
      </c>
      <c r="W115" s="81">
        <v>43453.681446759256</v>
      </c>
      <c r="X115" s="83" t="s">
        <v>747</v>
      </c>
      <c r="Y115" s="79"/>
      <c r="Z115" s="79"/>
      <c r="AA115" s="85" t="s">
        <v>936</v>
      </c>
      <c r="AB115" s="85" t="s">
        <v>1115</v>
      </c>
      <c r="AC115" s="79" t="b">
        <v>0</v>
      </c>
      <c r="AD115" s="79">
        <v>0</v>
      </c>
      <c r="AE115" s="85" t="s">
        <v>1290</v>
      </c>
      <c r="AF115" s="79" t="b">
        <v>0</v>
      </c>
      <c r="AG115" s="79" t="s">
        <v>1363</v>
      </c>
      <c r="AH115" s="79"/>
      <c r="AI115" s="85" t="s">
        <v>1190</v>
      </c>
      <c r="AJ115" s="79" t="b">
        <v>0</v>
      </c>
      <c r="AK115" s="79">
        <v>0</v>
      </c>
      <c r="AL115" s="85" t="s">
        <v>1190</v>
      </c>
      <c r="AM115" s="79" t="s">
        <v>1375</v>
      </c>
      <c r="AN115" s="79" t="b">
        <v>0</v>
      </c>
      <c r="AO115" s="85" t="s">
        <v>1115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2</v>
      </c>
      <c r="BG115" s="49">
        <v>5.405405405405405</v>
      </c>
      <c r="BH115" s="48">
        <v>0</v>
      </c>
      <c r="BI115" s="49">
        <v>0</v>
      </c>
      <c r="BJ115" s="48">
        <v>35</v>
      </c>
      <c r="BK115" s="49">
        <v>94.5945945945946</v>
      </c>
      <c r="BL115" s="48">
        <v>37</v>
      </c>
    </row>
    <row r="116" spans="1:64" ht="15">
      <c r="A116" s="64" t="s">
        <v>226</v>
      </c>
      <c r="B116" s="64" t="s">
        <v>330</v>
      </c>
      <c r="C116" s="65" t="s">
        <v>3166</v>
      </c>
      <c r="D116" s="66">
        <v>3</v>
      </c>
      <c r="E116" s="67" t="s">
        <v>132</v>
      </c>
      <c r="F116" s="68">
        <v>35</v>
      </c>
      <c r="G116" s="65"/>
      <c r="H116" s="69"/>
      <c r="I116" s="70"/>
      <c r="J116" s="70"/>
      <c r="K116" s="34" t="s">
        <v>65</v>
      </c>
      <c r="L116" s="77">
        <v>116</v>
      </c>
      <c r="M116" s="77"/>
      <c r="N116" s="72"/>
      <c r="O116" s="79" t="s">
        <v>403</v>
      </c>
      <c r="P116" s="81">
        <v>43453.68234953703</v>
      </c>
      <c r="Q116" s="79" t="s">
        <v>514</v>
      </c>
      <c r="R116" s="83" t="s">
        <v>598</v>
      </c>
      <c r="S116" s="79" t="s">
        <v>609</v>
      </c>
      <c r="T116" s="79"/>
      <c r="U116" s="79"/>
      <c r="V116" s="83" t="s">
        <v>633</v>
      </c>
      <c r="W116" s="81">
        <v>43453.68234953703</v>
      </c>
      <c r="X116" s="83" t="s">
        <v>748</v>
      </c>
      <c r="Y116" s="79"/>
      <c r="Z116" s="79"/>
      <c r="AA116" s="85" t="s">
        <v>937</v>
      </c>
      <c r="AB116" s="85" t="s">
        <v>1116</v>
      </c>
      <c r="AC116" s="79" t="b">
        <v>0</v>
      </c>
      <c r="AD116" s="79">
        <v>0</v>
      </c>
      <c r="AE116" s="85" t="s">
        <v>1291</v>
      </c>
      <c r="AF116" s="79" t="b">
        <v>0</v>
      </c>
      <c r="AG116" s="79" t="s">
        <v>1363</v>
      </c>
      <c r="AH116" s="79"/>
      <c r="AI116" s="85" t="s">
        <v>1190</v>
      </c>
      <c r="AJ116" s="79" t="b">
        <v>0</v>
      </c>
      <c r="AK116" s="79">
        <v>0</v>
      </c>
      <c r="AL116" s="85" t="s">
        <v>1190</v>
      </c>
      <c r="AM116" s="79" t="s">
        <v>1375</v>
      </c>
      <c r="AN116" s="79" t="b">
        <v>0</v>
      </c>
      <c r="AO116" s="85" t="s">
        <v>1116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2</v>
      </c>
      <c r="BG116" s="49">
        <v>7.407407407407407</v>
      </c>
      <c r="BH116" s="48">
        <v>0</v>
      </c>
      <c r="BI116" s="49">
        <v>0</v>
      </c>
      <c r="BJ116" s="48">
        <v>25</v>
      </c>
      <c r="BK116" s="49">
        <v>92.5925925925926</v>
      </c>
      <c r="BL116" s="48">
        <v>27</v>
      </c>
    </row>
    <row r="117" spans="1:64" ht="15">
      <c r="A117" s="64" t="s">
        <v>226</v>
      </c>
      <c r="B117" s="64" t="s">
        <v>331</v>
      </c>
      <c r="C117" s="65" t="s">
        <v>3166</v>
      </c>
      <c r="D117" s="66">
        <v>3</v>
      </c>
      <c r="E117" s="67" t="s">
        <v>132</v>
      </c>
      <c r="F117" s="68">
        <v>35</v>
      </c>
      <c r="G117" s="65"/>
      <c r="H117" s="69"/>
      <c r="I117" s="70"/>
      <c r="J117" s="70"/>
      <c r="K117" s="34" t="s">
        <v>65</v>
      </c>
      <c r="L117" s="77">
        <v>117</v>
      </c>
      <c r="M117" s="77"/>
      <c r="N117" s="72"/>
      <c r="O117" s="79" t="s">
        <v>403</v>
      </c>
      <c r="P117" s="81">
        <v>43453.68938657407</v>
      </c>
      <c r="Q117" s="79" t="s">
        <v>515</v>
      </c>
      <c r="R117" s="83" t="s">
        <v>598</v>
      </c>
      <c r="S117" s="79" t="s">
        <v>609</v>
      </c>
      <c r="T117" s="79"/>
      <c r="U117" s="79"/>
      <c r="V117" s="83" t="s">
        <v>633</v>
      </c>
      <c r="W117" s="81">
        <v>43453.68938657407</v>
      </c>
      <c r="X117" s="83" t="s">
        <v>749</v>
      </c>
      <c r="Y117" s="79"/>
      <c r="Z117" s="79"/>
      <c r="AA117" s="85" t="s">
        <v>938</v>
      </c>
      <c r="AB117" s="85" t="s">
        <v>1117</v>
      </c>
      <c r="AC117" s="79" t="b">
        <v>0</v>
      </c>
      <c r="AD117" s="79">
        <v>0</v>
      </c>
      <c r="AE117" s="85" t="s">
        <v>1292</v>
      </c>
      <c r="AF117" s="79" t="b">
        <v>0</v>
      </c>
      <c r="AG117" s="79" t="s">
        <v>1363</v>
      </c>
      <c r="AH117" s="79"/>
      <c r="AI117" s="85" t="s">
        <v>1190</v>
      </c>
      <c r="AJ117" s="79" t="b">
        <v>0</v>
      </c>
      <c r="AK117" s="79">
        <v>0</v>
      </c>
      <c r="AL117" s="85" t="s">
        <v>1190</v>
      </c>
      <c r="AM117" s="79" t="s">
        <v>1375</v>
      </c>
      <c r="AN117" s="79" t="b">
        <v>0</v>
      </c>
      <c r="AO117" s="85" t="s">
        <v>1117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28</v>
      </c>
      <c r="BK117" s="49">
        <v>100</v>
      </c>
      <c r="BL117" s="48">
        <v>28</v>
      </c>
    </row>
    <row r="118" spans="1:64" ht="15">
      <c r="A118" s="64" t="s">
        <v>226</v>
      </c>
      <c r="B118" s="64" t="s">
        <v>332</v>
      </c>
      <c r="C118" s="65" t="s">
        <v>3166</v>
      </c>
      <c r="D118" s="66">
        <v>3</v>
      </c>
      <c r="E118" s="67" t="s">
        <v>132</v>
      </c>
      <c r="F118" s="68">
        <v>35</v>
      </c>
      <c r="G118" s="65"/>
      <c r="H118" s="69"/>
      <c r="I118" s="70"/>
      <c r="J118" s="70"/>
      <c r="K118" s="34" t="s">
        <v>65</v>
      </c>
      <c r="L118" s="77">
        <v>118</v>
      </c>
      <c r="M118" s="77"/>
      <c r="N118" s="72"/>
      <c r="O118" s="79" t="s">
        <v>403</v>
      </c>
      <c r="P118" s="81">
        <v>43453.72699074074</v>
      </c>
      <c r="Q118" s="79" t="s">
        <v>516</v>
      </c>
      <c r="R118" s="83" t="s">
        <v>598</v>
      </c>
      <c r="S118" s="79" t="s">
        <v>609</v>
      </c>
      <c r="T118" s="79"/>
      <c r="U118" s="79"/>
      <c r="V118" s="83" t="s">
        <v>633</v>
      </c>
      <c r="W118" s="81">
        <v>43453.72699074074</v>
      </c>
      <c r="X118" s="83" t="s">
        <v>750</v>
      </c>
      <c r="Y118" s="79"/>
      <c r="Z118" s="79"/>
      <c r="AA118" s="85" t="s">
        <v>939</v>
      </c>
      <c r="AB118" s="85" t="s">
        <v>1118</v>
      </c>
      <c r="AC118" s="79" t="b">
        <v>0</v>
      </c>
      <c r="AD118" s="79">
        <v>0</v>
      </c>
      <c r="AE118" s="85" t="s">
        <v>1293</v>
      </c>
      <c r="AF118" s="79" t="b">
        <v>0</v>
      </c>
      <c r="AG118" s="79" t="s">
        <v>1363</v>
      </c>
      <c r="AH118" s="79"/>
      <c r="AI118" s="85" t="s">
        <v>1190</v>
      </c>
      <c r="AJ118" s="79" t="b">
        <v>0</v>
      </c>
      <c r="AK118" s="79">
        <v>0</v>
      </c>
      <c r="AL118" s="85" t="s">
        <v>1190</v>
      </c>
      <c r="AM118" s="79" t="s">
        <v>1375</v>
      </c>
      <c r="AN118" s="79" t="b">
        <v>0</v>
      </c>
      <c r="AO118" s="85" t="s">
        <v>1118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2</v>
      </c>
      <c r="BG118" s="49">
        <v>7.407407407407407</v>
      </c>
      <c r="BH118" s="48">
        <v>0</v>
      </c>
      <c r="BI118" s="49">
        <v>0</v>
      </c>
      <c r="BJ118" s="48">
        <v>25</v>
      </c>
      <c r="BK118" s="49">
        <v>92.5925925925926</v>
      </c>
      <c r="BL118" s="48">
        <v>27</v>
      </c>
    </row>
    <row r="119" spans="1:64" ht="15">
      <c r="A119" s="64" t="s">
        <v>226</v>
      </c>
      <c r="B119" s="64" t="s">
        <v>333</v>
      </c>
      <c r="C119" s="65" t="s">
        <v>3166</v>
      </c>
      <c r="D119" s="66">
        <v>3</v>
      </c>
      <c r="E119" s="67" t="s">
        <v>132</v>
      </c>
      <c r="F119" s="68">
        <v>35</v>
      </c>
      <c r="G119" s="65"/>
      <c r="H119" s="69"/>
      <c r="I119" s="70"/>
      <c r="J119" s="70"/>
      <c r="K119" s="34" t="s">
        <v>65</v>
      </c>
      <c r="L119" s="77">
        <v>119</v>
      </c>
      <c r="M119" s="77"/>
      <c r="N119" s="72"/>
      <c r="O119" s="79" t="s">
        <v>403</v>
      </c>
      <c r="P119" s="81">
        <v>43453.77664351852</v>
      </c>
      <c r="Q119" s="79" t="s">
        <v>517</v>
      </c>
      <c r="R119" s="83" t="s">
        <v>598</v>
      </c>
      <c r="S119" s="79" t="s">
        <v>609</v>
      </c>
      <c r="T119" s="79"/>
      <c r="U119" s="79"/>
      <c r="V119" s="83" t="s">
        <v>633</v>
      </c>
      <c r="W119" s="81">
        <v>43453.77664351852</v>
      </c>
      <c r="X119" s="83" t="s">
        <v>751</v>
      </c>
      <c r="Y119" s="79"/>
      <c r="Z119" s="79"/>
      <c r="AA119" s="85" t="s">
        <v>940</v>
      </c>
      <c r="AB119" s="85" t="s">
        <v>1119</v>
      </c>
      <c r="AC119" s="79" t="b">
        <v>0</v>
      </c>
      <c r="AD119" s="79">
        <v>0</v>
      </c>
      <c r="AE119" s="85" t="s">
        <v>1294</v>
      </c>
      <c r="AF119" s="79" t="b">
        <v>0</v>
      </c>
      <c r="AG119" s="79" t="s">
        <v>1363</v>
      </c>
      <c r="AH119" s="79"/>
      <c r="AI119" s="85" t="s">
        <v>1190</v>
      </c>
      <c r="AJ119" s="79" t="b">
        <v>0</v>
      </c>
      <c r="AK119" s="79">
        <v>0</v>
      </c>
      <c r="AL119" s="85" t="s">
        <v>1190</v>
      </c>
      <c r="AM119" s="79" t="s">
        <v>1375</v>
      </c>
      <c r="AN119" s="79" t="b">
        <v>0</v>
      </c>
      <c r="AO119" s="85" t="s">
        <v>1119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2</v>
      </c>
      <c r="BG119" s="49">
        <v>5.405405405405405</v>
      </c>
      <c r="BH119" s="48">
        <v>0</v>
      </c>
      <c r="BI119" s="49">
        <v>0</v>
      </c>
      <c r="BJ119" s="48">
        <v>35</v>
      </c>
      <c r="BK119" s="49">
        <v>94.5945945945946</v>
      </c>
      <c r="BL119" s="48">
        <v>37</v>
      </c>
    </row>
    <row r="120" spans="1:64" ht="15">
      <c r="A120" s="64" t="s">
        <v>226</v>
      </c>
      <c r="B120" s="64" t="s">
        <v>334</v>
      </c>
      <c r="C120" s="65" t="s">
        <v>3166</v>
      </c>
      <c r="D120" s="66">
        <v>3</v>
      </c>
      <c r="E120" s="67" t="s">
        <v>132</v>
      </c>
      <c r="F120" s="68">
        <v>35</v>
      </c>
      <c r="G120" s="65"/>
      <c r="H120" s="69"/>
      <c r="I120" s="70"/>
      <c r="J120" s="70"/>
      <c r="K120" s="34" t="s">
        <v>65</v>
      </c>
      <c r="L120" s="77">
        <v>120</v>
      </c>
      <c r="M120" s="77"/>
      <c r="N120" s="72"/>
      <c r="O120" s="79" t="s">
        <v>403</v>
      </c>
      <c r="P120" s="81">
        <v>43453.77798611111</v>
      </c>
      <c r="Q120" s="79" t="s">
        <v>518</v>
      </c>
      <c r="R120" s="83" t="s">
        <v>598</v>
      </c>
      <c r="S120" s="79" t="s">
        <v>609</v>
      </c>
      <c r="T120" s="79"/>
      <c r="U120" s="79"/>
      <c r="V120" s="83" t="s">
        <v>633</v>
      </c>
      <c r="W120" s="81">
        <v>43453.77798611111</v>
      </c>
      <c r="X120" s="83" t="s">
        <v>752</v>
      </c>
      <c r="Y120" s="79"/>
      <c r="Z120" s="79"/>
      <c r="AA120" s="85" t="s">
        <v>941</v>
      </c>
      <c r="AB120" s="85" t="s">
        <v>1120</v>
      </c>
      <c r="AC120" s="79" t="b">
        <v>0</v>
      </c>
      <c r="AD120" s="79">
        <v>0</v>
      </c>
      <c r="AE120" s="85" t="s">
        <v>1295</v>
      </c>
      <c r="AF120" s="79" t="b">
        <v>0</v>
      </c>
      <c r="AG120" s="79" t="s">
        <v>1363</v>
      </c>
      <c r="AH120" s="79"/>
      <c r="AI120" s="85" t="s">
        <v>1190</v>
      </c>
      <c r="AJ120" s="79" t="b">
        <v>0</v>
      </c>
      <c r="AK120" s="79">
        <v>0</v>
      </c>
      <c r="AL120" s="85" t="s">
        <v>1190</v>
      </c>
      <c r="AM120" s="79" t="s">
        <v>1375</v>
      </c>
      <c r="AN120" s="79" t="b">
        <v>0</v>
      </c>
      <c r="AO120" s="85" t="s">
        <v>1120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1</v>
      </c>
      <c r="BG120" s="49">
        <v>3.3333333333333335</v>
      </c>
      <c r="BH120" s="48">
        <v>0</v>
      </c>
      <c r="BI120" s="49">
        <v>0</v>
      </c>
      <c r="BJ120" s="48">
        <v>29</v>
      </c>
      <c r="BK120" s="49">
        <v>96.66666666666667</v>
      </c>
      <c r="BL120" s="48">
        <v>30</v>
      </c>
    </row>
    <row r="121" spans="1:64" ht="15">
      <c r="A121" s="64" t="s">
        <v>226</v>
      </c>
      <c r="B121" s="64" t="s">
        <v>335</v>
      </c>
      <c r="C121" s="65" t="s">
        <v>3166</v>
      </c>
      <c r="D121" s="66">
        <v>3</v>
      </c>
      <c r="E121" s="67" t="s">
        <v>132</v>
      </c>
      <c r="F121" s="68">
        <v>35</v>
      </c>
      <c r="G121" s="65"/>
      <c r="H121" s="69"/>
      <c r="I121" s="70"/>
      <c r="J121" s="70"/>
      <c r="K121" s="34" t="s">
        <v>65</v>
      </c>
      <c r="L121" s="77">
        <v>121</v>
      </c>
      <c r="M121" s="77"/>
      <c r="N121" s="72"/>
      <c r="O121" s="79" t="s">
        <v>403</v>
      </c>
      <c r="P121" s="81">
        <v>43453.794340277775</v>
      </c>
      <c r="Q121" s="79" t="s">
        <v>519</v>
      </c>
      <c r="R121" s="83" t="s">
        <v>598</v>
      </c>
      <c r="S121" s="79" t="s">
        <v>609</v>
      </c>
      <c r="T121" s="79"/>
      <c r="U121" s="79"/>
      <c r="V121" s="83" t="s">
        <v>633</v>
      </c>
      <c r="W121" s="81">
        <v>43453.794340277775</v>
      </c>
      <c r="X121" s="83" t="s">
        <v>753</v>
      </c>
      <c r="Y121" s="79"/>
      <c r="Z121" s="79"/>
      <c r="AA121" s="85" t="s">
        <v>942</v>
      </c>
      <c r="AB121" s="85" t="s">
        <v>1121</v>
      </c>
      <c r="AC121" s="79" t="b">
        <v>0</v>
      </c>
      <c r="AD121" s="79">
        <v>0</v>
      </c>
      <c r="AE121" s="85" t="s">
        <v>1296</v>
      </c>
      <c r="AF121" s="79" t="b">
        <v>0</v>
      </c>
      <c r="AG121" s="79" t="s">
        <v>1363</v>
      </c>
      <c r="AH121" s="79"/>
      <c r="AI121" s="85" t="s">
        <v>1190</v>
      </c>
      <c r="AJ121" s="79" t="b">
        <v>0</v>
      </c>
      <c r="AK121" s="79">
        <v>0</v>
      </c>
      <c r="AL121" s="85" t="s">
        <v>1190</v>
      </c>
      <c r="AM121" s="79" t="s">
        <v>1375</v>
      </c>
      <c r="AN121" s="79" t="b">
        <v>0</v>
      </c>
      <c r="AO121" s="85" t="s">
        <v>1121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23</v>
      </c>
      <c r="BK121" s="49">
        <v>100</v>
      </c>
      <c r="BL121" s="48">
        <v>23</v>
      </c>
    </row>
    <row r="122" spans="1:64" ht="15">
      <c r="A122" s="64" t="s">
        <v>226</v>
      </c>
      <c r="B122" s="64" t="s">
        <v>336</v>
      </c>
      <c r="C122" s="65" t="s">
        <v>3166</v>
      </c>
      <c r="D122" s="66">
        <v>3</v>
      </c>
      <c r="E122" s="67" t="s">
        <v>132</v>
      </c>
      <c r="F122" s="68">
        <v>35</v>
      </c>
      <c r="G122" s="65"/>
      <c r="H122" s="69"/>
      <c r="I122" s="70"/>
      <c r="J122" s="70"/>
      <c r="K122" s="34" t="s">
        <v>65</v>
      </c>
      <c r="L122" s="77">
        <v>122</v>
      </c>
      <c r="M122" s="77"/>
      <c r="N122" s="72"/>
      <c r="O122" s="79" t="s">
        <v>403</v>
      </c>
      <c r="P122" s="81">
        <v>43453.797418981485</v>
      </c>
      <c r="Q122" s="79" t="s">
        <v>520</v>
      </c>
      <c r="R122" s="83" t="s">
        <v>598</v>
      </c>
      <c r="S122" s="79" t="s">
        <v>609</v>
      </c>
      <c r="T122" s="79"/>
      <c r="U122" s="79"/>
      <c r="V122" s="83" t="s">
        <v>633</v>
      </c>
      <c r="W122" s="81">
        <v>43453.797418981485</v>
      </c>
      <c r="X122" s="83" t="s">
        <v>754</v>
      </c>
      <c r="Y122" s="79"/>
      <c r="Z122" s="79"/>
      <c r="AA122" s="85" t="s">
        <v>943</v>
      </c>
      <c r="AB122" s="85" t="s">
        <v>1122</v>
      </c>
      <c r="AC122" s="79" t="b">
        <v>0</v>
      </c>
      <c r="AD122" s="79">
        <v>0</v>
      </c>
      <c r="AE122" s="85" t="s">
        <v>1297</v>
      </c>
      <c r="AF122" s="79" t="b">
        <v>0</v>
      </c>
      <c r="AG122" s="79" t="s">
        <v>1363</v>
      </c>
      <c r="AH122" s="79"/>
      <c r="AI122" s="85" t="s">
        <v>1190</v>
      </c>
      <c r="AJ122" s="79" t="b">
        <v>0</v>
      </c>
      <c r="AK122" s="79">
        <v>0</v>
      </c>
      <c r="AL122" s="85" t="s">
        <v>1190</v>
      </c>
      <c r="AM122" s="79" t="s">
        <v>1375</v>
      </c>
      <c r="AN122" s="79" t="b">
        <v>0</v>
      </c>
      <c r="AO122" s="85" t="s">
        <v>1122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2</v>
      </c>
      <c r="BG122" s="49">
        <v>7.407407407407407</v>
      </c>
      <c r="BH122" s="48">
        <v>0</v>
      </c>
      <c r="BI122" s="49">
        <v>0</v>
      </c>
      <c r="BJ122" s="48">
        <v>25</v>
      </c>
      <c r="BK122" s="49">
        <v>92.5925925925926</v>
      </c>
      <c r="BL122" s="48">
        <v>27</v>
      </c>
    </row>
    <row r="123" spans="1:64" ht="15">
      <c r="A123" s="64" t="s">
        <v>226</v>
      </c>
      <c r="B123" s="64" t="s">
        <v>337</v>
      </c>
      <c r="C123" s="65" t="s">
        <v>3166</v>
      </c>
      <c r="D123" s="66">
        <v>3</v>
      </c>
      <c r="E123" s="67" t="s">
        <v>132</v>
      </c>
      <c r="F123" s="68">
        <v>35</v>
      </c>
      <c r="G123" s="65"/>
      <c r="H123" s="69"/>
      <c r="I123" s="70"/>
      <c r="J123" s="70"/>
      <c r="K123" s="34" t="s">
        <v>65</v>
      </c>
      <c r="L123" s="77">
        <v>123</v>
      </c>
      <c r="M123" s="77"/>
      <c r="N123" s="72"/>
      <c r="O123" s="79" t="s">
        <v>403</v>
      </c>
      <c r="P123" s="81">
        <v>43453.821805555555</v>
      </c>
      <c r="Q123" s="79" t="s">
        <v>521</v>
      </c>
      <c r="R123" s="83" t="s">
        <v>598</v>
      </c>
      <c r="S123" s="79" t="s">
        <v>609</v>
      </c>
      <c r="T123" s="79"/>
      <c r="U123" s="79"/>
      <c r="V123" s="83" t="s">
        <v>633</v>
      </c>
      <c r="W123" s="81">
        <v>43453.821805555555</v>
      </c>
      <c r="X123" s="83" t="s">
        <v>755</v>
      </c>
      <c r="Y123" s="79"/>
      <c r="Z123" s="79"/>
      <c r="AA123" s="85" t="s">
        <v>944</v>
      </c>
      <c r="AB123" s="85" t="s">
        <v>1123</v>
      </c>
      <c r="AC123" s="79" t="b">
        <v>0</v>
      </c>
      <c r="AD123" s="79">
        <v>0</v>
      </c>
      <c r="AE123" s="85" t="s">
        <v>1298</v>
      </c>
      <c r="AF123" s="79" t="b">
        <v>0</v>
      </c>
      <c r="AG123" s="79" t="s">
        <v>1363</v>
      </c>
      <c r="AH123" s="79"/>
      <c r="AI123" s="85" t="s">
        <v>1190</v>
      </c>
      <c r="AJ123" s="79" t="b">
        <v>0</v>
      </c>
      <c r="AK123" s="79">
        <v>0</v>
      </c>
      <c r="AL123" s="85" t="s">
        <v>1190</v>
      </c>
      <c r="AM123" s="79" t="s">
        <v>1375</v>
      </c>
      <c r="AN123" s="79" t="b">
        <v>0</v>
      </c>
      <c r="AO123" s="85" t="s">
        <v>1123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2</v>
      </c>
      <c r="BG123" s="49">
        <v>7.407407407407407</v>
      </c>
      <c r="BH123" s="48">
        <v>0</v>
      </c>
      <c r="BI123" s="49">
        <v>0</v>
      </c>
      <c r="BJ123" s="48">
        <v>25</v>
      </c>
      <c r="BK123" s="49">
        <v>92.5925925925926</v>
      </c>
      <c r="BL123" s="48">
        <v>27</v>
      </c>
    </row>
    <row r="124" spans="1:64" ht="15">
      <c r="A124" s="64" t="s">
        <v>226</v>
      </c>
      <c r="B124" s="64" t="s">
        <v>338</v>
      </c>
      <c r="C124" s="65" t="s">
        <v>3166</v>
      </c>
      <c r="D124" s="66">
        <v>3</v>
      </c>
      <c r="E124" s="67" t="s">
        <v>132</v>
      </c>
      <c r="F124" s="68">
        <v>35</v>
      </c>
      <c r="G124" s="65"/>
      <c r="H124" s="69"/>
      <c r="I124" s="70"/>
      <c r="J124" s="70"/>
      <c r="K124" s="34" t="s">
        <v>65</v>
      </c>
      <c r="L124" s="77">
        <v>124</v>
      </c>
      <c r="M124" s="77"/>
      <c r="N124" s="72"/>
      <c r="O124" s="79" t="s">
        <v>403</v>
      </c>
      <c r="P124" s="81">
        <v>43453.889016203706</v>
      </c>
      <c r="Q124" s="79" t="s">
        <v>522</v>
      </c>
      <c r="R124" s="83" t="s">
        <v>598</v>
      </c>
      <c r="S124" s="79" t="s">
        <v>609</v>
      </c>
      <c r="T124" s="79"/>
      <c r="U124" s="79"/>
      <c r="V124" s="83" t="s">
        <v>633</v>
      </c>
      <c r="W124" s="81">
        <v>43453.889016203706</v>
      </c>
      <c r="X124" s="83" t="s">
        <v>756</v>
      </c>
      <c r="Y124" s="79"/>
      <c r="Z124" s="79"/>
      <c r="AA124" s="85" t="s">
        <v>945</v>
      </c>
      <c r="AB124" s="85" t="s">
        <v>1124</v>
      </c>
      <c r="AC124" s="79" t="b">
        <v>0</v>
      </c>
      <c r="AD124" s="79">
        <v>0</v>
      </c>
      <c r="AE124" s="85" t="s">
        <v>1299</v>
      </c>
      <c r="AF124" s="79" t="b">
        <v>0</v>
      </c>
      <c r="AG124" s="79" t="s">
        <v>1363</v>
      </c>
      <c r="AH124" s="79"/>
      <c r="AI124" s="85" t="s">
        <v>1190</v>
      </c>
      <c r="AJ124" s="79" t="b">
        <v>0</v>
      </c>
      <c r="AK124" s="79">
        <v>0</v>
      </c>
      <c r="AL124" s="85" t="s">
        <v>1190</v>
      </c>
      <c r="AM124" s="79" t="s">
        <v>1375</v>
      </c>
      <c r="AN124" s="79" t="b">
        <v>0</v>
      </c>
      <c r="AO124" s="85" t="s">
        <v>1124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2</v>
      </c>
      <c r="BG124" s="49">
        <v>5.405405405405405</v>
      </c>
      <c r="BH124" s="48">
        <v>0</v>
      </c>
      <c r="BI124" s="49">
        <v>0</v>
      </c>
      <c r="BJ124" s="48">
        <v>35</v>
      </c>
      <c r="BK124" s="49">
        <v>94.5945945945946</v>
      </c>
      <c r="BL124" s="48">
        <v>37</v>
      </c>
    </row>
    <row r="125" spans="1:64" ht="15">
      <c r="A125" s="64" t="s">
        <v>226</v>
      </c>
      <c r="B125" s="64" t="s">
        <v>339</v>
      </c>
      <c r="C125" s="65" t="s">
        <v>3167</v>
      </c>
      <c r="D125" s="66">
        <v>3</v>
      </c>
      <c r="E125" s="67" t="s">
        <v>136</v>
      </c>
      <c r="F125" s="68">
        <v>35</v>
      </c>
      <c r="G125" s="65"/>
      <c r="H125" s="69"/>
      <c r="I125" s="70"/>
      <c r="J125" s="70"/>
      <c r="K125" s="34" t="s">
        <v>65</v>
      </c>
      <c r="L125" s="77">
        <v>125</v>
      </c>
      <c r="M125" s="77"/>
      <c r="N125" s="72"/>
      <c r="O125" s="79" t="s">
        <v>403</v>
      </c>
      <c r="P125" s="81">
        <v>43454.361712962964</v>
      </c>
      <c r="Q125" s="79" t="s">
        <v>523</v>
      </c>
      <c r="R125" s="83" t="s">
        <v>598</v>
      </c>
      <c r="S125" s="79" t="s">
        <v>609</v>
      </c>
      <c r="T125" s="79"/>
      <c r="U125" s="79"/>
      <c r="V125" s="83" t="s">
        <v>633</v>
      </c>
      <c r="W125" s="81">
        <v>43454.361712962964</v>
      </c>
      <c r="X125" s="83" t="s">
        <v>757</v>
      </c>
      <c r="Y125" s="79"/>
      <c r="Z125" s="79"/>
      <c r="AA125" s="85" t="s">
        <v>946</v>
      </c>
      <c r="AB125" s="85" t="s">
        <v>1125</v>
      </c>
      <c r="AC125" s="79" t="b">
        <v>0</v>
      </c>
      <c r="AD125" s="79">
        <v>0</v>
      </c>
      <c r="AE125" s="85" t="s">
        <v>1300</v>
      </c>
      <c r="AF125" s="79" t="b">
        <v>0</v>
      </c>
      <c r="AG125" s="79" t="s">
        <v>1363</v>
      </c>
      <c r="AH125" s="79"/>
      <c r="AI125" s="85" t="s">
        <v>1190</v>
      </c>
      <c r="AJ125" s="79" t="b">
        <v>0</v>
      </c>
      <c r="AK125" s="79">
        <v>0</v>
      </c>
      <c r="AL125" s="85" t="s">
        <v>1190</v>
      </c>
      <c r="AM125" s="79" t="s">
        <v>1375</v>
      </c>
      <c r="AN125" s="79" t="b">
        <v>0</v>
      </c>
      <c r="AO125" s="85" t="s">
        <v>1125</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v>1</v>
      </c>
      <c r="BE125" s="49">
        <v>3.4482758620689653</v>
      </c>
      <c r="BF125" s="48">
        <v>1</v>
      </c>
      <c r="BG125" s="49">
        <v>3.4482758620689653</v>
      </c>
      <c r="BH125" s="48">
        <v>0</v>
      </c>
      <c r="BI125" s="49">
        <v>0</v>
      </c>
      <c r="BJ125" s="48">
        <v>27</v>
      </c>
      <c r="BK125" s="49">
        <v>93.10344827586206</v>
      </c>
      <c r="BL125" s="48">
        <v>29</v>
      </c>
    </row>
    <row r="126" spans="1:64" ht="15">
      <c r="A126" s="64" t="s">
        <v>226</v>
      </c>
      <c r="B126" s="64" t="s">
        <v>339</v>
      </c>
      <c r="C126" s="65" t="s">
        <v>3167</v>
      </c>
      <c r="D126" s="66">
        <v>3</v>
      </c>
      <c r="E126" s="67" t="s">
        <v>136</v>
      </c>
      <c r="F126" s="68">
        <v>35</v>
      </c>
      <c r="G126" s="65"/>
      <c r="H126" s="69"/>
      <c r="I126" s="70"/>
      <c r="J126" s="70"/>
      <c r="K126" s="34" t="s">
        <v>65</v>
      </c>
      <c r="L126" s="77">
        <v>126</v>
      </c>
      <c r="M126" s="77"/>
      <c r="N126" s="72"/>
      <c r="O126" s="79" t="s">
        <v>403</v>
      </c>
      <c r="P126" s="81">
        <v>43454.36581018518</v>
      </c>
      <c r="Q126" s="79" t="s">
        <v>524</v>
      </c>
      <c r="R126" s="83" t="s">
        <v>598</v>
      </c>
      <c r="S126" s="79" t="s">
        <v>609</v>
      </c>
      <c r="T126" s="79"/>
      <c r="U126" s="79"/>
      <c r="V126" s="83" t="s">
        <v>633</v>
      </c>
      <c r="W126" s="81">
        <v>43454.36581018518</v>
      </c>
      <c r="X126" s="83" t="s">
        <v>758</v>
      </c>
      <c r="Y126" s="79"/>
      <c r="Z126" s="79"/>
      <c r="AA126" s="85" t="s">
        <v>947</v>
      </c>
      <c r="AB126" s="85" t="s">
        <v>1126</v>
      </c>
      <c r="AC126" s="79" t="b">
        <v>0</v>
      </c>
      <c r="AD126" s="79">
        <v>0</v>
      </c>
      <c r="AE126" s="85" t="s">
        <v>1300</v>
      </c>
      <c r="AF126" s="79" t="b">
        <v>0</v>
      </c>
      <c r="AG126" s="79" t="s">
        <v>1363</v>
      </c>
      <c r="AH126" s="79"/>
      <c r="AI126" s="85" t="s">
        <v>1190</v>
      </c>
      <c r="AJ126" s="79" t="b">
        <v>0</v>
      </c>
      <c r="AK126" s="79">
        <v>0</v>
      </c>
      <c r="AL126" s="85" t="s">
        <v>1190</v>
      </c>
      <c r="AM126" s="79" t="s">
        <v>1375</v>
      </c>
      <c r="AN126" s="79" t="b">
        <v>0</v>
      </c>
      <c r="AO126" s="85" t="s">
        <v>1126</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1</v>
      </c>
      <c r="BD126" s="48">
        <v>1</v>
      </c>
      <c r="BE126" s="49">
        <v>8.333333333333334</v>
      </c>
      <c r="BF126" s="48">
        <v>0</v>
      </c>
      <c r="BG126" s="49">
        <v>0</v>
      </c>
      <c r="BH126" s="48">
        <v>0</v>
      </c>
      <c r="BI126" s="49">
        <v>0</v>
      </c>
      <c r="BJ126" s="48">
        <v>11</v>
      </c>
      <c r="BK126" s="49">
        <v>91.66666666666667</v>
      </c>
      <c r="BL126" s="48">
        <v>12</v>
      </c>
    </row>
    <row r="127" spans="1:64" ht="15">
      <c r="A127" s="64" t="s">
        <v>226</v>
      </c>
      <c r="B127" s="64" t="s">
        <v>340</v>
      </c>
      <c r="C127" s="65" t="s">
        <v>3166</v>
      </c>
      <c r="D127" s="66">
        <v>3</v>
      </c>
      <c r="E127" s="67" t="s">
        <v>132</v>
      </c>
      <c r="F127" s="68">
        <v>35</v>
      </c>
      <c r="G127" s="65"/>
      <c r="H127" s="69"/>
      <c r="I127" s="70"/>
      <c r="J127" s="70"/>
      <c r="K127" s="34" t="s">
        <v>65</v>
      </c>
      <c r="L127" s="77">
        <v>127</v>
      </c>
      <c r="M127" s="77"/>
      <c r="N127" s="72"/>
      <c r="O127" s="79" t="s">
        <v>403</v>
      </c>
      <c r="P127" s="81">
        <v>43454.406539351854</v>
      </c>
      <c r="Q127" s="79" t="s">
        <v>525</v>
      </c>
      <c r="R127" s="83" t="s">
        <v>598</v>
      </c>
      <c r="S127" s="79" t="s">
        <v>609</v>
      </c>
      <c r="T127" s="79"/>
      <c r="U127" s="79"/>
      <c r="V127" s="83" t="s">
        <v>633</v>
      </c>
      <c r="W127" s="81">
        <v>43454.406539351854</v>
      </c>
      <c r="X127" s="83" t="s">
        <v>759</v>
      </c>
      <c r="Y127" s="79"/>
      <c r="Z127" s="79"/>
      <c r="AA127" s="85" t="s">
        <v>948</v>
      </c>
      <c r="AB127" s="85" t="s">
        <v>1127</v>
      </c>
      <c r="AC127" s="79" t="b">
        <v>0</v>
      </c>
      <c r="AD127" s="79">
        <v>0</v>
      </c>
      <c r="AE127" s="85" t="s">
        <v>1301</v>
      </c>
      <c r="AF127" s="79" t="b">
        <v>0</v>
      </c>
      <c r="AG127" s="79" t="s">
        <v>1363</v>
      </c>
      <c r="AH127" s="79"/>
      <c r="AI127" s="85" t="s">
        <v>1190</v>
      </c>
      <c r="AJ127" s="79" t="b">
        <v>0</v>
      </c>
      <c r="AK127" s="79">
        <v>0</v>
      </c>
      <c r="AL127" s="85" t="s">
        <v>1190</v>
      </c>
      <c r="AM127" s="79" t="s">
        <v>1375</v>
      </c>
      <c r="AN127" s="79" t="b">
        <v>0</v>
      </c>
      <c r="AO127" s="85" t="s">
        <v>1127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1</v>
      </c>
      <c r="BG127" s="49">
        <v>3.7037037037037037</v>
      </c>
      <c r="BH127" s="48">
        <v>0</v>
      </c>
      <c r="BI127" s="49">
        <v>0</v>
      </c>
      <c r="BJ127" s="48">
        <v>26</v>
      </c>
      <c r="BK127" s="49">
        <v>96.29629629629629</v>
      </c>
      <c r="BL127" s="48">
        <v>27</v>
      </c>
    </row>
    <row r="128" spans="1:64" ht="15">
      <c r="A128" s="64" t="s">
        <v>226</v>
      </c>
      <c r="B128" s="64" t="s">
        <v>341</v>
      </c>
      <c r="C128" s="65" t="s">
        <v>3166</v>
      </c>
      <c r="D128" s="66">
        <v>3</v>
      </c>
      <c r="E128" s="67" t="s">
        <v>132</v>
      </c>
      <c r="F128" s="68">
        <v>35</v>
      </c>
      <c r="G128" s="65"/>
      <c r="H128" s="69"/>
      <c r="I128" s="70"/>
      <c r="J128" s="70"/>
      <c r="K128" s="34" t="s">
        <v>65</v>
      </c>
      <c r="L128" s="77">
        <v>128</v>
      </c>
      <c r="M128" s="77"/>
      <c r="N128" s="72"/>
      <c r="O128" s="79" t="s">
        <v>403</v>
      </c>
      <c r="P128" s="81">
        <v>43454.61200231482</v>
      </c>
      <c r="Q128" s="79" t="s">
        <v>526</v>
      </c>
      <c r="R128" s="83" t="s">
        <v>598</v>
      </c>
      <c r="S128" s="79" t="s">
        <v>609</v>
      </c>
      <c r="T128" s="79"/>
      <c r="U128" s="79"/>
      <c r="V128" s="83" t="s">
        <v>633</v>
      </c>
      <c r="W128" s="81">
        <v>43454.61200231482</v>
      </c>
      <c r="X128" s="83" t="s">
        <v>760</v>
      </c>
      <c r="Y128" s="79"/>
      <c r="Z128" s="79"/>
      <c r="AA128" s="85" t="s">
        <v>949</v>
      </c>
      <c r="AB128" s="85" t="s">
        <v>1128</v>
      </c>
      <c r="AC128" s="79" t="b">
        <v>0</v>
      </c>
      <c r="AD128" s="79">
        <v>0</v>
      </c>
      <c r="AE128" s="85" t="s">
        <v>1302</v>
      </c>
      <c r="AF128" s="79" t="b">
        <v>0</v>
      </c>
      <c r="AG128" s="79" t="s">
        <v>1363</v>
      </c>
      <c r="AH128" s="79"/>
      <c r="AI128" s="85" t="s">
        <v>1190</v>
      </c>
      <c r="AJ128" s="79" t="b">
        <v>0</v>
      </c>
      <c r="AK128" s="79">
        <v>0</v>
      </c>
      <c r="AL128" s="85" t="s">
        <v>1190</v>
      </c>
      <c r="AM128" s="79" t="s">
        <v>1375</v>
      </c>
      <c r="AN128" s="79" t="b">
        <v>0</v>
      </c>
      <c r="AO128" s="85" t="s">
        <v>1128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2</v>
      </c>
      <c r="BG128" s="49">
        <v>4.651162790697675</v>
      </c>
      <c r="BH128" s="48">
        <v>0</v>
      </c>
      <c r="BI128" s="49">
        <v>0</v>
      </c>
      <c r="BJ128" s="48">
        <v>41</v>
      </c>
      <c r="BK128" s="49">
        <v>95.34883720930233</v>
      </c>
      <c r="BL128" s="48">
        <v>43</v>
      </c>
    </row>
    <row r="129" spans="1:64" ht="15">
      <c r="A129" s="64" t="s">
        <v>226</v>
      </c>
      <c r="B129" s="64" t="s">
        <v>342</v>
      </c>
      <c r="C129" s="65" t="s">
        <v>3166</v>
      </c>
      <c r="D129" s="66">
        <v>3</v>
      </c>
      <c r="E129" s="67" t="s">
        <v>132</v>
      </c>
      <c r="F129" s="68">
        <v>35</v>
      </c>
      <c r="G129" s="65"/>
      <c r="H129" s="69"/>
      <c r="I129" s="70"/>
      <c r="J129" s="70"/>
      <c r="K129" s="34" t="s">
        <v>65</v>
      </c>
      <c r="L129" s="77">
        <v>129</v>
      </c>
      <c r="M129" s="77"/>
      <c r="N129" s="72"/>
      <c r="O129" s="79" t="s">
        <v>403</v>
      </c>
      <c r="P129" s="81">
        <v>43454.662997685184</v>
      </c>
      <c r="Q129" s="79" t="s">
        <v>527</v>
      </c>
      <c r="R129" s="83" t="s">
        <v>598</v>
      </c>
      <c r="S129" s="79" t="s">
        <v>609</v>
      </c>
      <c r="T129" s="79"/>
      <c r="U129" s="79"/>
      <c r="V129" s="83" t="s">
        <v>633</v>
      </c>
      <c r="W129" s="81">
        <v>43454.662997685184</v>
      </c>
      <c r="X129" s="83" t="s">
        <v>761</v>
      </c>
      <c r="Y129" s="79"/>
      <c r="Z129" s="79"/>
      <c r="AA129" s="85" t="s">
        <v>950</v>
      </c>
      <c r="AB129" s="85" t="s">
        <v>1129</v>
      </c>
      <c r="AC129" s="79" t="b">
        <v>0</v>
      </c>
      <c r="AD129" s="79">
        <v>0</v>
      </c>
      <c r="AE129" s="85" t="s">
        <v>1303</v>
      </c>
      <c r="AF129" s="79" t="b">
        <v>0</v>
      </c>
      <c r="AG129" s="79" t="s">
        <v>1363</v>
      </c>
      <c r="AH129" s="79"/>
      <c r="AI129" s="85" t="s">
        <v>1190</v>
      </c>
      <c r="AJ129" s="79" t="b">
        <v>0</v>
      </c>
      <c r="AK129" s="79">
        <v>0</v>
      </c>
      <c r="AL129" s="85" t="s">
        <v>1190</v>
      </c>
      <c r="AM129" s="79" t="s">
        <v>1375</v>
      </c>
      <c r="AN129" s="79" t="b">
        <v>0</v>
      </c>
      <c r="AO129" s="85" t="s">
        <v>1129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2</v>
      </c>
      <c r="BE129" s="49">
        <v>5.405405405405405</v>
      </c>
      <c r="BF129" s="48">
        <v>0</v>
      </c>
      <c r="BG129" s="49">
        <v>0</v>
      </c>
      <c r="BH129" s="48">
        <v>0</v>
      </c>
      <c r="BI129" s="49">
        <v>0</v>
      </c>
      <c r="BJ129" s="48">
        <v>35</v>
      </c>
      <c r="BK129" s="49">
        <v>94.5945945945946</v>
      </c>
      <c r="BL129" s="48">
        <v>37</v>
      </c>
    </row>
    <row r="130" spans="1:64" ht="15">
      <c r="A130" s="64" t="s">
        <v>226</v>
      </c>
      <c r="B130" s="64" t="s">
        <v>343</v>
      </c>
      <c r="C130" s="65" t="s">
        <v>3166</v>
      </c>
      <c r="D130" s="66">
        <v>3</v>
      </c>
      <c r="E130" s="67" t="s">
        <v>132</v>
      </c>
      <c r="F130" s="68">
        <v>35</v>
      </c>
      <c r="G130" s="65"/>
      <c r="H130" s="69"/>
      <c r="I130" s="70"/>
      <c r="J130" s="70"/>
      <c r="K130" s="34" t="s">
        <v>65</v>
      </c>
      <c r="L130" s="77">
        <v>130</v>
      </c>
      <c r="M130" s="77"/>
      <c r="N130" s="72"/>
      <c r="O130" s="79" t="s">
        <v>403</v>
      </c>
      <c r="P130" s="81">
        <v>43454.86454861111</v>
      </c>
      <c r="Q130" s="79" t="s">
        <v>528</v>
      </c>
      <c r="R130" s="83" t="s">
        <v>598</v>
      </c>
      <c r="S130" s="79" t="s">
        <v>609</v>
      </c>
      <c r="T130" s="79"/>
      <c r="U130" s="79"/>
      <c r="V130" s="83" t="s">
        <v>633</v>
      </c>
      <c r="W130" s="81">
        <v>43454.86454861111</v>
      </c>
      <c r="X130" s="83" t="s">
        <v>762</v>
      </c>
      <c r="Y130" s="79"/>
      <c r="Z130" s="79"/>
      <c r="AA130" s="85" t="s">
        <v>951</v>
      </c>
      <c r="AB130" s="85" t="s">
        <v>1130</v>
      </c>
      <c r="AC130" s="79" t="b">
        <v>0</v>
      </c>
      <c r="AD130" s="79">
        <v>0</v>
      </c>
      <c r="AE130" s="85" t="s">
        <v>1304</v>
      </c>
      <c r="AF130" s="79" t="b">
        <v>0</v>
      </c>
      <c r="AG130" s="79" t="s">
        <v>1363</v>
      </c>
      <c r="AH130" s="79"/>
      <c r="AI130" s="85" t="s">
        <v>1190</v>
      </c>
      <c r="AJ130" s="79" t="b">
        <v>0</v>
      </c>
      <c r="AK130" s="79">
        <v>0</v>
      </c>
      <c r="AL130" s="85" t="s">
        <v>1190</v>
      </c>
      <c r="AM130" s="79" t="s">
        <v>1375</v>
      </c>
      <c r="AN130" s="79" t="b">
        <v>0</v>
      </c>
      <c r="AO130" s="85" t="s">
        <v>1130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1</v>
      </c>
      <c r="BG130" s="49">
        <v>4.3478260869565215</v>
      </c>
      <c r="BH130" s="48">
        <v>0</v>
      </c>
      <c r="BI130" s="49">
        <v>0</v>
      </c>
      <c r="BJ130" s="48">
        <v>22</v>
      </c>
      <c r="BK130" s="49">
        <v>95.65217391304348</v>
      </c>
      <c r="BL130" s="48">
        <v>23</v>
      </c>
    </row>
    <row r="131" spans="1:64" ht="15">
      <c r="A131" s="64" t="s">
        <v>226</v>
      </c>
      <c r="B131" s="64" t="s">
        <v>344</v>
      </c>
      <c r="C131" s="65" t="s">
        <v>3166</v>
      </c>
      <c r="D131" s="66">
        <v>3</v>
      </c>
      <c r="E131" s="67" t="s">
        <v>132</v>
      </c>
      <c r="F131" s="68">
        <v>35</v>
      </c>
      <c r="G131" s="65"/>
      <c r="H131" s="69"/>
      <c r="I131" s="70"/>
      <c r="J131" s="70"/>
      <c r="K131" s="34" t="s">
        <v>65</v>
      </c>
      <c r="L131" s="77">
        <v>131</v>
      </c>
      <c r="M131" s="77"/>
      <c r="N131" s="72"/>
      <c r="O131" s="79" t="s">
        <v>403</v>
      </c>
      <c r="P131" s="81">
        <v>43455.65021990741</v>
      </c>
      <c r="Q131" s="79" t="s">
        <v>529</v>
      </c>
      <c r="R131" s="83" t="s">
        <v>598</v>
      </c>
      <c r="S131" s="79" t="s">
        <v>609</v>
      </c>
      <c r="T131" s="79"/>
      <c r="U131" s="79"/>
      <c r="V131" s="83" t="s">
        <v>633</v>
      </c>
      <c r="W131" s="81">
        <v>43455.65021990741</v>
      </c>
      <c r="X131" s="83" t="s">
        <v>763</v>
      </c>
      <c r="Y131" s="79"/>
      <c r="Z131" s="79"/>
      <c r="AA131" s="85" t="s">
        <v>952</v>
      </c>
      <c r="AB131" s="85" t="s">
        <v>1131</v>
      </c>
      <c r="AC131" s="79" t="b">
        <v>0</v>
      </c>
      <c r="AD131" s="79">
        <v>0</v>
      </c>
      <c r="AE131" s="85" t="s">
        <v>1305</v>
      </c>
      <c r="AF131" s="79" t="b">
        <v>0</v>
      </c>
      <c r="AG131" s="79" t="s">
        <v>1363</v>
      </c>
      <c r="AH131" s="79"/>
      <c r="AI131" s="85" t="s">
        <v>1190</v>
      </c>
      <c r="AJ131" s="79" t="b">
        <v>0</v>
      </c>
      <c r="AK131" s="79">
        <v>0</v>
      </c>
      <c r="AL131" s="85" t="s">
        <v>1190</v>
      </c>
      <c r="AM131" s="79" t="s">
        <v>1375</v>
      </c>
      <c r="AN131" s="79" t="b">
        <v>0</v>
      </c>
      <c r="AO131" s="85" t="s">
        <v>1131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1</v>
      </c>
      <c r="BG131" s="49">
        <v>5</v>
      </c>
      <c r="BH131" s="48">
        <v>0</v>
      </c>
      <c r="BI131" s="49">
        <v>0</v>
      </c>
      <c r="BJ131" s="48">
        <v>19</v>
      </c>
      <c r="BK131" s="49">
        <v>95</v>
      </c>
      <c r="BL131" s="48">
        <v>20</v>
      </c>
    </row>
    <row r="132" spans="1:64" ht="15">
      <c r="A132" s="64" t="s">
        <v>226</v>
      </c>
      <c r="B132" s="64" t="s">
        <v>345</v>
      </c>
      <c r="C132" s="65" t="s">
        <v>3166</v>
      </c>
      <c r="D132" s="66">
        <v>3</v>
      </c>
      <c r="E132" s="67" t="s">
        <v>132</v>
      </c>
      <c r="F132" s="68">
        <v>35</v>
      </c>
      <c r="G132" s="65"/>
      <c r="H132" s="69"/>
      <c r="I132" s="70"/>
      <c r="J132" s="70"/>
      <c r="K132" s="34" t="s">
        <v>65</v>
      </c>
      <c r="L132" s="77">
        <v>132</v>
      </c>
      <c r="M132" s="77"/>
      <c r="N132" s="72"/>
      <c r="O132" s="79" t="s">
        <v>403</v>
      </c>
      <c r="P132" s="81">
        <v>43455.69561342592</v>
      </c>
      <c r="Q132" s="79" t="s">
        <v>530</v>
      </c>
      <c r="R132" s="83" t="s">
        <v>598</v>
      </c>
      <c r="S132" s="79" t="s">
        <v>609</v>
      </c>
      <c r="T132" s="79"/>
      <c r="U132" s="79"/>
      <c r="V132" s="83" t="s">
        <v>633</v>
      </c>
      <c r="W132" s="81">
        <v>43455.69561342592</v>
      </c>
      <c r="X132" s="83" t="s">
        <v>764</v>
      </c>
      <c r="Y132" s="79"/>
      <c r="Z132" s="79"/>
      <c r="AA132" s="85" t="s">
        <v>953</v>
      </c>
      <c r="AB132" s="85" t="s">
        <v>1132</v>
      </c>
      <c r="AC132" s="79" t="b">
        <v>0</v>
      </c>
      <c r="AD132" s="79">
        <v>0</v>
      </c>
      <c r="AE132" s="85" t="s">
        <v>1306</v>
      </c>
      <c r="AF132" s="79" t="b">
        <v>0</v>
      </c>
      <c r="AG132" s="79" t="s">
        <v>1363</v>
      </c>
      <c r="AH132" s="79"/>
      <c r="AI132" s="85" t="s">
        <v>1190</v>
      </c>
      <c r="AJ132" s="79" t="b">
        <v>0</v>
      </c>
      <c r="AK132" s="79">
        <v>0</v>
      </c>
      <c r="AL132" s="85" t="s">
        <v>1190</v>
      </c>
      <c r="AM132" s="79" t="s">
        <v>1375</v>
      </c>
      <c r="AN132" s="79" t="b">
        <v>0</v>
      </c>
      <c r="AO132" s="85" t="s">
        <v>1132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1</v>
      </c>
      <c r="BG132" s="49">
        <v>3.4482758620689653</v>
      </c>
      <c r="BH132" s="48">
        <v>0</v>
      </c>
      <c r="BI132" s="49">
        <v>0</v>
      </c>
      <c r="BJ132" s="48">
        <v>28</v>
      </c>
      <c r="BK132" s="49">
        <v>96.55172413793103</v>
      </c>
      <c r="BL132" s="48">
        <v>29</v>
      </c>
    </row>
    <row r="133" spans="1:64" ht="15">
      <c r="A133" s="64" t="s">
        <v>226</v>
      </c>
      <c r="B133" s="64" t="s">
        <v>346</v>
      </c>
      <c r="C133" s="65" t="s">
        <v>3166</v>
      </c>
      <c r="D133" s="66">
        <v>3</v>
      </c>
      <c r="E133" s="67" t="s">
        <v>132</v>
      </c>
      <c r="F133" s="68">
        <v>35</v>
      </c>
      <c r="G133" s="65"/>
      <c r="H133" s="69"/>
      <c r="I133" s="70"/>
      <c r="J133" s="70"/>
      <c r="K133" s="34" t="s">
        <v>65</v>
      </c>
      <c r="L133" s="77">
        <v>133</v>
      </c>
      <c r="M133" s="77"/>
      <c r="N133" s="72"/>
      <c r="O133" s="79" t="s">
        <v>403</v>
      </c>
      <c r="P133" s="81">
        <v>43455.697164351855</v>
      </c>
      <c r="Q133" s="79" t="s">
        <v>531</v>
      </c>
      <c r="R133" s="83" t="s">
        <v>598</v>
      </c>
      <c r="S133" s="79" t="s">
        <v>609</v>
      </c>
      <c r="T133" s="79"/>
      <c r="U133" s="79"/>
      <c r="V133" s="83" t="s">
        <v>633</v>
      </c>
      <c r="W133" s="81">
        <v>43455.697164351855</v>
      </c>
      <c r="X133" s="83" t="s">
        <v>765</v>
      </c>
      <c r="Y133" s="79"/>
      <c r="Z133" s="79"/>
      <c r="AA133" s="85" t="s">
        <v>954</v>
      </c>
      <c r="AB133" s="85" t="s">
        <v>1133</v>
      </c>
      <c r="AC133" s="79" t="b">
        <v>0</v>
      </c>
      <c r="AD133" s="79">
        <v>0</v>
      </c>
      <c r="AE133" s="85" t="s">
        <v>1307</v>
      </c>
      <c r="AF133" s="79" t="b">
        <v>0</v>
      </c>
      <c r="AG133" s="79" t="s">
        <v>1363</v>
      </c>
      <c r="AH133" s="79"/>
      <c r="AI133" s="85" t="s">
        <v>1190</v>
      </c>
      <c r="AJ133" s="79" t="b">
        <v>0</v>
      </c>
      <c r="AK133" s="79">
        <v>0</v>
      </c>
      <c r="AL133" s="85" t="s">
        <v>1190</v>
      </c>
      <c r="AM133" s="79" t="s">
        <v>1375</v>
      </c>
      <c r="AN133" s="79" t="b">
        <v>0</v>
      </c>
      <c r="AO133" s="85" t="s">
        <v>1133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0</v>
      </c>
      <c r="BE133" s="49">
        <v>0</v>
      </c>
      <c r="BF133" s="48">
        <v>2</v>
      </c>
      <c r="BG133" s="49">
        <v>6.451612903225806</v>
      </c>
      <c r="BH133" s="48">
        <v>0</v>
      </c>
      <c r="BI133" s="49">
        <v>0</v>
      </c>
      <c r="BJ133" s="48">
        <v>29</v>
      </c>
      <c r="BK133" s="49">
        <v>93.54838709677419</v>
      </c>
      <c r="BL133" s="48">
        <v>31</v>
      </c>
    </row>
    <row r="134" spans="1:64" ht="15">
      <c r="A134" s="64" t="s">
        <v>226</v>
      </c>
      <c r="B134" s="64" t="s">
        <v>347</v>
      </c>
      <c r="C134" s="65" t="s">
        <v>3166</v>
      </c>
      <c r="D134" s="66">
        <v>3</v>
      </c>
      <c r="E134" s="67" t="s">
        <v>132</v>
      </c>
      <c r="F134" s="68">
        <v>35</v>
      </c>
      <c r="G134" s="65"/>
      <c r="H134" s="69"/>
      <c r="I134" s="70"/>
      <c r="J134" s="70"/>
      <c r="K134" s="34" t="s">
        <v>65</v>
      </c>
      <c r="L134" s="77">
        <v>134</v>
      </c>
      <c r="M134" s="77"/>
      <c r="N134" s="72"/>
      <c r="O134" s="79" t="s">
        <v>403</v>
      </c>
      <c r="P134" s="81">
        <v>43455.72002314815</v>
      </c>
      <c r="Q134" s="79" t="s">
        <v>532</v>
      </c>
      <c r="R134" s="83" t="s">
        <v>598</v>
      </c>
      <c r="S134" s="79" t="s">
        <v>609</v>
      </c>
      <c r="T134" s="79"/>
      <c r="U134" s="79"/>
      <c r="V134" s="83" t="s">
        <v>633</v>
      </c>
      <c r="W134" s="81">
        <v>43455.72002314815</v>
      </c>
      <c r="X134" s="83" t="s">
        <v>766</v>
      </c>
      <c r="Y134" s="79"/>
      <c r="Z134" s="79"/>
      <c r="AA134" s="85" t="s">
        <v>955</v>
      </c>
      <c r="AB134" s="85" t="s">
        <v>1134</v>
      </c>
      <c r="AC134" s="79" t="b">
        <v>0</v>
      </c>
      <c r="AD134" s="79">
        <v>1</v>
      </c>
      <c r="AE134" s="85" t="s">
        <v>1308</v>
      </c>
      <c r="AF134" s="79" t="b">
        <v>0</v>
      </c>
      <c r="AG134" s="79" t="s">
        <v>1363</v>
      </c>
      <c r="AH134" s="79"/>
      <c r="AI134" s="85" t="s">
        <v>1190</v>
      </c>
      <c r="AJ134" s="79" t="b">
        <v>0</v>
      </c>
      <c r="AK134" s="79">
        <v>0</v>
      </c>
      <c r="AL134" s="85" t="s">
        <v>1190</v>
      </c>
      <c r="AM134" s="79" t="s">
        <v>1375</v>
      </c>
      <c r="AN134" s="79" t="b">
        <v>0</v>
      </c>
      <c r="AO134" s="85" t="s">
        <v>1134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32</v>
      </c>
      <c r="BK134" s="49">
        <v>100</v>
      </c>
      <c r="BL134" s="48">
        <v>32</v>
      </c>
    </row>
    <row r="135" spans="1:64" ht="15">
      <c r="A135" s="64" t="s">
        <v>226</v>
      </c>
      <c r="B135" s="64" t="s">
        <v>348</v>
      </c>
      <c r="C135" s="65" t="s">
        <v>3166</v>
      </c>
      <c r="D135" s="66">
        <v>3</v>
      </c>
      <c r="E135" s="67" t="s">
        <v>132</v>
      </c>
      <c r="F135" s="68">
        <v>35</v>
      </c>
      <c r="G135" s="65"/>
      <c r="H135" s="69"/>
      <c r="I135" s="70"/>
      <c r="J135" s="70"/>
      <c r="K135" s="34" t="s">
        <v>65</v>
      </c>
      <c r="L135" s="77">
        <v>135</v>
      </c>
      <c r="M135" s="77"/>
      <c r="N135" s="72"/>
      <c r="O135" s="79" t="s">
        <v>403</v>
      </c>
      <c r="P135" s="81">
        <v>43455.8584375</v>
      </c>
      <c r="Q135" s="79" t="s">
        <v>533</v>
      </c>
      <c r="R135" s="83" t="s">
        <v>598</v>
      </c>
      <c r="S135" s="79" t="s">
        <v>609</v>
      </c>
      <c r="T135" s="79"/>
      <c r="U135" s="79"/>
      <c r="V135" s="83" t="s">
        <v>633</v>
      </c>
      <c r="W135" s="81">
        <v>43455.8584375</v>
      </c>
      <c r="X135" s="83" t="s">
        <v>767</v>
      </c>
      <c r="Y135" s="79"/>
      <c r="Z135" s="79"/>
      <c r="AA135" s="85" t="s">
        <v>956</v>
      </c>
      <c r="AB135" s="85" t="s">
        <v>1135</v>
      </c>
      <c r="AC135" s="79" t="b">
        <v>0</v>
      </c>
      <c r="AD135" s="79">
        <v>0</v>
      </c>
      <c r="AE135" s="85" t="s">
        <v>1309</v>
      </c>
      <c r="AF135" s="79" t="b">
        <v>0</v>
      </c>
      <c r="AG135" s="79" t="s">
        <v>1363</v>
      </c>
      <c r="AH135" s="79"/>
      <c r="AI135" s="85" t="s">
        <v>1190</v>
      </c>
      <c r="AJ135" s="79" t="b">
        <v>0</v>
      </c>
      <c r="AK135" s="79">
        <v>0</v>
      </c>
      <c r="AL135" s="85" t="s">
        <v>1190</v>
      </c>
      <c r="AM135" s="79" t="s">
        <v>1375</v>
      </c>
      <c r="AN135" s="79" t="b">
        <v>0</v>
      </c>
      <c r="AO135" s="85" t="s">
        <v>1135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2</v>
      </c>
      <c r="BG135" s="49">
        <v>5.405405405405405</v>
      </c>
      <c r="BH135" s="48">
        <v>0</v>
      </c>
      <c r="BI135" s="49">
        <v>0</v>
      </c>
      <c r="BJ135" s="48">
        <v>35</v>
      </c>
      <c r="BK135" s="49">
        <v>94.5945945945946</v>
      </c>
      <c r="BL135" s="48">
        <v>37</v>
      </c>
    </row>
    <row r="136" spans="1:64" ht="15">
      <c r="A136" s="64" t="s">
        <v>226</v>
      </c>
      <c r="B136" s="64" t="s">
        <v>349</v>
      </c>
      <c r="C136" s="65" t="s">
        <v>3166</v>
      </c>
      <c r="D136" s="66">
        <v>3</v>
      </c>
      <c r="E136" s="67" t="s">
        <v>132</v>
      </c>
      <c r="F136" s="68">
        <v>35</v>
      </c>
      <c r="G136" s="65"/>
      <c r="H136" s="69"/>
      <c r="I136" s="70"/>
      <c r="J136" s="70"/>
      <c r="K136" s="34" t="s">
        <v>65</v>
      </c>
      <c r="L136" s="77">
        <v>136</v>
      </c>
      <c r="M136" s="77"/>
      <c r="N136" s="72"/>
      <c r="O136" s="79" t="s">
        <v>403</v>
      </c>
      <c r="P136" s="81">
        <v>43455.86251157407</v>
      </c>
      <c r="Q136" s="79" t="s">
        <v>534</v>
      </c>
      <c r="R136" s="83" t="s">
        <v>598</v>
      </c>
      <c r="S136" s="79" t="s">
        <v>609</v>
      </c>
      <c r="T136" s="79"/>
      <c r="U136" s="79"/>
      <c r="V136" s="83" t="s">
        <v>633</v>
      </c>
      <c r="W136" s="81">
        <v>43455.86251157407</v>
      </c>
      <c r="X136" s="83" t="s">
        <v>768</v>
      </c>
      <c r="Y136" s="79"/>
      <c r="Z136" s="79"/>
      <c r="AA136" s="85" t="s">
        <v>957</v>
      </c>
      <c r="AB136" s="85" t="s">
        <v>1136</v>
      </c>
      <c r="AC136" s="79" t="b">
        <v>0</v>
      </c>
      <c r="AD136" s="79">
        <v>0</v>
      </c>
      <c r="AE136" s="85" t="s">
        <v>1310</v>
      </c>
      <c r="AF136" s="79" t="b">
        <v>0</v>
      </c>
      <c r="AG136" s="79" t="s">
        <v>1363</v>
      </c>
      <c r="AH136" s="79"/>
      <c r="AI136" s="85" t="s">
        <v>1190</v>
      </c>
      <c r="AJ136" s="79" t="b">
        <v>0</v>
      </c>
      <c r="AK136" s="79">
        <v>0</v>
      </c>
      <c r="AL136" s="85" t="s">
        <v>1190</v>
      </c>
      <c r="AM136" s="79" t="s">
        <v>1375</v>
      </c>
      <c r="AN136" s="79" t="b">
        <v>0</v>
      </c>
      <c r="AO136" s="85" t="s">
        <v>1136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20</v>
      </c>
      <c r="BK136" s="49">
        <v>100</v>
      </c>
      <c r="BL136" s="48">
        <v>20</v>
      </c>
    </row>
    <row r="137" spans="1:64" ht="15">
      <c r="A137" s="64" t="s">
        <v>226</v>
      </c>
      <c r="B137" s="64" t="s">
        <v>350</v>
      </c>
      <c r="C137" s="65" t="s">
        <v>3166</v>
      </c>
      <c r="D137" s="66">
        <v>3</v>
      </c>
      <c r="E137" s="67" t="s">
        <v>132</v>
      </c>
      <c r="F137" s="68">
        <v>35</v>
      </c>
      <c r="G137" s="65"/>
      <c r="H137" s="69"/>
      <c r="I137" s="70"/>
      <c r="J137" s="70"/>
      <c r="K137" s="34" t="s">
        <v>65</v>
      </c>
      <c r="L137" s="77">
        <v>137</v>
      </c>
      <c r="M137" s="77"/>
      <c r="N137" s="72"/>
      <c r="O137" s="79" t="s">
        <v>403</v>
      </c>
      <c r="P137" s="81">
        <v>43456.52863425926</v>
      </c>
      <c r="Q137" s="79" t="s">
        <v>535</v>
      </c>
      <c r="R137" s="83" t="s">
        <v>598</v>
      </c>
      <c r="S137" s="79" t="s">
        <v>609</v>
      </c>
      <c r="T137" s="79"/>
      <c r="U137" s="79"/>
      <c r="V137" s="83" t="s">
        <v>633</v>
      </c>
      <c r="W137" s="81">
        <v>43456.52863425926</v>
      </c>
      <c r="X137" s="83" t="s">
        <v>769</v>
      </c>
      <c r="Y137" s="79"/>
      <c r="Z137" s="79"/>
      <c r="AA137" s="85" t="s">
        <v>958</v>
      </c>
      <c r="AB137" s="85" t="s">
        <v>1137</v>
      </c>
      <c r="AC137" s="79" t="b">
        <v>0</v>
      </c>
      <c r="AD137" s="79">
        <v>0</v>
      </c>
      <c r="AE137" s="85" t="s">
        <v>1311</v>
      </c>
      <c r="AF137" s="79" t="b">
        <v>0</v>
      </c>
      <c r="AG137" s="79" t="s">
        <v>1363</v>
      </c>
      <c r="AH137" s="79"/>
      <c r="AI137" s="85" t="s">
        <v>1190</v>
      </c>
      <c r="AJ137" s="79" t="b">
        <v>0</v>
      </c>
      <c r="AK137" s="79">
        <v>0</v>
      </c>
      <c r="AL137" s="85" t="s">
        <v>1190</v>
      </c>
      <c r="AM137" s="79" t="s">
        <v>1375</v>
      </c>
      <c r="AN137" s="79" t="b">
        <v>0</v>
      </c>
      <c r="AO137" s="85" t="s">
        <v>1137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1</v>
      </c>
      <c r="BE137" s="49">
        <v>4.3478260869565215</v>
      </c>
      <c r="BF137" s="48">
        <v>0</v>
      </c>
      <c r="BG137" s="49">
        <v>0</v>
      </c>
      <c r="BH137" s="48">
        <v>0</v>
      </c>
      <c r="BI137" s="49">
        <v>0</v>
      </c>
      <c r="BJ137" s="48">
        <v>22</v>
      </c>
      <c r="BK137" s="49">
        <v>95.65217391304348</v>
      </c>
      <c r="BL137" s="48">
        <v>23</v>
      </c>
    </row>
    <row r="138" spans="1:64" ht="15">
      <c r="A138" s="64" t="s">
        <v>226</v>
      </c>
      <c r="B138" s="64" t="s">
        <v>351</v>
      </c>
      <c r="C138" s="65" t="s">
        <v>3166</v>
      </c>
      <c r="D138" s="66">
        <v>3</v>
      </c>
      <c r="E138" s="67" t="s">
        <v>132</v>
      </c>
      <c r="F138" s="68">
        <v>35</v>
      </c>
      <c r="G138" s="65"/>
      <c r="H138" s="69"/>
      <c r="I138" s="70"/>
      <c r="J138" s="70"/>
      <c r="K138" s="34" t="s">
        <v>65</v>
      </c>
      <c r="L138" s="77">
        <v>138</v>
      </c>
      <c r="M138" s="77"/>
      <c r="N138" s="72"/>
      <c r="O138" s="79" t="s">
        <v>403</v>
      </c>
      <c r="P138" s="81">
        <v>43456.57675925926</v>
      </c>
      <c r="Q138" s="79" t="s">
        <v>536</v>
      </c>
      <c r="R138" s="83" t="s">
        <v>598</v>
      </c>
      <c r="S138" s="79" t="s">
        <v>609</v>
      </c>
      <c r="T138" s="79"/>
      <c r="U138" s="79"/>
      <c r="V138" s="83" t="s">
        <v>633</v>
      </c>
      <c r="W138" s="81">
        <v>43456.57675925926</v>
      </c>
      <c r="X138" s="83" t="s">
        <v>770</v>
      </c>
      <c r="Y138" s="79"/>
      <c r="Z138" s="79"/>
      <c r="AA138" s="85" t="s">
        <v>959</v>
      </c>
      <c r="AB138" s="85" t="s">
        <v>1138</v>
      </c>
      <c r="AC138" s="79" t="b">
        <v>0</v>
      </c>
      <c r="AD138" s="79">
        <v>0</v>
      </c>
      <c r="AE138" s="85" t="s">
        <v>1312</v>
      </c>
      <c r="AF138" s="79" t="b">
        <v>0</v>
      </c>
      <c r="AG138" s="79" t="s">
        <v>1363</v>
      </c>
      <c r="AH138" s="79"/>
      <c r="AI138" s="85" t="s">
        <v>1190</v>
      </c>
      <c r="AJ138" s="79" t="b">
        <v>0</v>
      </c>
      <c r="AK138" s="79">
        <v>0</v>
      </c>
      <c r="AL138" s="85" t="s">
        <v>1190</v>
      </c>
      <c r="AM138" s="79" t="s">
        <v>1375</v>
      </c>
      <c r="AN138" s="79" t="b">
        <v>0</v>
      </c>
      <c r="AO138" s="85" t="s">
        <v>1138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3</v>
      </c>
      <c r="BE138" s="49">
        <v>12.5</v>
      </c>
      <c r="BF138" s="48">
        <v>0</v>
      </c>
      <c r="BG138" s="49">
        <v>0</v>
      </c>
      <c r="BH138" s="48">
        <v>0</v>
      </c>
      <c r="BI138" s="49">
        <v>0</v>
      </c>
      <c r="BJ138" s="48">
        <v>21</v>
      </c>
      <c r="BK138" s="49">
        <v>87.5</v>
      </c>
      <c r="BL138" s="48">
        <v>24</v>
      </c>
    </row>
    <row r="139" spans="1:64" ht="15">
      <c r="A139" s="64" t="s">
        <v>226</v>
      </c>
      <c r="B139" s="64" t="s">
        <v>352</v>
      </c>
      <c r="C139" s="65" t="s">
        <v>3166</v>
      </c>
      <c r="D139" s="66">
        <v>3</v>
      </c>
      <c r="E139" s="67" t="s">
        <v>132</v>
      </c>
      <c r="F139" s="68">
        <v>35</v>
      </c>
      <c r="G139" s="65"/>
      <c r="H139" s="69"/>
      <c r="I139" s="70"/>
      <c r="J139" s="70"/>
      <c r="K139" s="34" t="s">
        <v>65</v>
      </c>
      <c r="L139" s="77">
        <v>139</v>
      </c>
      <c r="M139" s="77"/>
      <c r="N139" s="72"/>
      <c r="O139" s="79" t="s">
        <v>403</v>
      </c>
      <c r="P139" s="81">
        <v>43457.46021990741</v>
      </c>
      <c r="Q139" s="79" t="s">
        <v>537</v>
      </c>
      <c r="R139" s="83" t="s">
        <v>598</v>
      </c>
      <c r="S139" s="79" t="s">
        <v>609</v>
      </c>
      <c r="T139" s="79"/>
      <c r="U139" s="79"/>
      <c r="V139" s="83" t="s">
        <v>633</v>
      </c>
      <c r="W139" s="81">
        <v>43457.46021990741</v>
      </c>
      <c r="X139" s="83" t="s">
        <v>771</v>
      </c>
      <c r="Y139" s="79"/>
      <c r="Z139" s="79"/>
      <c r="AA139" s="85" t="s">
        <v>960</v>
      </c>
      <c r="AB139" s="85" t="s">
        <v>1139</v>
      </c>
      <c r="AC139" s="79" t="b">
        <v>0</v>
      </c>
      <c r="AD139" s="79">
        <v>0</v>
      </c>
      <c r="AE139" s="85" t="s">
        <v>1313</v>
      </c>
      <c r="AF139" s="79" t="b">
        <v>0</v>
      </c>
      <c r="AG139" s="79" t="s">
        <v>1363</v>
      </c>
      <c r="AH139" s="79"/>
      <c r="AI139" s="85" t="s">
        <v>1190</v>
      </c>
      <c r="AJ139" s="79" t="b">
        <v>0</v>
      </c>
      <c r="AK139" s="79">
        <v>0</v>
      </c>
      <c r="AL139" s="85" t="s">
        <v>1190</v>
      </c>
      <c r="AM139" s="79" t="s">
        <v>1375</v>
      </c>
      <c r="AN139" s="79" t="b">
        <v>0</v>
      </c>
      <c r="AO139" s="85" t="s">
        <v>1139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4.545454545454546</v>
      </c>
      <c r="BF139" s="48">
        <v>0</v>
      </c>
      <c r="BG139" s="49">
        <v>0</v>
      </c>
      <c r="BH139" s="48">
        <v>0</v>
      </c>
      <c r="BI139" s="49">
        <v>0</v>
      </c>
      <c r="BJ139" s="48">
        <v>21</v>
      </c>
      <c r="BK139" s="49">
        <v>95.45454545454545</v>
      </c>
      <c r="BL139" s="48">
        <v>22</v>
      </c>
    </row>
    <row r="140" spans="1:64" ht="15">
      <c r="A140" s="64" t="s">
        <v>226</v>
      </c>
      <c r="B140" s="64" t="s">
        <v>353</v>
      </c>
      <c r="C140" s="65" t="s">
        <v>3166</v>
      </c>
      <c r="D140" s="66">
        <v>3</v>
      </c>
      <c r="E140" s="67" t="s">
        <v>132</v>
      </c>
      <c r="F140" s="68">
        <v>35</v>
      </c>
      <c r="G140" s="65"/>
      <c r="H140" s="69"/>
      <c r="I140" s="70"/>
      <c r="J140" s="70"/>
      <c r="K140" s="34" t="s">
        <v>65</v>
      </c>
      <c r="L140" s="77">
        <v>140</v>
      </c>
      <c r="M140" s="77"/>
      <c r="N140" s="72"/>
      <c r="O140" s="79" t="s">
        <v>403</v>
      </c>
      <c r="P140" s="81">
        <v>43457.47085648148</v>
      </c>
      <c r="Q140" s="79" t="s">
        <v>538</v>
      </c>
      <c r="R140" s="83" t="s">
        <v>598</v>
      </c>
      <c r="S140" s="79" t="s">
        <v>609</v>
      </c>
      <c r="T140" s="79"/>
      <c r="U140" s="79"/>
      <c r="V140" s="83" t="s">
        <v>633</v>
      </c>
      <c r="W140" s="81">
        <v>43457.47085648148</v>
      </c>
      <c r="X140" s="83" t="s">
        <v>772</v>
      </c>
      <c r="Y140" s="79"/>
      <c r="Z140" s="79"/>
      <c r="AA140" s="85" t="s">
        <v>961</v>
      </c>
      <c r="AB140" s="85" t="s">
        <v>1140</v>
      </c>
      <c r="AC140" s="79" t="b">
        <v>0</v>
      </c>
      <c r="AD140" s="79">
        <v>0</v>
      </c>
      <c r="AE140" s="85" t="s">
        <v>1314</v>
      </c>
      <c r="AF140" s="79" t="b">
        <v>0</v>
      </c>
      <c r="AG140" s="79" t="s">
        <v>1363</v>
      </c>
      <c r="AH140" s="79"/>
      <c r="AI140" s="85" t="s">
        <v>1190</v>
      </c>
      <c r="AJ140" s="79" t="b">
        <v>0</v>
      </c>
      <c r="AK140" s="79">
        <v>0</v>
      </c>
      <c r="AL140" s="85" t="s">
        <v>1190</v>
      </c>
      <c r="AM140" s="79" t="s">
        <v>1375</v>
      </c>
      <c r="AN140" s="79" t="b">
        <v>0</v>
      </c>
      <c r="AO140" s="85" t="s">
        <v>1140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21</v>
      </c>
      <c r="BK140" s="49">
        <v>100</v>
      </c>
      <c r="BL140" s="48">
        <v>21</v>
      </c>
    </row>
    <row r="141" spans="1:64" ht="15">
      <c r="A141" s="64" t="s">
        <v>226</v>
      </c>
      <c r="B141" s="64" t="s">
        <v>354</v>
      </c>
      <c r="C141" s="65" t="s">
        <v>3167</v>
      </c>
      <c r="D141" s="66">
        <v>3</v>
      </c>
      <c r="E141" s="67" t="s">
        <v>136</v>
      </c>
      <c r="F141" s="68">
        <v>35</v>
      </c>
      <c r="G141" s="65"/>
      <c r="H141" s="69"/>
      <c r="I141" s="70"/>
      <c r="J141" s="70"/>
      <c r="K141" s="34" t="s">
        <v>65</v>
      </c>
      <c r="L141" s="77">
        <v>141</v>
      </c>
      <c r="M141" s="77"/>
      <c r="N141" s="72"/>
      <c r="O141" s="79" t="s">
        <v>403</v>
      </c>
      <c r="P141" s="81">
        <v>43454.45248842592</v>
      </c>
      <c r="Q141" s="79" t="s">
        <v>539</v>
      </c>
      <c r="R141" s="83" t="s">
        <v>598</v>
      </c>
      <c r="S141" s="79" t="s">
        <v>609</v>
      </c>
      <c r="T141" s="79"/>
      <c r="U141" s="79"/>
      <c r="V141" s="83" t="s">
        <v>633</v>
      </c>
      <c r="W141" s="81">
        <v>43454.45248842592</v>
      </c>
      <c r="X141" s="83" t="s">
        <v>773</v>
      </c>
      <c r="Y141" s="79"/>
      <c r="Z141" s="79"/>
      <c r="AA141" s="85" t="s">
        <v>962</v>
      </c>
      <c r="AB141" s="85" t="s">
        <v>1141</v>
      </c>
      <c r="AC141" s="79" t="b">
        <v>0</v>
      </c>
      <c r="AD141" s="79">
        <v>0</v>
      </c>
      <c r="AE141" s="85" t="s">
        <v>1315</v>
      </c>
      <c r="AF141" s="79" t="b">
        <v>0</v>
      </c>
      <c r="AG141" s="79" t="s">
        <v>1363</v>
      </c>
      <c r="AH141" s="79"/>
      <c r="AI141" s="85" t="s">
        <v>1190</v>
      </c>
      <c r="AJ141" s="79" t="b">
        <v>0</v>
      </c>
      <c r="AK141" s="79">
        <v>0</v>
      </c>
      <c r="AL141" s="85" t="s">
        <v>1190</v>
      </c>
      <c r="AM141" s="79" t="s">
        <v>1375</v>
      </c>
      <c r="AN141" s="79" t="b">
        <v>0</v>
      </c>
      <c r="AO141" s="85" t="s">
        <v>1141</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v>
      </c>
      <c r="BD141" s="48">
        <v>2</v>
      </c>
      <c r="BE141" s="49">
        <v>7.407407407407407</v>
      </c>
      <c r="BF141" s="48">
        <v>0</v>
      </c>
      <c r="BG141" s="49">
        <v>0</v>
      </c>
      <c r="BH141" s="48">
        <v>0</v>
      </c>
      <c r="BI141" s="49">
        <v>0</v>
      </c>
      <c r="BJ141" s="48">
        <v>25</v>
      </c>
      <c r="BK141" s="49">
        <v>92.5925925925926</v>
      </c>
      <c r="BL141" s="48">
        <v>27</v>
      </c>
    </row>
    <row r="142" spans="1:64" ht="15">
      <c r="A142" s="64" t="s">
        <v>226</v>
      </c>
      <c r="B142" s="64" t="s">
        <v>354</v>
      </c>
      <c r="C142" s="65" t="s">
        <v>3167</v>
      </c>
      <c r="D142" s="66">
        <v>3</v>
      </c>
      <c r="E142" s="67" t="s">
        <v>136</v>
      </c>
      <c r="F142" s="68">
        <v>35</v>
      </c>
      <c r="G142" s="65"/>
      <c r="H142" s="69"/>
      <c r="I142" s="70"/>
      <c r="J142" s="70"/>
      <c r="K142" s="34" t="s">
        <v>65</v>
      </c>
      <c r="L142" s="77">
        <v>142</v>
      </c>
      <c r="M142" s="77"/>
      <c r="N142" s="72"/>
      <c r="O142" s="79" t="s">
        <v>403</v>
      </c>
      <c r="P142" s="81">
        <v>43457.50697916667</v>
      </c>
      <c r="Q142" s="79" t="s">
        <v>540</v>
      </c>
      <c r="R142" s="83" t="s">
        <v>598</v>
      </c>
      <c r="S142" s="79" t="s">
        <v>609</v>
      </c>
      <c r="T142" s="79"/>
      <c r="U142" s="79"/>
      <c r="V142" s="83" t="s">
        <v>633</v>
      </c>
      <c r="W142" s="81">
        <v>43457.50697916667</v>
      </c>
      <c r="X142" s="83" t="s">
        <v>774</v>
      </c>
      <c r="Y142" s="79"/>
      <c r="Z142" s="79"/>
      <c r="AA142" s="85" t="s">
        <v>963</v>
      </c>
      <c r="AB142" s="85" t="s">
        <v>1142</v>
      </c>
      <c r="AC142" s="79" t="b">
        <v>0</v>
      </c>
      <c r="AD142" s="79">
        <v>0</v>
      </c>
      <c r="AE142" s="85" t="s">
        <v>1315</v>
      </c>
      <c r="AF142" s="79" t="b">
        <v>0</v>
      </c>
      <c r="AG142" s="79" t="s">
        <v>1363</v>
      </c>
      <c r="AH142" s="79"/>
      <c r="AI142" s="85" t="s">
        <v>1190</v>
      </c>
      <c r="AJ142" s="79" t="b">
        <v>0</v>
      </c>
      <c r="AK142" s="79">
        <v>0</v>
      </c>
      <c r="AL142" s="85" t="s">
        <v>1190</v>
      </c>
      <c r="AM142" s="79" t="s">
        <v>1375</v>
      </c>
      <c r="AN142" s="79" t="b">
        <v>0</v>
      </c>
      <c r="AO142" s="85" t="s">
        <v>1142</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1</v>
      </c>
      <c r="BD142" s="48">
        <v>4</v>
      </c>
      <c r="BE142" s="49">
        <v>9.523809523809524</v>
      </c>
      <c r="BF142" s="48">
        <v>1</v>
      </c>
      <c r="BG142" s="49">
        <v>2.380952380952381</v>
      </c>
      <c r="BH142" s="48">
        <v>0</v>
      </c>
      <c r="BI142" s="49">
        <v>0</v>
      </c>
      <c r="BJ142" s="48">
        <v>37</v>
      </c>
      <c r="BK142" s="49">
        <v>88.0952380952381</v>
      </c>
      <c r="BL142" s="48">
        <v>42</v>
      </c>
    </row>
    <row r="143" spans="1:64" ht="15">
      <c r="A143" s="64" t="s">
        <v>226</v>
      </c>
      <c r="B143" s="64" t="s">
        <v>355</v>
      </c>
      <c r="C143" s="65" t="s">
        <v>3166</v>
      </c>
      <c r="D143" s="66">
        <v>3</v>
      </c>
      <c r="E143" s="67" t="s">
        <v>132</v>
      </c>
      <c r="F143" s="68">
        <v>35</v>
      </c>
      <c r="G143" s="65"/>
      <c r="H143" s="69"/>
      <c r="I143" s="70"/>
      <c r="J143" s="70"/>
      <c r="K143" s="34" t="s">
        <v>65</v>
      </c>
      <c r="L143" s="77">
        <v>143</v>
      </c>
      <c r="M143" s="77"/>
      <c r="N143" s="72"/>
      <c r="O143" s="79" t="s">
        <v>403</v>
      </c>
      <c r="P143" s="81">
        <v>43457.579780092594</v>
      </c>
      <c r="Q143" s="79" t="s">
        <v>541</v>
      </c>
      <c r="R143" s="83" t="s">
        <v>598</v>
      </c>
      <c r="S143" s="79" t="s">
        <v>609</v>
      </c>
      <c r="T143" s="79"/>
      <c r="U143" s="79"/>
      <c r="V143" s="83" t="s">
        <v>633</v>
      </c>
      <c r="W143" s="81">
        <v>43457.579780092594</v>
      </c>
      <c r="X143" s="83" t="s">
        <v>775</v>
      </c>
      <c r="Y143" s="79"/>
      <c r="Z143" s="79"/>
      <c r="AA143" s="85" t="s">
        <v>964</v>
      </c>
      <c r="AB143" s="85" t="s">
        <v>1143</v>
      </c>
      <c r="AC143" s="79" t="b">
        <v>0</v>
      </c>
      <c r="AD143" s="79">
        <v>0</v>
      </c>
      <c r="AE143" s="85" t="s">
        <v>1316</v>
      </c>
      <c r="AF143" s="79" t="b">
        <v>0</v>
      </c>
      <c r="AG143" s="79" t="s">
        <v>1363</v>
      </c>
      <c r="AH143" s="79"/>
      <c r="AI143" s="85" t="s">
        <v>1190</v>
      </c>
      <c r="AJ143" s="79" t="b">
        <v>0</v>
      </c>
      <c r="AK143" s="79">
        <v>0</v>
      </c>
      <c r="AL143" s="85" t="s">
        <v>1190</v>
      </c>
      <c r="AM143" s="79" t="s">
        <v>1375</v>
      </c>
      <c r="AN143" s="79" t="b">
        <v>0</v>
      </c>
      <c r="AO143" s="85" t="s">
        <v>1143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1</v>
      </c>
      <c r="BE143" s="49">
        <v>5</v>
      </c>
      <c r="BF143" s="48">
        <v>0</v>
      </c>
      <c r="BG143" s="49">
        <v>0</v>
      </c>
      <c r="BH143" s="48">
        <v>0</v>
      </c>
      <c r="BI143" s="49">
        <v>0</v>
      </c>
      <c r="BJ143" s="48">
        <v>19</v>
      </c>
      <c r="BK143" s="49">
        <v>95</v>
      </c>
      <c r="BL143" s="48">
        <v>20</v>
      </c>
    </row>
    <row r="144" spans="1:64" ht="15">
      <c r="A144" s="64" t="s">
        <v>226</v>
      </c>
      <c r="B144" s="64" t="s">
        <v>356</v>
      </c>
      <c r="C144" s="65" t="s">
        <v>3166</v>
      </c>
      <c r="D144" s="66">
        <v>3</v>
      </c>
      <c r="E144" s="67" t="s">
        <v>132</v>
      </c>
      <c r="F144" s="68">
        <v>35</v>
      </c>
      <c r="G144" s="65"/>
      <c r="H144" s="69"/>
      <c r="I144" s="70"/>
      <c r="J144" s="70"/>
      <c r="K144" s="34" t="s">
        <v>65</v>
      </c>
      <c r="L144" s="77">
        <v>144</v>
      </c>
      <c r="M144" s="77"/>
      <c r="N144" s="72"/>
      <c r="O144" s="79" t="s">
        <v>403</v>
      </c>
      <c r="P144" s="81">
        <v>43457.69855324074</v>
      </c>
      <c r="Q144" s="79" t="s">
        <v>542</v>
      </c>
      <c r="R144" s="83" t="s">
        <v>598</v>
      </c>
      <c r="S144" s="79" t="s">
        <v>609</v>
      </c>
      <c r="T144" s="79"/>
      <c r="U144" s="79"/>
      <c r="V144" s="83" t="s">
        <v>633</v>
      </c>
      <c r="W144" s="81">
        <v>43457.69855324074</v>
      </c>
      <c r="X144" s="83" t="s">
        <v>776</v>
      </c>
      <c r="Y144" s="79"/>
      <c r="Z144" s="79"/>
      <c r="AA144" s="85" t="s">
        <v>965</v>
      </c>
      <c r="AB144" s="85" t="s">
        <v>1144</v>
      </c>
      <c r="AC144" s="79" t="b">
        <v>0</v>
      </c>
      <c r="AD144" s="79">
        <v>0</v>
      </c>
      <c r="AE144" s="85" t="s">
        <v>1317</v>
      </c>
      <c r="AF144" s="79" t="b">
        <v>0</v>
      </c>
      <c r="AG144" s="79" t="s">
        <v>1363</v>
      </c>
      <c r="AH144" s="79"/>
      <c r="AI144" s="85" t="s">
        <v>1190</v>
      </c>
      <c r="AJ144" s="79" t="b">
        <v>0</v>
      </c>
      <c r="AK144" s="79">
        <v>0</v>
      </c>
      <c r="AL144" s="85" t="s">
        <v>1190</v>
      </c>
      <c r="AM144" s="79" t="s">
        <v>1375</v>
      </c>
      <c r="AN144" s="79" t="b">
        <v>0</v>
      </c>
      <c r="AO144" s="85" t="s">
        <v>1144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0</v>
      </c>
      <c r="BE144" s="49">
        <v>0</v>
      </c>
      <c r="BF144" s="48">
        <v>1</v>
      </c>
      <c r="BG144" s="49">
        <v>11.11111111111111</v>
      </c>
      <c r="BH144" s="48">
        <v>0</v>
      </c>
      <c r="BI144" s="49">
        <v>0</v>
      </c>
      <c r="BJ144" s="48">
        <v>8</v>
      </c>
      <c r="BK144" s="49">
        <v>88.88888888888889</v>
      </c>
      <c r="BL144" s="48">
        <v>9</v>
      </c>
    </row>
    <row r="145" spans="1:64" ht="15">
      <c r="A145" s="64" t="s">
        <v>226</v>
      </c>
      <c r="B145" s="64" t="s">
        <v>357</v>
      </c>
      <c r="C145" s="65" t="s">
        <v>3166</v>
      </c>
      <c r="D145" s="66">
        <v>3</v>
      </c>
      <c r="E145" s="67" t="s">
        <v>132</v>
      </c>
      <c r="F145" s="68">
        <v>35</v>
      </c>
      <c r="G145" s="65"/>
      <c r="H145" s="69"/>
      <c r="I145" s="70"/>
      <c r="J145" s="70"/>
      <c r="K145" s="34" t="s">
        <v>65</v>
      </c>
      <c r="L145" s="77">
        <v>145</v>
      </c>
      <c r="M145" s="77"/>
      <c r="N145" s="72"/>
      <c r="O145" s="79" t="s">
        <v>403</v>
      </c>
      <c r="P145" s="81">
        <v>43458.39729166667</v>
      </c>
      <c r="Q145" s="79" t="s">
        <v>543</v>
      </c>
      <c r="R145" s="83" t="s">
        <v>598</v>
      </c>
      <c r="S145" s="79" t="s">
        <v>609</v>
      </c>
      <c r="T145" s="79"/>
      <c r="U145" s="79"/>
      <c r="V145" s="83" t="s">
        <v>633</v>
      </c>
      <c r="W145" s="81">
        <v>43458.39729166667</v>
      </c>
      <c r="X145" s="83" t="s">
        <v>777</v>
      </c>
      <c r="Y145" s="79"/>
      <c r="Z145" s="79"/>
      <c r="AA145" s="85" t="s">
        <v>966</v>
      </c>
      <c r="AB145" s="85" t="s">
        <v>1145</v>
      </c>
      <c r="AC145" s="79" t="b">
        <v>0</v>
      </c>
      <c r="AD145" s="79">
        <v>0</v>
      </c>
      <c r="AE145" s="85" t="s">
        <v>1318</v>
      </c>
      <c r="AF145" s="79" t="b">
        <v>0</v>
      </c>
      <c r="AG145" s="79" t="s">
        <v>1363</v>
      </c>
      <c r="AH145" s="79"/>
      <c r="AI145" s="85" t="s">
        <v>1190</v>
      </c>
      <c r="AJ145" s="79" t="b">
        <v>0</v>
      </c>
      <c r="AK145" s="79">
        <v>0</v>
      </c>
      <c r="AL145" s="85" t="s">
        <v>1190</v>
      </c>
      <c r="AM145" s="79" t="s">
        <v>1375</v>
      </c>
      <c r="AN145" s="79" t="b">
        <v>0</v>
      </c>
      <c r="AO145" s="85" t="s">
        <v>1145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22</v>
      </c>
      <c r="BK145" s="49">
        <v>100</v>
      </c>
      <c r="BL145" s="48">
        <v>22</v>
      </c>
    </row>
    <row r="146" spans="1:64" ht="15">
      <c r="A146" s="64" t="s">
        <v>226</v>
      </c>
      <c r="B146" s="64" t="s">
        <v>358</v>
      </c>
      <c r="C146" s="65" t="s">
        <v>3166</v>
      </c>
      <c r="D146" s="66">
        <v>3</v>
      </c>
      <c r="E146" s="67" t="s">
        <v>132</v>
      </c>
      <c r="F146" s="68">
        <v>35</v>
      </c>
      <c r="G146" s="65"/>
      <c r="H146" s="69"/>
      <c r="I146" s="70"/>
      <c r="J146" s="70"/>
      <c r="K146" s="34" t="s">
        <v>65</v>
      </c>
      <c r="L146" s="77">
        <v>146</v>
      </c>
      <c r="M146" s="77"/>
      <c r="N146" s="72"/>
      <c r="O146" s="79" t="s">
        <v>403</v>
      </c>
      <c r="P146" s="81">
        <v>43458.46108796296</v>
      </c>
      <c r="Q146" s="79" t="s">
        <v>544</v>
      </c>
      <c r="R146" s="83" t="s">
        <v>598</v>
      </c>
      <c r="S146" s="79" t="s">
        <v>609</v>
      </c>
      <c r="T146" s="79"/>
      <c r="U146" s="79"/>
      <c r="V146" s="83" t="s">
        <v>633</v>
      </c>
      <c r="W146" s="81">
        <v>43458.46108796296</v>
      </c>
      <c r="X146" s="83" t="s">
        <v>778</v>
      </c>
      <c r="Y146" s="79"/>
      <c r="Z146" s="79"/>
      <c r="AA146" s="85" t="s">
        <v>967</v>
      </c>
      <c r="AB146" s="85" t="s">
        <v>1146</v>
      </c>
      <c r="AC146" s="79" t="b">
        <v>0</v>
      </c>
      <c r="AD146" s="79">
        <v>0</v>
      </c>
      <c r="AE146" s="85" t="s">
        <v>1319</v>
      </c>
      <c r="AF146" s="79" t="b">
        <v>0</v>
      </c>
      <c r="AG146" s="79" t="s">
        <v>1363</v>
      </c>
      <c r="AH146" s="79"/>
      <c r="AI146" s="85" t="s">
        <v>1190</v>
      </c>
      <c r="AJ146" s="79" t="b">
        <v>0</v>
      </c>
      <c r="AK146" s="79">
        <v>0</v>
      </c>
      <c r="AL146" s="85" t="s">
        <v>1190</v>
      </c>
      <c r="AM146" s="79" t="s">
        <v>1375</v>
      </c>
      <c r="AN146" s="79" t="b">
        <v>0</v>
      </c>
      <c r="AO146" s="85" t="s">
        <v>1146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4.166666666666667</v>
      </c>
      <c r="BF146" s="48">
        <v>1</v>
      </c>
      <c r="BG146" s="49">
        <v>4.166666666666667</v>
      </c>
      <c r="BH146" s="48">
        <v>0</v>
      </c>
      <c r="BI146" s="49">
        <v>0</v>
      </c>
      <c r="BJ146" s="48">
        <v>22</v>
      </c>
      <c r="BK146" s="49">
        <v>91.66666666666667</v>
      </c>
      <c r="BL146" s="48">
        <v>24</v>
      </c>
    </row>
    <row r="147" spans="1:64" ht="15">
      <c r="A147" s="64" t="s">
        <v>226</v>
      </c>
      <c r="B147" s="64" t="s">
        <v>359</v>
      </c>
      <c r="C147" s="65" t="s">
        <v>3166</v>
      </c>
      <c r="D147" s="66">
        <v>3</v>
      </c>
      <c r="E147" s="67" t="s">
        <v>132</v>
      </c>
      <c r="F147" s="68">
        <v>35</v>
      </c>
      <c r="G147" s="65"/>
      <c r="H147" s="69"/>
      <c r="I147" s="70"/>
      <c r="J147" s="70"/>
      <c r="K147" s="34" t="s">
        <v>65</v>
      </c>
      <c r="L147" s="77">
        <v>147</v>
      </c>
      <c r="M147" s="77"/>
      <c r="N147" s="72"/>
      <c r="O147" s="79" t="s">
        <v>403</v>
      </c>
      <c r="P147" s="81">
        <v>43458.49335648148</v>
      </c>
      <c r="Q147" s="79" t="s">
        <v>545</v>
      </c>
      <c r="R147" s="83" t="s">
        <v>598</v>
      </c>
      <c r="S147" s="79" t="s">
        <v>609</v>
      </c>
      <c r="T147" s="79"/>
      <c r="U147" s="79"/>
      <c r="V147" s="83" t="s">
        <v>633</v>
      </c>
      <c r="W147" s="81">
        <v>43458.49335648148</v>
      </c>
      <c r="X147" s="83" t="s">
        <v>779</v>
      </c>
      <c r="Y147" s="79"/>
      <c r="Z147" s="79"/>
      <c r="AA147" s="85" t="s">
        <v>968</v>
      </c>
      <c r="AB147" s="85" t="s">
        <v>1147</v>
      </c>
      <c r="AC147" s="79" t="b">
        <v>0</v>
      </c>
      <c r="AD147" s="79">
        <v>0</v>
      </c>
      <c r="AE147" s="85" t="s">
        <v>1320</v>
      </c>
      <c r="AF147" s="79" t="b">
        <v>0</v>
      </c>
      <c r="AG147" s="79" t="s">
        <v>1363</v>
      </c>
      <c r="AH147" s="79"/>
      <c r="AI147" s="85" t="s">
        <v>1190</v>
      </c>
      <c r="AJ147" s="79" t="b">
        <v>0</v>
      </c>
      <c r="AK147" s="79">
        <v>0</v>
      </c>
      <c r="AL147" s="85" t="s">
        <v>1190</v>
      </c>
      <c r="AM147" s="79" t="s">
        <v>1375</v>
      </c>
      <c r="AN147" s="79" t="b">
        <v>0</v>
      </c>
      <c r="AO147" s="85" t="s">
        <v>1147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1</v>
      </c>
      <c r="BG147" s="49">
        <v>3.5714285714285716</v>
      </c>
      <c r="BH147" s="48">
        <v>0</v>
      </c>
      <c r="BI147" s="49">
        <v>0</v>
      </c>
      <c r="BJ147" s="48">
        <v>27</v>
      </c>
      <c r="BK147" s="49">
        <v>96.42857142857143</v>
      </c>
      <c r="BL147" s="48">
        <v>28</v>
      </c>
    </row>
    <row r="148" spans="1:64" ht="15">
      <c r="A148" s="64" t="s">
        <v>226</v>
      </c>
      <c r="B148" s="64" t="s">
        <v>360</v>
      </c>
      <c r="C148" s="65" t="s">
        <v>3166</v>
      </c>
      <c r="D148" s="66">
        <v>3</v>
      </c>
      <c r="E148" s="67" t="s">
        <v>132</v>
      </c>
      <c r="F148" s="68">
        <v>35</v>
      </c>
      <c r="G148" s="65"/>
      <c r="H148" s="69"/>
      <c r="I148" s="70"/>
      <c r="J148" s="70"/>
      <c r="K148" s="34" t="s">
        <v>65</v>
      </c>
      <c r="L148" s="77">
        <v>148</v>
      </c>
      <c r="M148" s="77"/>
      <c r="N148" s="72"/>
      <c r="O148" s="79" t="s">
        <v>403</v>
      </c>
      <c r="P148" s="81">
        <v>43458.514085648145</v>
      </c>
      <c r="Q148" s="79" t="s">
        <v>546</v>
      </c>
      <c r="R148" s="83" t="s">
        <v>598</v>
      </c>
      <c r="S148" s="79" t="s">
        <v>609</v>
      </c>
      <c r="T148" s="79"/>
      <c r="U148" s="79"/>
      <c r="V148" s="83" t="s">
        <v>633</v>
      </c>
      <c r="W148" s="81">
        <v>43458.514085648145</v>
      </c>
      <c r="X148" s="83" t="s">
        <v>780</v>
      </c>
      <c r="Y148" s="79"/>
      <c r="Z148" s="79"/>
      <c r="AA148" s="85" t="s">
        <v>969</v>
      </c>
      <c r="AB148" s="85" t="s">
        <v>1148</v>
      </c>
      <c r="AC148" s="79" t="b">
        <v>0</v>
      </c>
      <c r="AD148" s="79">
        <v>0</v>
      </c>
      <c r="AE148" s="85" t="s">
        <v>1321</v>
      </c>
      <c r="AF148" s="79" t="b">
        <v>0</v>
      </c>
      <c r="AG148" s="79" t="s">
        <v>1363</v>
      </c>
      <c r="AH148" s="79"/>
      <c r="AI148" s="85" t="s">
        <v>1190</v>
      </c>
      <c r="AJ148" s="79" t="b">
        <v>0</v>
      </c>
      <c r="AK148" s="79">
        <v>0</v>
      </c>
      <c r="AL148" s="85" t="s">
        <v>1190</v>
      </c>
      <c r="AM148" s="79" t="s">
        <v>1375</v>
      </c>
      <c r="AN148" s="79" t="b">
        <v>0</v>
      </c>
      <c r="AO148" s="85" t="s">
        <v>1148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2</v>
      </c>
      <c r="BG148" s="49">
        <v>5.714285714285714</v>
      </c>
      <c r="BH148" s="48">
        <v>0</v>
      </c>
      <c r="BI148" s="49">
        <v>0</v>
      </c>
      <c r="BJ148" s="48">
        <v>33</v>
      </c>
      <c r="BK148" s="49">
        <v>94.28571428571429</v>
      </c>
      <c r="BL148" s="48">
        <v>35</v>
      </c>
    </row>
    <row r="149" spans="1:64" ht="15">
      <c r="A149" s="64" t="s">
        <v>226</v>
      </c>
      <c r="B149" s="64" t="s">
        <v>361</v>
      </c>
      <c r="C149" s="65" t="s">
        <v>3166</v>
      </c>
      <c r="D149" s="66">
        <v>3</v>
      </c>
      <c r="E149" s="67" t="s">
        <v>132</v>
      </c>
      <c r="F149" s="68">
        <v>35</v>
      </c>
      <c r="G149" s="65"/>
      <c r="H149" s="69"/>
      <c r="I149" s="70"/>
      <c r="J149" s="70"/>
      <c r="K149" s="34" t="s">
        <v>65</v>
      </c>
      <c r="L149" s="77">
        <v>149</v>
      </c>
      <c r="M149" s="77"/>
      <c r="N149" s="72"/>
      <c r="O149" s="79" t="s">
        <v>403</v>
      </c>
      <c r="P149" s="81">
        <v>43458.57685185185</v>
      </c>
      <c r="Q149" s="79" t="s">
        <v>547</v>
      </c>
      <c r="R149" s="83" t="s">
        <v>598</v>
      </c>
      <c r="S149" s="79" t="s">
        <v>609</v>
      </c>
      <c r="T149" s="79"/>
      <c r="U149" s="79"/>
      <c r="V149" s="83" t="s">
        <v>633</v>
      </c>
      <c r="W149" s="81">
        <v>43458.57685185185</v>
      </c>
      <c r="X149" s="83" t="s">
        <v>781</v>
      </c>
      <c r="Y149" s="79"/>
      <c r="Z149" s="79"/>
      <c r="AA149" s="85" t="s">
        <v>970</v>
      </c>
      <c r="AB149" s="85" t="s">
        <v>1149</v>
      </c>
      <c r="AC149" s="79" t="b">
        <v>0</v>
      </c>
      <c r="AD149" s="79">
        <v>0</v>
      </c>
      <c r="AE149" s="85" t="s">
        <v>1322</v>
      </c>
      <c r="AF149" s="79" t="b">
        <v>0</v>
      </c>
      <c r="AG149" s="79" t="s">
        <v>1363</v>
      </c>
      <c r="AH149" s="79"/>
      <c r="AI149" s="85" t="s">
        <v>1190</v>
      </c>
      <c r="AJ149" s="79" t="b">
        <v>0</v>
      </c>
      <c r="AK149" s="79">
        <v>0</v>
      </c>
      <c r="AL149" s="85" t="s">
        <v>1190</v>
      </c>
      <c r="AM149" s="79" t="s">
        <v>1375</v>
      </c>
      <c r="AN149" s="79" t="b">
        <v>0</v>
      </c>
      <c r="AO149" s="85" t="s">
        <v>1149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1</v>
      </c>
      <c r="BG149" s="49">
        <v>3.0303030303030303</v>
      </c>
      <c r="BH149" s="48">
        <v>0</v>
      </c>
      <c r="BI149" s="49">
        <v>0</v>
      </c>
      <c r="BJ149" s="48">
        <v>32</v>
      </c>
      <c r="BK149" s="49">
        <v>96.96969696969697</v>
      </c>
      <c r="BL149" s="48">
        <v>33</v>
      </c>
    </row>
    <row r="150" spans="1:64" ht="15">
      <c r="A150" s="64" t="s">
        <v>226</v>
      </c>
      <c r="B150" s="64" t="s">
        <v>362</v>
      </c>
      <c r="C150" s="65" t="s">
        <v>3166</v>
      </c>
      <c r="D150" s="66">
        <v>3</v>
      </c>
      <c r="E150" s="67" t="s">
        <v>132</v>
      </c>
      <c r="F150" s="68">
        <v>35</v>
      </c>
      <c r="G150" s="65"/>
      <c r="H150" s="69"/>
      <c r="I150" s="70"/>
      <c r="J150" s="70"/>
      <c r="K150" s="34" t="s">
        <v>65</v>
      </c>
      <c r="L150" s="77">
        <v>150</v>
      </c>
      <c r="M150" s="77"/>
      <c r="N150" s="72"/>
      <c r="O150" s="79" t="s">
        <v>403</v>
      </c>
      <c r="P150" s="81">
        <v>43461.34693287037</v>
      </c>
      <c r="Q150" s="79" t="s">
        <v>548</v>
      </c>
      <c r="R150" s="83" t="s">
        <v>598</v>
      </c>
      <c r="S150" s="79" t="s">
        <v>609</v>
      </c>
      <c r="T150" s="79"/>
      <c r="U150" s="79"/>
      <c r="V150" s="83" t="s">
        <v>633</v>
      </c>
      <c r="W150" s="81">
        <v>43461.34693287037</v>
      </c>
      <c r="X150" s="83" t="s">
        <v>782</v>
      </c>
      <c r="Y150" s="79"/>
      <c r="Z150" s="79"/>
      <c r="AA150" s="85" t="s">
        <v>971</v>
      </c>
      <c r="AB150" s="85" t="s">
        <v>1150</v>
      </c>
      <c r="AC150" s="79" t="b">
        <v>0</v>
      </c>
      <c r="AD150" s="79">
        <v>0</v>
      </c>
      <c r="AE150" s="85" t="s">
        <v>1323</v>
      </c>
      <c r="AF150" s="79" t="b">
        <v>0</v>
      </c>
      <c r="AG150" s="79" t="s">
        <v>1363</v>
      </c>
      <c r="AH150" s="79"/>
      <c r="AI150" s="85" t="s">
        <v>1190</v>
      </c>
      <c r="AJ150" s="79" t="b">
        <v>0</v>
      </c>
      <c r="AK150" s="79">
        <v>0</v>
      </c>
      <c r="AL150" s="85" t="s">
        <v>1190</v>
      </c>
      <c r="AM150" s="79" t="s">
        <v>1375</v>
      </c>
      <c r="AN150" s="79" t="b">
        <v>0</v>
      </c>
      <c r="AO150" s="85" t="s">
        <v>1150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27</v>
      </c>
      <c r="BK150" s="49">
        <v>100</v>
      </c>
      <c r="BL150" s="48">
        <v>27</v>
      </c>
    </row>
    <row r="151" spans="1:64" ht="15">
      <c r="A151" s="64" t="s">
        <v>226</v>
      </c>
      <c r="B151" s="64" t="s">
        <v>363</v>
      </c>
      <c r="C151" s="65" t="s">
        <v>3166</v>
      </c>
      <c r="D151" s="66">
        <v>3</v>
      </c>
      <c r="E151" s="67" t="s">
        <v>132</v>
      </c>
      <c r="F151" s="68">
        <v>35</v>
      </c>
      <c r="G151" s="65"/>
      <c r="H151" s="69"/>
      <c r="I151" s="70"/>
      <c r="J151" s="70"/>
      <c r="K151" s="34" t="s">
        <v>65</v>
      </c>
      <c r="L151" s="77">
        <v>151</v>
      </c>
      <c r="M151" s="77"/>
      <c r="N151" s="72"/>
      <c r="O151" s="79" t="s">
        <v>403</v>
      </c>
      <c r="P151" s="81">
        <v>43461.368159722224</v>
      </c>
      <c r="Q151" s="79" t="s">
        <v>549</v>
      </c>
      <c r="R151" s="83" t="s">
        <v>598</v>
      </c>
      <c r="S151" s="79" t="s">
        <v>609</v>
      </c>
      <c r="T151" s="79"/>
      <c r="U151" s="79"/>
      <c r="V151" s="83" t="s">
        <v>633</v>
      </c>
      <c r="W151" s="81">
        <v>43461.368159722224</v>
      </c>
      <c r="X151" s="83" t="s">
        <v>783</v>
      </c>
      <c r="Y151" s="79"/>
      <c r="Z151" s="79"/>
      <c r="AA151" s="85" t="s">
        <v>972</v>
      </c>
      <c r="AB151" s="85" t="s">
        <v>1151</v>
      </c>
      <c r="AC151" s="79" t="b">
        <v>0</v>
      </c>
      <c r="AD151" s="79">
        <v>0</v>
      </c>
      <c r="AE151" s="85" t="s">
        <v>1324</v>
      </c>
      <c r="AF151" s="79" t="b">
        <v>0</v>
      </c>
      <c r="AG151" s="79" t="s">
        <v>1363</v>
      </c>
      <c r="AH151" s="79"/>
      <c r="AI151" s="85" t="s">
        <v>1190</v>
      </c>
      <c r="AJ151" s="79" t="b">
        <v>0</v>
      </c>
      <c r="AK151" s="79">
        <v>0</v>
      </c>
      <c r="AL151" s="85" t="s">
        <v>1190</v>
      </c>
      <c r="AM151" s="79" t="s">
        <v>1375</v>
      </c>
      <c r="AN151" s="79" t="b">
        <v>0</v>
      </c>
      <c r="AO151" s="85" t="s">
        <v>1151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3.7037037037037037</v>
      </c>
      <c r="BF151" s="48">
        <v>0</v>
      </c>
      <c r="BG151" s="49">
        <v>0</v>
      </c>
      <c r="BH151" s="48">
        <v>0</v>
      </c>
      <c r="BI151" s="49">
        <v>0</v>
      </c>
      <c r="BJ151" s="48">
        <v>26</v>
      </c>
      <c r="BK151" s="49">
        <v>96.29629629629629</v>
      </c>
      <c r="BL151" s="48">
        <v>27</v>
      </c>
    </row>
    <row r="152" spans="1:64" ht="15">
      <c r="A152" s="64" t="s">
        <v>226</v>
      </c>
      <c r="B152" s="64" t="s">
        <v>364</v>
      </c>
      <c r="C152" s="65" t="s">
        <v>3166</v>
      </c>
      <c r="D152" s="66">
        <v>3</v>
      </c>
      <c r="E152" s="67" t="s">
        <v>132</v>
      </c>
      <c r="F152" s="68">
        <v>35</v>
      </c>
      <c r="G152" s="65"/>
      <c r="H152" s="69"/>
      <c r="I152" s="70"/>
      <c r="J152" s="70"/>
      <c r="K152" s="34" t="s">
        <v>65</v>
      </c>
      <c r="L152" s="77">
        <v>152</v>
      </c>
      <c r="M152" s="77"/>
      <c r="N152" s="72"/>
      <c r="O152" s="79" t="s">
        <v>403</v>
      </c>
      <c r="P152" s="81">
        <v>43461.373194444444</v>
      </c>
      <c r="Q152" s="79" t="s">
        <v>550</v>
      </c>
      <c r="R152" s="83" t="s">
        <v>598</v>
      </c>
      <c r="S152" s="79" t="s">
        <v>609</v>
      </c>
      <c r="T152" s="79"/>
      <c r="U152" s="79"/>
      <c r="V152" s="83" t="s">
        <v>633</v>
      </c>
      <c r="W152" s="81">
        <v>43461.373194444444</v>
      </c>
      <c r="X152" s="83" t="s">
        <v>784</v>
      </c>
      <c r="Y152" s="79"/>
      <c r="Z152" s="79"/>
      <c r="AA152" s="85" t="s">
        <v>973</v>
      </c>
      <c r="AB152" s="85" t="s">
        <v>1152</v>
      </c>
      <c r="AC152" s="79" t="b">
        <v>0</v>
      </c>
      <c r="AD152" s="79">
        <v>0</v>
      </c>
      <c r="AE152" s="85" t="s">
        <v>1325</v>
      </c>
      <c r="AF152" s="79" t="b">
        <v>0</v>
      </c>
      <c r="AG152" s="79" t="s">
        <v>1363</v>
      </c>
      <c r="AH152" s="79"/>
      <c r="AI152" s="85" t="s">
        <v>1190</v>
      </c>
      <c r="AJ152" s="79" t="b">
        <v>0</v>
      </c>
      <c r="AK152" s="79">
        <v>0</v>
      </c>
      <c r="AL152" s="85" t="s">
        <v>1190</v>
      </c>
      <c r="AM152" s="79" t="s">
        <v>1375</v>
      </c>
      <c r="AN152" s="79" t="b">
        <v>0</v>
      </c>
      <c r="AO152" s="85" t="s">
        <v>1152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1</v>
      </c>
      <c r="BE152" s="49">
        <v>4.3478260869565215</v>
      </c>
      <c r="BF152" s="48">
        <v>0</v>
      </c>
      <c r="BG152" s="49">
        <v>0</v>
      </c>
      <c r="BH152" s="48">
        <v>0</v>
      </c>
      <c r="BI152" s="49">
        <v>0</v>
      </c>
      <c r="BJ152" s="48">
        <v>22</v>
      </c>
      <c r="BK152" s="49">
        <v>95.65217391304348</v>
      </c>
      <c r="BL152" s="48">
        <v>23</v>
      </c>
    </row>
    <row r="153" spans="1:64" ht="15">
      <c r="A153" s="64" t="s">
        <v>226</v>
      </c>
      <c r="B153" s="64" t="s">
        <v>365</v>
      </c>
      <c r="C153" s="65" t="s">
        <v>3166</v>
      </c>
      <c r="D153" s="66">
        <v>3</v>
      </c>
      <c r="E153" s="67" t="s">
        <v>132</v>
      </c>
      <c r="F153" s="68">
        <v>35</v>
      </c>
      <c r="G153" s="65"/>
      <c r="H153" s="69"/>
      <c r="I153" s="70"/>
      <c r="J153" s="70"/>
      <c r="K153" s="34" t="s">
        <v>65</v>
      </c>
      <c r="L153" s="77">
        <v>153</v>
      </c>
      <c r="M153" s="77"/>
      <c r="N153" s="72"/>
      <c r="O153" s="79" t="s">
        <v>403</v>
      </c>
      <c r="P153" s="81">
        <v>43461.374074074076</v>
      </c>
      <c r="Q153" s="79" t="s">
        <v>551</v>
      </c>
      <c r="R153" s="83" t="s">
        <v>598</v>
      </c>
      <c r="S153" s="79" t="s">
        <v>609</v>
      </c>
      <c r="T153" s="79"/>
      <c r="U153" s="79"/>
      <c r="V153" s="83" t="s">
        <v>633</v>
      </c>
      <c r="W153" s="81">
        <v>43461.374074074076</v>
      </c>
      <c r="X153" s="83" t="s">
        <v>785</v>
      </c>
      <c r="Y153" s="79"/>
      <c r="Z153" s="79"/>
      <c r="AA153" s="85" t="s">
        <v>974</v>
      </c>
      <c r="AB153" s="85" t="s">
        <v>1153</v>
      </c>
      <c r="AC153" s="79" t="b">
        <v>0</v>
      </c>
      <c r="AD153" s="79">
        <v>0</v>
      </c>
      <c r="AE153" s="85" t="s">
        <v>1326</v>
      </c>
      <c r="AF153" s="79" t="b">
        <v>0</v>
      </c>
      <c r="AG153" s="79" t="s">
        <v>1363</v>
      </c>
      <c r="AH153" s="79"/>
      <c r="AI153" s="85" t="s">
        <v>1190</v>
      </c>
      <c r="AJ153" s="79" t="b">
        <v>0</v>
      </c>
      <c r="AK153" s="79">
        <v>0</v>
      </c>
      <c r="AL153" s="85" t="s">
        <v>1190</v>
      </c>
      <c r="AM153" s="79" t="s">
        <v>1375</v>
      </c>
      <c r="AN153" s="79" t="b">
        <v>0</v>
      </c>
      <c r="AO153" s="85" t="s">
        <v>1153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4</v>
      </c>
      <c r="BE153" s="49">
        <v>9.75609756097561</v>
      </c>
      <c r="BF153" s="48">
        <v>0</v>
      </c>
      <c r="BG153" s="49">
        <v>0</v>
      </c>
      <c r="BH153" s="48">
        <v>0</v>
      </c>
      <c r="BI153" s="49">
        <v>0</v>
      </c>
      <c r="BJ153" s="48">
        <v>37</v>
      </c>
      <c r="BK153" s="49">
        <v>90.2439024390244</v>
      </c>
      <c r="BL153" s="48">
        <v>41</v>
      </c>
    </row>
    <row r="154" spans="1:64" ht="15">
      <c r="A154" s="64" t="s">
        <v>226</v>
      </c>
      <c r="B154" s="64" t="s">
        <v>366</v>
      </c>
      <c r="C154" s="65" t="s">
        <v>3166</v>
      </c>
      <c r="D154" s="66">
        <v>3</v>
      </c>
      <c r="E154" s="67" t="s">
        <v>132</v>
      </c>
      <c r="F154" s="68">
        <v>35</v>
      </c>
      <c r="G154" s="65"/>
      <c r="H154" s="69"/>
      <c r="I154" s="70"/>
      <c r="J154" s="70"/>
      <c r="K154" s="34" t="s">
        <v>65</v>
      </c>
      <c r="L154" s="77">
        <v>154</v>
      </c>
      <c r="M154" s="77"/>
      <c r="N154" s="72"/>
      <c r="O154" s="79" t="s">
        <v>403</v>
      </c>
      <c r="P154" s="81">
        <v>43461.379907407405</v>
      </c>
      <c r="Q154" s="79" t="s">
        <v>552</v>
      </c>
      <c r="R154" s="83" t="s">
        <v>598</v>
      </c>
      <c r="S154" s="79" t="s">
        <v>609</v>
      </c>
      <c r="T154" s="79"/>
      <c r="U154" s="79"/>
      <c r="V154" s="83" t="s">
        <v>633</v>
      </c>
      <c r="W154" s="81">
        <v>43461.379907407405</v>
      </c>
      <c r="X154" s="83" t="s">
        <v>786</v>
      </c>
      <c r="Y154" s="79"/>
      <c r="Z154" s="79"/>
      <c r="AA154" s="85" t="s">
        <v>975</v>
      </c>
      <c r="AB154" s="85" t="s">
        <v>1154</v>
      </c>
      <c r="AC154" s="79" t="b">
        <v>0</v>
      </c>
      <c r="AD154" s="79">
        <v>0</v>
      </c>
      <c r="AE154" s="85" t="s">
        <v>1327</v>
      </c>
      <c r="AF154" s="79" t="b">
        <v>0</v>
      </c>
      <c r="AG154" s="79" t="s">
        <v>1363</v>
      </c>
      <c r="AH154" s="79"/>
      <c r="AI154" s="85" t="s">
        <v>1190</v>
      </c>
      <c r="AJ154" s="79" t="b">
        <v>0</v>
      </c>
      <c r="AK154" s="79">
        <v>0</v>
      </c>
      <c r="AL154" s="85" t="s">
        <v>1190</v>
      </c>
      <c r="AM154" s="79" t="s">
        <v>1375</v>
      </c>
      <c r="AN154" s="79" t="b">
        <v>0</v>
      </c>
      <c r="AO154" s="85" t="s">
        <v>1154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27</v>
      </c>
      <c r="BK154" s="49">
        <v>100</v>
      </c>
      <c r="BL154" s="48">
        <v>27</v>
      </c>
    </row>
    <row r="155" spans="1:64" ht="15">
      <c r="A155" s="64" t="s">
        <v>226</v>
      </c>
      <c r="B155" s="64" t="s">
        <v>367</v>
      </c>
      <c r="C155" s="65" t="s">
        <v>3166</v>
      </c>
      <c r="D155" s="66">
        <v>3</v>
      </c>
      <c r="E155" s="67" t="s">
        <v>132</v>
      </c>
      <c r="F155" s="68">
        <v>35</v>
      </c>
      <c r="G155" s="65"/>
      <c r="H155" s="69"/>
      <c r="I155" s="70"/>
      <c r="J155" s="70"/>
      <c r="K155" s="34" t="s">
        <v>65</v>
      </c>
      <c r="L155" s="77">
        <v>155</v>
      </c>
      <c r="M155" s="77"/>
      <c r="N155" s="72"/>
      <c r="O155" s="79" t="s">
        <v>403</v>
      </c>
      <c r="P155" s="81">
        <v>43461.417280092595</v>
      </c>
      <c r="Q155" s="79" t="s">
        <v>553</v>
      </c>
      <c r="R155" s="83" t="s">
        <v>598</v>
      </c>
      <c r="S155" s="79" t="s">
        <v>609</v>
      </c>
      <c r="T155" s="79"/>
      <c r="U155" s="79"/>
      <c r="V155" s="83" t="s">
        <v>633</v>
      </c>
      <c r="W155" s="81">
        <v>43461.417280092595</v>
      </c>
      <c r="X155" s="83" t="s">
        <v>787</v>
      </c>
      <c r="Y155" s="79"/>
      <c r="Z155" s="79"/>
      <c r="AA155" s="85" t="s">
        <v>976</v>
      </c>
      <c r="AB155" s="85" t="s">
        <v>1155</v>
      </c>
      <c r="AC155" s="79" t="b">
        <v>0</v>
      </c>
      <c r="AD155" s="79">
        <v>0</v>
      </c>
      <c r="AE155" s="85" t="s">
        <v>1328</v>
      </c>
      <c r="AF155" s="79" t="b">
        <v>0</v>
      </c>
      <c r="AG155" s="79" t="s">
        <v>1363</v>
      </c>
      <c r="AH155" s="79"/>
      <c r="AI155" s="85" t="s">
        <v>1190</v>
      </c>
      <c r="AJ155" s="79" t="b">
        <v>0</v>
      </c>
      <c r="AK155" s="79">
        <v>0</v>
      </c>
      <c r="AL155" s="85" t="s">
        <v>1190</v>
      </c>
      <c r="AM155" s="79" t="s">
        <v>1375</v>
      </c>
      <c r="AN155" s="79" t="b">
        <v>0</v>
      </c>
      <c r="AO155" s="85" t="s">
        <v>1155</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3.4482758620689653</v>
      </c>
      <c r="BF155" s="48">
        <v>0</v>
      </c>
      <c r="BG155" s="49">
        <v>0</v>
      </c>
      <c r="BH155" s="48">
        <v>0</v>
      </c>
      <c r="BI155" s="49">
        <v>0</v>
      </c>
      <c r="BJ155" s="48">
        <v>28</v>
      </c>
      <c r="BK155" s="49">
        <v>96.55172413793103</v>
      </c>
      <c r="BL155" s="48">
        <v>29</v>
      </c>
    </row>
    <row r="156" spans="1:64" ht="15">
      <c r="A156" s="64" t="s">
        <v>226</v>
      </c>
      <c r="B156" s="64" t="s">
        <v>368</v>
      </c>
      <c r="C156" s="65" t="s">
        <v>3166</v>
      </c>
      <c r="D156" s="66">
        <v>3</v>
      </c>
      <c r="E156" s="67" t="s">
        <v>132</v>
      </c>
      <c r="F156" s="68">
        <v>35</v>
      </c>
      <c r="G156" s="65"/>
      <c r="H156" s="69"/>
      <c r="I156" s="70"/>
      <c r="J156" s="70"/>
      <c r="K156" s="34" t="s">
        <v>65</v>
      </c>
      <c r="L156" s="77">
        <v>156</v>
      </c>
      <c r="M156" s="77"/>
      <c r="N156" s="72"/>
      <c r="O156" s="79" t="s">
        <v>403</v>
      </c>
      <c r="P156" s="81">
        <v>43461.43288194444</v>
      </c>
      <c r="Q156" s="79" t="s">
        <v>554</v>
      </c>
      <c r="R156" s="83" t="s">
        <v>598</v>
      </c>
      <c r="S156" s="79" t="s">
        <v>609</v>
      </c>
      <c r="T156" s="79"/>
      <c r="U156" s="79"/>
      <c r="V156" s="83" t="s">
        <v>633</v>
      </c>
      <c r="W156" s="81">
        <v>43461.43288194444</v>
      </c>
      <c r="X156" s="83" t="s">
        <v>788</v>
      </c>
      <c r="Y156" s="79"/>
      <c r="Z156" s="79"/>
      <c r="AA156" s="85" t="s">
        <v>977</v>
      </c>
      <c r="AB156" s="85" t="s">
        <v>1156</v>
      </c>
      <c r="AC156" s="79" t="b">
        <v>0</v>
      </c>
      <c r="AD156" s="79">
        <v>0</v>
      </c>
      <c r="AE156" s="85" t="s">
        <v>1329</v>
      </c>
      <c r="AF156" s="79" t="b">
        <v>0</v>
      </c>
      <c r="AG156" s="79" t="s">
        <v>1363</v>
      </c>
      <c r="AH156" s="79"/>
      <c r="AI156" s="85" t="s">
        <v>1190</v>
      </c>
      <c r="AJ156" s="79" t="b">
        <v>0</v>
      </c>
      <c r="AK156" s="79">
        <v>0</v>
      </c>
      <c r="AL156" s="85" t="s">
        <v>1190</v>
      </c>
      <c r="AM156" s="79" t="s">
        <v>1375</v>
      </c>
      <c r="AN156" s="79" t="b">
        <v>0</v>
      </c>
      <c r="AO156" s="85" t="s">
        <v>1156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2</v>
      </c>
      <c r="BE156" s="49">
        <v>6.666666666666667</v>
      </c>
      <c r="BF156" s="48">
        <v>0</v>
      </c>
      <c r="BG156" s="49">
        <v>0</v>
      </c>
      <c r="BH156" s="48">
        <v>0</v>
      </c>
      <c r="BI156" s="49">
        <v>0</v>
      </c>
      <c r="BJ156" s="48">
        <v>28</v>
      </c>
      <c r="BK156" s="49">
        <v>93.33333333333333</v>
      </c>
      <c r="BL156" s="48">
        <v>30</v>
      </c>
    </row>
    <row r="157" spans="1:64" ht="15">
      <c r="A157" s="64" t="s">
        <v>226</v>
      </c>
      <c r="B157" s="64" t="s">
        <v>369</v>
      </c>
      <c r="C157" s="65" t="s">
        <v>3166</v>
      </c>
      <c r="D157" s="66">
        <v>3</v>
      </c>
      <c r="E157" s="67" t="s">
        <v>132</v>
      </c>
      <c r="F157" s="68">
        <v>35</v>
      </c>
      <c r="G157" s="65"/>
      <c r="H157" s="69"/>
      <c r="I157" s="70"/>
      <c r="J157" s="70"/>
      <c r="K157" s="34" t="s">
        <v>65</v>
      </c>
      <c r="L157" s="77">
        <v>157</v>
      </c>
      <c r="M157" s="77"/>
      <c r="N157" s="72"/>
      <c r="O157" s="79" t="s">
        <v>403</v>
      </c>
      <c r="P157" s="81">
        <v>43461.43869212963</v>
      </c>
      <c r="Q157" s="79" t="s">
        <v>555</v>
      </c>
      <c r="R157" s="83" t="s">
        <v>598</v>
      </c>
      <c r="S157" s="79" t="s">
        <v>609</v>
      </c>
      <c r="T157" s="79"/>
      <c r="U157" s="79"/>
      <c r="V157" s="83" t="s">
        <v>633</v>
      </c>
      <c r="W157" s="81">
        <v>43461.43869212963</v>
      </c>
      <c r="X157" s="83" t="s">
        <v>789</v>
      </c>
      <c r="Y157" s="79"/>
      <c r="Z157" s="79"/>
      <c r="AA157" s="85" t="s">
        <v>978</v>
      </c>
      <c r="AB157" s="85" t="s">
        <v>1157</v>
      </c>
      <c r="AC157" s="79" t="b">
        <v>0</v>
      </c>
      <c r="AD157" s="79">
        <v>0</v>
      </c>
      <c r="AE157" s="85" t="s">
        <v>1330</v>
      </c>
      <c r="AF157" s="79" t="b">
        <v>0</v>
      </c>
      <c r="AG157" s="79" t="s">
        <v>1363</v>
      </c>
      <c r="AH157" s="79"/>
      <c r="AI157" s="85" t="s">
        <v>1190</v>
      </c>
      <c r="AJ157" s="79" t="b">
        <v>0</v>
      </c>
      <c r="AK157" s="79">
        <v>0</v>
      </c>
      <c r="AL157" s="85" t="s">
        <v>1190</v>
      </c>
      <c r="AM157" s="79" t="s">
        <v>1375</v>
      </c>
      <c r="AN157" s="79" t="b">
        <v>0</v>
      </c>
      <c r="AO157" s="85" t="s">
        <v>1157</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2</v>
      </c>
      <c r="BG157" s="49">
        <v>5.714285714285714</v>
      </c>
      <c r="BH157" s="48">
        <v>0</v>
      </c>
      <c r="BI157" s="49">
        <v>0</v>
      </c>
      <c r="BJ157" s="48">
        <v>33</v>
      </c>
      <c r="BK157" s="49">
        <v>94.28571428571429</v>
      </c>
      <c r="BL157" s="48">
        <v>35</v>
      </c>
    </row>
    <row r="158" spans="1:64" ht="15">
      <c r="A158" s="64" t="s">
        <v>226</v>
      </c>
      <c r="B158" s="64" t="s">
        <v>370</v>
      </c>
      <c r="C158" s="65" t="s">
        <v>3166</v>
      </c>
      <c r="D158" s="66">
        <v>3</v>
      </c>
      <c r="E158" s="67" t="s">
        <v>132</v>
      </c>
      <c r="F158" s="68">
        <v>35</v>
      </c>
      <c r="G158" s="65"/>
      <c r="H158" s="69"/>
      <c r="I158" s="70"/>
      <c r="J158" s="70"/>
      <c r="K158" s="34" t="s">
        <v>65</v>
      </c>
      <c r="L158" s="77">
        <v>158</v>
      </c>
      <c r="M158" s="77"/>
      <c r="N158" s="72"/>
      <c r="O158" s="79" t="s">
        <v>403</v>
      </c>
      <c r="P158" s="81">
        <v>43461.44023148148</v>
      </c>
      <c r="Q158" s="79" t="s">
        <v>556</v>
      </c>
      <c r="R158" s="83" t="s">
        <v>598</v>
      </c>
      <c r="S158" s="79" t="s">
        <v>609</v>
      </c>
      <c r="T158" s="79"/>
      <c r="U158" s="79"/>
      <c r="V158" s="83" t="s">
        <v>633</v>
      </c>
      <c r="W158" s="81">
        <v>43461.44023148148</v>
      </c>
      <c r="X158" s="83" t="s">
        <v>790</v>
      </c>
      <c r="Y158" s="79"/>
      <c r="Z158" s="79"/>
      <c r="AA158" s="85" t="s">
        <v>979</v>
      </c>
      <c r="AB158" s="85" t="s">
        <v>1158</v>
      </c>
      <c r="AC158" s="79" t="b">
        <v>0</v>
      </c>
      <c r="AD158" s="79">
        <v>0</v>
      </c>
      <c r="AE158" s="85" t="s">
        <v>1331</v>
      </c>
      <c r="AF158" s="79" t="b">
        <v>0</v>
      </c>
      <c r="AG158" s="79" t="s">
        <v>1363</v>
      </c>
      <c r="AH158" s="79"/>
      <c r="AI158" s="85" t="s">
        <v>1190</v>
      </c>
      <c r="AJ158" s="79" t="b">
        <v>0</v>
      </c>
      <c r="AK158" s="79">
        <v>0</v>
      </c>
      <c r="AL158" s="85" t="s">
        <v>1190</v>
      </c>
      <c r="AM158" s="79" t="s">
        <v>1375</v>
      </c>
      <c r="AN158" s="79" t="b">
        <v>0</v>
      </c>
      <c r="AO158" s="85" t="s">
        <v>1158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2</v>
      </c>
      <c r="BG158" s="49">
        <v>7.6923076923076925</v>
      </c>
      <c r="BH158" s="48">
        <v>0</v>
      </c>
      <c r="BI158" s="49">
        <v>0</v>
      </c>
      <c r="BJ158" s="48">
        <v>24</v>
      </c>
      <c r="BK158" s="49">
        <v>92.3076923076923</v>
      </c>
      <c r="BL158" s="48">
        <v>26</v>
      </c>
    </row>
    <row r="159" spans="1:64" ht="15">
      <c r="A159" s="64" t="s">
        <v>226</v>
      </c>
      <c r="B159" s="64" t="s">
        <v>371</v>
      </c>
      <c r="C159" s="65" t="s">
        <v>3166</v>
      </c>
      <c r="D159" s="66">
        <v>3</v>
      </c>
      <c r="E159" s="67" t="s">
        <v>132</v>
      </c>
      <c r="F159" s="68">
        <v>35</v>
      </c>
      <c r="G159" s="65"/>
      <c r="H159" s="69"/>
      <c r="I159" s="70"/>
      <c r="J159" s="70"/>
      <c r="K159" s="34" t="s">
        <v>65</v>
      </c>
      <c r="L159" s="77">
        <v>159</v>
      </c>
      <c r="M159" s="77"/>
      <c r="N159" s="72"/>
      <c r="O159" s="79" t="s">
        <v>403</v>
      </c>
      <c r="P159" s="81">
        <v>43461.451944444445</v>
      </c>
      <c r="Q159" s="79" t="s">
        <v>557</v>
      </c>
      <c r="R159" s="83" t="s">
        <v>598</v>
      </c>
      <c r="S159" s="79" t="s">
        <v>609</v>
      </c>
      <c r="T159" s="79"/>
      <c r="U159" s="79"/>
      <c r="V159" s="83" t="s">
        <v>633</v>
      </c>
      <c r="W159" s="81">
        <v>43461.451944444445</v>
      </c>
      <c r="X159" s="83" t="s">
        <v>791</v>
      </c>
      <c r="Y159" s="79"/>
      <c r="Z159" s="79"/>
      <c r="AA159" s="85" t="s">
        <v>980</v>
      </c>
      <c r="AB159" s="85" t="s">
        <v>1159</v>
      </c>
      <c r="AC159" s="79" t="b">
        <v>0</v>
      </c>
      <c r="AD159" s="79">
        <v>0</v>
      </c>
      <c r="AE159" s="85" t="s">
        <v>1332</v>
      </c>
      <c r="AF159" s="79" t="b">
        <v>0</v>
      </c>
      <c r="AG159" s="79" t="s">
        <v>1363</v>
      </c>
      <c r="AH159" s="79"/>
      <c r="AI159" s="85" t="s">
        <v>1190</v>
      </c>
      <c r="AJ159" s="79" t="b">
        <v>0</v>
      </c>
      <c r="AK159" s="79">
        <v>0</v>
      </c>
      <c r="AL159" s="85" t="s">
        <v>1190</v>
      </c>
      <c r="AM159" s="79" t="s">
        <v>1375</v>
      </c>
      <c r="AN159" s="79" t="b">
        <v>0</v>
      </c>
      <c r="AO159" s="85" t="s">
        <v>1159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2</v>
      </c>
      <c r="BE159" s="49">
        <v>6.0606060606060606</v>
      </c>
      <c r="BF159" s="48">
        <v>0</v>
      </c>
      <c r="BG159" s="49">
        <v>0</v>
      </c>
      <c r="BH159" s="48">
        <v>0</v>
      </c>
      <c r="BI159" s="49">
        <v>0</v>
      </c>
      <c r="BJ159" s="48">
        <v>31</v>
      </c>
      <c r="BK159" s="49">
        <v>93.93939393939394</v>
      </c>
      <c r="BL159" s="48">
        <v>33</v>
      </c>
    </row>
    <row r="160" spans="1:64" ht="15">
      <c r="A160" s="64" t="s">
        <v>226</v>
      </c>
      <c r="B160" s="64" t="s">
        <v>372</v>
      </c>
      <c r="C160" s="65" t="s">
        <v>3166</v>
      </c>
      <c r="D160" s="66">
        <v>3</v>
      </c>
      <c r="E160" s="67" t="s">
        <v>132</v>
      </c>
      <c r="F160" s="68">
        <v>35</v>
      </c>
      <c r="G160" s="65"/>
      <c r="H160" s="69"/>
      <c r="I160" s="70"/>
      <c r="J160" s="70"/>
      <c r="K160" s="34" t="s">
        <v>65</v>
      </c>
      <c r="L160" s="77">
        <v>160</v>
      </c>
      <c r="M160" s="77"/>
      <c r="N160" s="72"/>
      <c r="O160" s="79" t="s">
        <v>403</v>
      </c>
      <c r="P160" s="81">
        <v>43461.49787037037</v>
      </c>
      <c r="Q160" s="79" t="s">
        <v>558</v>
      </c>
      <c r="R160" s="83" t="s">
        <v>598</v>
      </c>
      <c r="S160" s="79" t="s">
        <v>609</v>
      </c>
      <c r="T160" s="79"/>
      <c r="U160" s="79"/>
      <c r="V160" s="83" t="s">
        <v>633</v>
      </c>
      <c r="W160" s="81">
        <v>43461.49787037037</v>
      </c>
      <c r="X160" s="83" t="s">
        <v>792</v>
      </c>
      <c r="Y160" s="79"/>
      <c r="Z160" s="79"/>
      <c r="AA160" s="85" t="s">
        <v>981</v>
      </c>
      <c r="AB160" s="85" t="s">
        <v>1160</v>
      </c>
      <c r="AC160" s="79" t="b">
        <v>0</v>
      </c>
      <c r="AD160" s="79">
        <v>0</v>
      </c>
      <c r="AE160" s="85" t="s">
        <v>1333</v>
      </c>
      <c r="AF160" s="79" t="b">
        <v>0</v>
      </c>
      <c r="AG160" s="79" t="s">
        <v>1363</v>
      </c>
      <c r="AH160" s="79"/>
      <c r="AI160" s="85" t="s">
        <v>1190</v>
      </c>
      <c r="AJ160" s="79" t="b">
        <v>0</v>
      </c>
      <c r="AK160" s="79">
        <v>0</v>
      </c>
      <c r="AL160" s="85" t="s">
        <v>1190</v>
      </c>
      <c r="AM160" s="79" t="s">
        <v>1375</v>
      </c>
      <c r="AN160" s="79" t="b">
        <v>0</v>
      </c>
      <c r="AO160" s="85" t="s">
        <v>1160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3</v>
      </c>
      <c r="BE160" s="49">
        <v>7.6923076923076925</v>
      </c>
      <c r="BF160" s="48">
        <v>2</v>
      </c>
      <c r="BG160" s="49">
        <v>5.128205128205129</v>
      </c>
      <c r="BH160" s="48">
        <v>0</v>
      </c>
      <c r="BI160" s="49">
        <v>0</v>
      </c>
      <c r="BJ160" s="48">
        <v>34</v>
      </c>
      <c r="BK160" s="49">
        <v>87.17948717948718</v>
      </c>
      <c r="BL160" s="48">
        <v>39</v>
      </c>
    </row>
    <row r="161" spans="1:64" ht="15">
      <c r="A161" s="64" t="s">
        <v>226</v>
      </c>
      <c r="B161" s="64" t="s">
        <v>373</v>
      </c>
      <c r="C161" s="65" t="s">
        <v>3166</v>
      </c>
      <c r="D161" s="66">
        <v>3</v>
      </c>
      <c r="E161" s="67" t="s">
        <v>132</v>
      </c>
      <c r="F161" s="68">
        <v>35</v>
      </c>
      <c r="G161" s="65"/>
      <c r="H161" s="69"/>
      <c r="I161" s="70"/>
      <c r="J161" s="70"/>
      <c r="K161" s="34" t="s">
        <v>65</v>
      </c>
      <c r="L161" s="77">
        <v>161</v>
      </c>
      <c r="M161" s="77"/>
      <c r="N161" s="72"/>
      <c r="O161" s="79" t="s">
        <v>403</v>
      </c>
      <c r="P161" s="81">
        <v>43461.56071759259</v>
      </c>
      <c r="Q161" s="79" t="s">
        <v>559</v>
      </c>
      <c r="R161" s="83" t="s">
        <v>598</v>
      </c>
      <c r="S161" s="79" t="s">
        <v>609</v>
      </c>
      <c r="T161" s="79"/>
      <c r="U161" s="79"/>
      <c r="V161" s="83" t="s">
        <v>633</v>
      </c>
      <c r="W161" s="81">
        <v>43461.56071759259</v>
      </c>
      <c r="X161" s="83" t="s">
        <v>793</v>
      </c>
      <c r="Y161" s="79"/>
      <c r="Z161" s="79"/>
      <c r="AA161" s="85" t="s">
        <v>982</v>
      </c>
      <c r="AB161" s="85" t="s">
        <v>1161</v>
      </c>
      <c r="AC161" s="79" t="b">
        <v>0</v>
      </c>
      <c r="AD161" s="79">
        <v>0</v>
      </c>
      <c r="AE161" s="85" t="s">
        <v>1334</v>
      </c>
      <c r="AF161" s="79" t="b">
        <v>0</v>
      </c>
      <c r="AG161" s="79" t="s">
        <v>1363</v>
      </c>
      <c r="AH161" s="79"/>
      <c r="AI161" s="85" t="s">
        <v>1190</v>
      </c>
      <c r="AJ161" s="79" t="b">
        <v>0</v>
      </c>
      <c r="AK161" s="79">
        <v>0</v>
      </c>
      <c r="AL161" s="85" t="s">
        <v>1190</v>
      </c>
      <c r="AM161" s="79" t="s">
        <v>1375</v>
      </c>
      <c r="AN161" s="79" t="b">
        <v>0</v>
      </c>
      <c r="AO161" s="85" t="s">
        <v>1161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1</v>
      </c>
      <c r="BE161" s="49">
        <v>5</v>
      </c>
      <c r="BF161" s="48">
        <v>1</v>
      </c>
      <c r="BG161" s="49">
        <v>5</v>
      </c>
      <c r="BH161" s="48">
        <v>0</v>
      </c>
      <c r="BI161" s="49">
        <v>0</v>
      </c>
      <c r="BJ161" s="48">
        <v>18</v>
      </c>
      <c r="BK161" s="49">
        <v>90</v>
      </c>
      <c r="BL161" s="48">
        <v>20</v>
      </c>
    </row>
    <row r="162" spans="1:64" ht="15">
      <c r="A162" s="64" t="s">
        <v>226</v>
      </c>
      <c r="B162" s="64" t="s">
        <v>374</v>
      </c>
      <c r="C162" s="65" t="s">
        <v>3166</v>
      </c>
      <c r="D162" s="66">
        <v>3</v>
      </c>
      <c r="E162" s="67" t="s">
        <v>132</v>
      </c>
      <c r="F162" s="68">
        <v>35</v>
      </c>
      <c r="G162" s="65"/>
      <c r="H162" s="69"/>
      <c r="I162" s="70"/>
      <c r="J162" s="70"/>
      <c r="K162" s="34" t="s">
        <v>65</v>
      </c>
      <c r="L162" s="77">
        <v>162</v>
      </c>
      <c r="M162" s="77"/>
      <c r="N162" s="72"/>
      <c r="O162" s="79" t="s">
        <v>403</v>
      </c>
      <c r="P162" s="81">
        <v>43461.68002314815</v>
      </c>
      <c r="Q162" s="79" t="s">
        <v>560</v>
      </c>
      <c r="R162" s="83" t="s">
        <v>598</v>
      </c>
      <c r="S162" s="79" t="s">
        <v>609</v>
      </c>
      <c r="T162" s="79"/>
      <c r="U162" s="79"/>
      <c r="V162" s="83" t="s">
        <v>633</v>
      </c>
      <c r="W162" s="81">
        <v>43461.68002314815</v>
      </c>
      <c r="X162" s="83" t="s">
        <v>794</v>
      </c>
      <c r="Y162" s="79"/>
      <c r="Z162" s="79"/>
      <c r="AA162" s="85" t="s">
        <v>983</v>
      </c>
      <c r="AB162" s="85" t="s">
        <v>1162</v>
      </c>
      <c r="AC162" s="79" t="b">
        <v>0</v>
      </c>
      <c r="AD162" s="79">
        <v>0</v>
      </c>
      <c r="AE162" s="85" t="s">
        <v>1335</v>
      </c>
      <c r="AF162" s="79" t="b">
        <v>0</v>
      </c>
      <c r="AG162" s="79" t="s">
        <v>1363</v>
      </c>
      <c r="AH162" s="79"/>
      <c r="AI162" s="85" t="s">
        <v>1190</v>
      </c>
      <c r="AJ162" s="79" t="b">
        <v>0</v>
      </c>
      <c r="AK162" s="79">
        <v>0</v>
      </c>
      <c r="AL162" s="85" t="s">
        <v>1190</v>
      </c>
      <c r="AM162" s="79" t="s">
        <v>1375</v>
      </c>
      <c r="AN162" s="79" t="b">
        <v>0</v>
      </c>
      <c r="AO162" s="85" t="s">
        <v>1162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30</v>
      </c>
      <c r="BK162" s="49">
        <v>100</v>
      </c>
      <c r="BL162" s="48">
        <v>30</v>
      </c>
    </row>
    <row r="163" spans="1:64" ht="15">
      <c r="A163" s="64" t="s">
        <v>226</v>
      </c>
      <c r="B163" s="64" t="s">
        <v>375</v>
      </c>
      <c r="C163" s="65" t="s">
        <v>3166</v>
      </c>
      <c r="D163" s="66">
        <v>3</v>
      </c>
      <c r="E163" s="67" t="s">
        <v>132</v>
      </c>
      <c r="F163" s="68">
        <v>35</v>
      </c>
      <c r="G163" s="65"/>
      <c r="H163" s="69"/>
      <c r="I163" s="70"/>
      <c r="J163" s="70"/>
      <c r="K163" s="34" t="s">
        <v>65</v>
      </c>
      <c r="L163" s="77">
        <v>163</v>
      </c>
      <c r="M163" s="77"/>
      <c r="N163" s="72"/>
      <c r="O163" s="79" t="s">
        <v>403</v>
      </c>
      <c r="P163" s="81">
        <v>43461.75099537037</v>
      </c>
      <c r="Q163" s="79" t="s">
        <v>561</v>
      </c>
      <c r="R163" s="83" t="s">
        <v>598</v>
      </c>
      <c r="S163" s="79" t="s">
        <v>609</v>
      </c>
      <c r="T163" s="79"/>
      <c r="U163" s="79"/>
      <c r="V163" s="83" t="s">
        <v>633</v>
      </c>
      <c r="W163" s="81">
        <v>43461.75099537037</v>
      </c>
      <c r="X163" s="83" t="s">
        <v>795</v>
      </c>
      <c r="Y163" s="79"/>
      <c r="Z163" s="79"/>
      <c r="AA163" s="85" t="s">
        <v>984</v>
      </c>
      <c r="AB163" s="85" t="s">
        <v>1163</v>
      </c>
      <c r="AC163" s="79" t="b">
        <v>0</v>
      </c>
      <c r="AD163" s="79">
        <v>0</v>
      </c>
      <c r="AE163" s="85" t="s">
        <v>1336</v>
      </c>
      <c r="AF163" s="79" t="b">
        <v>0</v>
      </c>
      <c r="AG163" s="79" t="s">
        <v>1363</v>
      </c>
      <c r="AH163" s="79"/>
      <c r="AI163" s="85" t="s">
        <v>1190</v>
      </c>
      <c r="AJ163" s="79" t="b">
        <v>0</v>
      </c>
      <c r="AK163" s="79">
        <v>0</v>
      </c>
      <c r="AL163" s="85" t="s">
        <v>1190</v>
      </c>
      <c r="AM163" s="79" t="s">
        <v>1375</v>
      </c>
      <c r="AN163" s="79" t="b">
        <v>0</v>
      </c>
      <c r="AO163" s="85" t="s">
        <v>1163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1</v>
      </c>
      <c r="BG163" s="49">
        <v>4.166666666666667</v>
      </c>
      <c r="BH163" s="48">
        <v>0</v>
      </c>
      <c r="BI163" s="49">
        <v>0</v>
      </c>
      <c r="BJ163" s="48">
        <v>23</v>
      </c>
      <c r="BK163" s="49">
        <v>95.83333333333333</v>
      </c>
      <c r="BL163" s="48">
        <v>24</v>
      </c>
    </row>
    <row r="164" spans="1:64" ht="15">
      <c r="A164" s="64" t="s">
        <v>226</v>
      </c>
      <c r="B164" s="64" t="s">
        <v>376</v>
      </c>
      <c r="C164" s="65" t="s">
        <v>3166</v>
      </c>
      <c r="D164" s="66">
        <v>3</v>
      </c>
      <c r="E164" s="67" t="s">
        <v>132</v>
      </c>
      <c r="F164" s="68">
        <v>35</v>
      </c>
      <c r="G164" s="65"/>
      <c r="H164" s="69"/>
      <c r="I164" s="70"/>
      <c r="J164" s="70"/>
      <c r="K164" s="34" t="s">
        <v>65</v>
      </c>
      <c r="L164" s="77">
        <v>164</v>
      </c>
      <c r="M164" s="77"/>
      <c r="N164" s="72"/>
      <c r="O164" s="79" t="s">
        <v>403</v>
      </c>
      <c r="P164" s="81">
        <v>43461.84738425926</v>
      </c>
      <c r="Q164" s="79" t="s">
        <v>562</v>
      </c>
      <c r="R164" s="83" t="s">
        <v>598</v>
      </c>
      <c r="S164" s="79" t="s">
        <v>609</v>
      </c>
      <c r="T164" s="79"/>
      <c r="U164" s="79"/>
      <c r="V164" s="83" t="s">
        <v>633</v>
      </c>
      <c r="W164" s="81">
        <v>43461.84738425926</v>
      </c>
      <c r="X164" s="83" t="s">
        <v>796</v>
      </c>
      <c r="Y164" s="79"/>
      <c r="Z164" s="79"/>
      <c r="AA164" s="85" t="s">
        <v>985</v>
      </c>
      <c r="AB164" s="85" t="s">
        <v>1164</v>
      </c>
      <c r="AC164" s="79" t="b">
        <v>0</v>
      </c>
      <c r="AD164" s="79">
        <v>0</v>
      </c>
      <c r="AE164" s="85" t="s">
        <v>1337</v>
      </c>
      <c r="AF164" s="79" t="b">
        <v>0</v>
      </c>
      <c r="AG164" s="79" t="s">
        <v>1363</v>
      </c>
      <c r="AH164" s="79"/>
      <c r="AI164" s="85" t="s">
        <v>1190</v>
      </c>
      <c r="AJ164" s="79" t="b">
        <v>0</v>
      </c>
      <c r="AK164" s="79">
        <v>0</v>
      </c>
      <c r="AL164" s="85" t="s">
        <v>1190</v>
      </c>
      <c r="AM164" s="79" t="s">
        <v>1375</v>
      </c>
      <c r="AN164" s="79" t="b">
        <v>0</v>
      </c>
      <c r="AO164" s="85" t="s">
        <v>1164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1</v>
      </c>
      <c r="BG164" s="49">
        <v>2.7777777777777777</v>
      </c>
      <c r="BH164" s="48">
        <v>0</v>
      </c>
      <c r="BI164" s="49">
        <v>0</v>
      </c>
      <c r="BJ164" s="48">
        <v>35</v>
      </c>
      <c r="BK164" s="49">
        <v>97.22222222222223</v>
      </c>
      <c r="BL164" s="48">
        <v>36</v>
      </c>
    </row>
    <row r="165" spans="1:64" ht="15">
      <c r="A165" s="64" t="s">
        <v>226</v>
      </c>
      <c r="B165" s="64" t="s">
        <v>377</v>
      </c>
      <c r="C165" s="65" t="s">
        <v>3166</v>
      </c>
      <c r="D165" s="66">
        <v>3</v>
      </c>
      <c r="E165" s="67" t="s">
        <v>132</v>
      </c>
      <c r="F165" s="68">
        <v>35</v>
      </c>
      <c r="G165" s="65"/>
      <c r="H165" s="69"/>
      <c r="I165" s="70"/>
      <c r="J165" s="70"/>
      <c r="K165" s="34" t="s">
        <v>65</v>
      </c>
      <c r="L165" s="77">
        <v>165</v>
      </c>
      <c r="M165" s="77"/>
      <c r="N165" s="72"/>
      <c r="O165" s="79" t="s">
        <v>403</v>
      </c>
      <c r="P165" s="81">
        <v>43461.89802083333</v>
      </c>
      <c r="Q165" s="79" t="s">
        <v>563</v>
      </c>
      <c r="R165" s="83" t="s">
        <v>598</v>
      </c>
      <c r="S165" s="79" t="s">
        <v>609</v>
      </c>
      <c r="T165" s="79"/>
      <c r="U165" s="79"/>
      <c r="V165" s="83" t="s">
        <v>633</v>
      </c>
      <c r="W165" s="81">
        <v>43461.89802083333</v>
      </c>
      <c r="X165" s="83" t="s">
        <v>797</v>
      </c>
      <c r="Y165" s="79"/>
      <c r="Z165" s="79"/>
      <c r="AA165" s="85" t="s">
        <v>986</v>
      </c>
      <c r="AB165" s="85" t="s">
        <v>1165</v>
      </c>
      <c r="AC165" s="79" t="b">
        <v>0</v>
      </c>
      <c r="AD165" s="79">
        <v>0</v>
      </c>
      <c r="AE165" s="85" t="s">
        <v>1338</v>
      </c>
      <c r="AF165" s="79" t="b">
        <v>0</v>
      </c>
      <c r="AG165" s="79" t="s">
        <v>1363</v>
      </c>
      <c r="AH165" s="79"/>
      <c r="AI165" s="85" t="s">
        <v>1190</v>
      </c>
      <c r="AJ165" s="79" t="b">
        <v>0</v>
      </c>
      <c r="AK165" s="79">
        <v>0</v>
      </c>
      <c r="AL165" s="85" t="s">
        <v>1190</v>
      </c>
      <c r="AM165" s="79" t="s">
        <v>1375</v>
      </c>
      <c r="AN165" s="79" t="b">
        <v>0</v>
      </c>
      <c r="AO165" s="85" t="s">
        <v>1165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1</v>
      </c>
      <c r="BE165" s="49">
        <v>2.7027027027027026</v>
      </c>
      <c r="BF165" s="48">
        <v>1</v>
      </c>
      <c r="BG165" s="49">
        <v>2.7027027027027026</v>
      </c>
      <c r="BH165" s="48">
        <v>0</v>
      </c>
      <c r="BI165" s="49">
        <v>0</v>
      </c>
      <c r="BJ165" s="48">
        <v>35</v>
      </c>
      <c r="BK165" s="49">
        <v>94.5945945945946</v>
      </c>
      <c r="BL165" s="48">
        <v>37</v>
      </c>
    </row>
    <row r="166" spans="1:64" ht="15">
      <c r="A166" s="64" t="s">
        <v>226</v>
      </c>
      <c r="B166" s="64" t="s">
        <v>378</v>
      </c>
      <c r="C166" s="65" t="s">
        <v>3166</v>
      </c>
      <c r="D166" s="66">
        <v>3</v>
      </c>
      <c r="E166" s="67" t="s">
        <v>132</v>
      </c>
      <c r="F166" s="68">
        <v>35</v>
      </c>
      <c r="G166" s="65"/>
      <c r="H166" s="69"/>
      <c r="I166" s="70"/>
      <c r="J166" s="70"/>
      <c r="K166" s="34" t="s">
        <v>65</v>
      </c>
      <c r="L166" s="77">
        <v>166</v>
      </c>
      <c r="M166" s="77"/>
      <c r="N166" s="72"/>
      <c r="O166" s="79" t="s">
        <v>403</v>
      </c>
      <c r="P166" s="81">
        <v>43462.38716435185</v>
      </c>
      <c r="Q166" s="79" t="s">
        <v>564</v>
      </c>
      <c r="R166" s="83" t="s">
        <v>598</v>
      </c>
      <c r="S166" s="79" t="s">
        <v>609</v>
      </c>
      <c r="T166" s="79"/>
      <c r="U166" s="79"/>
      <c r="V166" s="83" t="s">
        <v>633</v>
      </c>
      <c r="W166" s="81">
        <v>43462.38716435185</v>
      </c>
      <c r="X166" s="83" t="s">
        <v>798</v>
      </c>
      <c r="Y166" s="79"/>
      <c r="Z166" s="79"/>
      <c r="AA166" s="85" t="s">
        <v>987</v>
      </c>
      <c r="AB166" s="85" t="s">
        <v>1166</v>
      </c>
      <c r="AC166" s="79" t="b">
        <v>0</v>
      </c>
      <c r="AD166" s="79">
        <v>0</v>
      </c>
      <c r="AE166" s="85" t="s">
        <v>1339</v>
      </c>
      <c r="AF166" s="79" t="b">
        <v>0</v>
      </c>
      <c r="AG166" s="79" t="s">
        <v>1363</v>
      </c>
      <c r="AH166" s="79"/>
      <c r="AI166" s="85" t="s">
        <v>1190</v>
      </c>
      <c r="AJ166" s="79" t="b">
        <v>0</v>
      </c>
      <c r="AK166" s="79">
        <v>0</v>
      </c>
      <c r="AL166" s="85" t="s">
        <v>1190</v>
      </c>
      <c r="AM166" s="79" t="s">
        <v>1375</v>
      </c>
      <c r="AN166" s="79" t="b">
        <v>0</v>
      </c>
      <c r="AO166" s="85" t="s">
        <v>1166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1</v>
      </c>
      <c r="BE166" s="49">
        <v>3.8461538461538463</v>
      </c>
      <c r="BF166" s="48">
        <v>1</v>
      </c>
      <c r="BG166" s="49">
        <v>3.8461538461538463</v>
      </c>
      <c r="BH166" s="48">
        <v>0</v>
      </c>
      <c r="BI166" s="49">
        <v>0</v>
      </c>
      <c r="BJ166" s="48">
        <v>24</v>
      </c>
      <c r="BK166" s="49">
        <v>92.3076923076923</v>
      </c>
      <c r="BL166" s="48">
        <v>26</v>
      </c>
    </row>
    <row r="167" spans="1:64" ht="15">
      <c r="A167" s="64" t="s">
        <v>226</v>
      </c>
      <c r="B167" s="64" t="s">
        <v>379</v>
      </c>
      <c r="C167" s="65" t="s">
        <v>3166</v>
      </c>
      <c r="D167" s="66">
        <v>3</v>
      </c>
      <c r="E167" s="67" t="s">
        <v>132</v>
      </c>
      <c r="F167" s="68">
        <v>35</v>
      </c>
      <c r="G167" s="65"/>
      <c r="H167" s="69"/>
      <c r="I167" s="70"/>
      <c r="J167" s="70"/>
      <c r="K167" s="34" t="s">
        <v>65</v>
      </c>
      <c r="L167" s="77">
        <v>167</v>
      </c>
      <c r="M167" s="77"/>
      <c r="N167" s="72"/>
      <c r="O167" s="79" t="s">
        <v>403</v>
      </c>
      <c r="P167" s="81">
        <v>43462.50240740741</v>
      </c>
      <c r="Q167" s="79" t="s">
        <v>565</v>
      </c>
      <c r="R167" s="83" t="s">
        <v>598</v>
      </c>
      <c r="S167" s="79" t="s">
        <v>609</v>
      </c>
      <c r="T167" s="79"/>
      <c r="U167" s="79"/>
      <c r="V167" s="83" t="s">
        <v>633</v>
      </c>
      <c r="W167" s="81">
        <v>43462.50240740741</v>
      </c>
      <c r="X167" s="83" t="s">
        <v>799</v>
      </c>
      <c r="Y167" s="79"/>
      <c r="Z167" s="79"/>
      <c r="AA167" s="85" t="s">
        <v>988</v>
      </c>
      <c r="AB167" s="85" t="s">
        <v>1167</v>
      </c>
      <c r="AC167" s="79" t="b">
        <v>0</v>
      </c>
      <c r="AD167" s="79">
        <v>0</v>
      </c>
      <c r="AE167" s="85" t="s">
        <v>1340</v>
      </c>
      <c r="AF167" s="79" t="b">
        <v>0</v>
      </c>
      <c r="AG167" s="79" t="s">
        <v>1363</v>
      </c>
      <c r="AH167" s="79"/>
      <c r="AI167" s="85" t="s">
        <v>1190</v>
      </c>
      <c r="AJ167" s="79" t="b">
        <v>0</v>
      </c>
      <c r="AK167" s="79">
        <v>0</v>
      </c>
      <c r="AL167" s="85" t="s">
        <v>1190</v>
      </c>
      <c r="AM167" s="79" t="s">
        <v>1375</v>
      </c>
      <c r="AN167" s="79" t="b">
        <v>0</v>
      </c>
      <c r="AO167" s="85" t="s">
        <v>1167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13</v>
      </c>
      <c r="BK167" s="49">
        <v>100</v>
      </c>
      <c r="BL167" s="48">
        <v>13</v>
      </c>
    </row>
    <row r="168" spans="1:64" ht="15">
      <c r="A168" s="64" t="s">
        <v>226</v>
      </c>
      <c r="B168" s="64" t="s">
        <v>380</v>
      </c>
      <c r="C168" s="65" t="s">
        <v>3166</v>
      </c>
      <c r="D168" s="66">
        <v>3</v>
      </c>
      <c r="E168" s="67" t="s">
        <v>132</v>
      </c>
      <c r="F168" s="68">
        <v>35</v>
      </c>
      <c r="G168" s="65"/>
      <c r="H168" s="69"/>
      <c r="I168" s="70"/>
      <c r="J168" s="70"/>
      <c r="K168" s="34" t="s">
        <v>65</v>
      </c>
      <c r="L168" s="77">
        <v>168</v>
      </c>
      <c r="M168" s="77"/>
      <c r="N168" s="72"/>
      <c r="O168" s="79" t="s">
        <v>403</v>
      </c>
      <c r="P168" s="81">
        <v>43462.52914351852</v>
      </c>
      <c r="Q168" s="79" t="s">
        <v>566</v>
      </c>
      <c r="R168" s="83" t="s">
        <v>598</v>
      </c>
      <c r="S168" s="79" t="s">
        <v>609</v>
      </c>
      <c r="T168" s="79"/>
      <c r="U168" s="79"/>
      <c r="V168" s="83" t="s">
        <v>633</v>
      </c>
      <c r="W168" s="81">
        <v>43462.52914351852</v>
      </c>
      <c r="X168" s="83" t="s">
        <v>800</v>
      </c>
      <c r="Y168" s="79"/>
      <c r="Z168" s="79"/>
      <c r="AA168" s="85" t="s">
        <v>989</v>
      </c>
      <c r="AB168" s="85" t="s">
        <v>1168</v>
      </c>
      <c r="AC168" s="79" t="b">
        <v>0</v>
      </c>
      <c r="AD168" s="79">
        <v>0</v>
      </c>
      <c r="AE168" s="85" t="s">
        <v>1341</v>
      </c>
      <c r="AF168" s="79" t="b">
        <v>0</v>
      </c>
      <c r="AG168" s="79" t="s">
        <v>1363</v>
      </c>
      <c r="AH168" s="79"/>
      <c r="AI168" s="85" t="s">
        <v>1190</v>
      </c>
      <c r="AJ168" s="79" t="b">
        <v>0</v>
      </c>
      <c r="AK168" s="79">
        <v>0</v>
      </c>
      <c r="AL168" s="85" t="s">
        <v>1190</v>
      </c>
      <c r="AM168" s="79" t="s">
        <v>1375</v>
      </c>
      <c r="AN168" s="79" t="b">
        <v>0</v>
      </c>
      <c r="AO168" s="85" t="s">
        <v>1168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2</v>
      </c>
      <c r="BE168" s="49">
        <v>9.523809523809524</v>
      </c>
      <c r="BF168" s="48">
        <v>0</v>
      </c>
      <c r="BG168" s="49">
        <v>0</v>
      </c>
      <c r="BH168" s="48">
        <v>0</v>
      </c>
      <c r="BI168" s="49">
        <v>0</v>
      </c>
      <c r="BJ168" s="48">
        <v>19</v>
      </c>
      <c r="BK168" s="49">
        <v>90.47619047619048</v>
      </c>
      <c r="BL168" s="48">
        <v>21</v>
      </c>
    </row>
    <row r="169" spans="1:64" ht="15">
      <c r="A169" s="64" t="s">
        <v>226</v>
      </c>
      <c r="B169" s="64" t="s">
        <v>381</v>
      </c>
      <c r="C169" s="65" t="s">
        <v>3166</v>
      </c>
      <c r="D169" s="66">
        <v>3</v>
      </c>
      <c r="E169" s="67" t="s">
        <v>132</v>
      </c>
      <c r="F169" s="68">
        <v>35</v>
      </c>
      <c r="G169" s="65"/>
      <c r="H169" s="69"/>
      <c r="I169" s="70"/>
      <c r="J169" s="70"/>
      <c r="K169" s="34" t="s">
        <v>65</v>
      </c>
      <c r="L169" s="77">
        <v>169</v>
      </c>
      <c r="M169" s="77"/>
      <c r="N169" s="72"/>
      <c r="O169" s="79" t="s">
        <v>403</v>
      </c>
      <c r="P169" s="81">
        <v>43462.55300925926</v>
      </c>
      <c r="Q169" s="79" t="s">
        <v>567</v>
      </c>
      <c r="R169" s="83" t="s">
        <v>598</v>
      </c>
      <c r="S169" s="79" t="s">
        <v>609</v>
      </c>
      <c r="T169" s="79"/>
      <c r="U169" s="79"/>
      <c r="V169" s="83" t="s">
        <v>633</v>
      </c>
      <c r="W169" s="81">
        <v>43462.55300925926</v>
      </c>
      <c r="X169" s="83" t="s">
        <v>801</v>
      </c>
      <c r="Y169" s="79"/>
      <c r="Z169" s="79"/>
      <c r="AA169" s="85" t="s">
        <v>990</v>
      </c>
      <c r="AB169" s="85" t="s">
        <v>1169</v>
      </c>
      <c r="AC169" s="79" t="b">
        <v>0</v>
      </c>
      <c r="AD169" s="79">
        <v>0</v>
      </c>
      <c r="AE169" s="85" t="s">
        <v>1342</v>
      </c>
      <c r="AF169" s="79" t="b">
        <v>0</v>
      </c>
      <c r="AG169" s="79" t="s">
        <v>1363</v>
      </c>
      <c r="AH169" s="79"/>
      <c r="AI169" s="85" t="s">
        <v>1190</v>
      </c>
      <c r="AJ169" s="79" t="b">
        <v>0</v>
      </c>
      <c r="AK169" s="79">
        <v>0</v>
      </c>
      <c r="AL169" s="85" t="s">
        <v>1190</v>
      </c>
      <c r="AM169" s="79" t="s">
        <v>1375</v>
      </c>
      <c r="AN169" s="79" t="b">
        <v>0</v>
      </c>
      <c r="AO169" s="85" t="s">
        <v>1169</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18</v>
      </c>
      <c r="BK169" s="49">
        <v>100</v>
      </c>
      <c r="BL169" s="48">
        <v>18</v>
      </c>
    </row>
    <row r="170" spans="1:64" ht="15">
      <c r="A170" s="64" t="s">
        <v>226</v>
      </c>
      <c r="B170" s="64" t="s">
        <v>382</v>
      </c>
      <c r="C170" s="65" t="s">
        <v>3166</v>
      </c>
      <c r="D170" s="66">
        <v>3</v>
      </c>
      <c r="E170" s="67" t="s">
        <v>132</v>
      </c>
      <c r="F170" s="68">
        <v>35</v>
      </c>
      <c r="G170" s="65"/>
      <c r="H170" s="69"/>
      <c r="I170" s="70"/>
      <c r="J170" s="70"/>
      <c r="K170" s="34" t="s">
        <v>65</v>
      </c>
      <c r="L170" s="77">
        <v>170</v>
      </c>
      <c r="M170" s="77"/>
      <c r="N170" s="72"/>
      <c r="O170" s="79" t="s">
        <v>403</v>
      </c>
      <c r="P170" s="81">
        <v>43462.62403935185</v>
      </c>
      <c r="Q170" s="79" t="s">
        <v>568</v>
      </c>
      <c r="R170" s="83" t="s">
        <v>598</v>
      </c>
      <c r="S170" s="79" t="s">
        <v>609</v>
      </c>
      <c r="T170" s="79"/>
      <c r="U170" s="79"/>
      <c r="V170" s="83" t="s">
        <v>633</v>
      </c>
      <c r="W170" s="81">
        <v>43462.62403935185</v>
      </c>
      <c r="X170" s="83" t="s">
        <v>802</v>
      </c>
      <c r="Y170" s="79"/>
      <c r="Z170" s="79"/>
      <c r="AA170" s="85" t="s">
        <v>991</v>
      </c>
      <c r="AB170" s="85" t="s">
        <v>1170</v>
      </c>
      <c r="AC170" s="79" t="b">
        <v>0</v>
      </c>
      <c r="AD170" s="79">
        <v>0</v>
      </c>
      <c r="AE170" s="85" t="s">
        <v>1343</v>
      </c>
      <c r="AF170" s="79" t="b">
        <v>0</v>
      </c>
      <c r="AG170" s="79" t="s">
        <v>1363</v>
      </c>
      <c r="AH170" s="79"/>
      <c r="AI170" s="85" t="s">
        <v>1190</v>
      </c>
      <c r="AJ170" s="79" t="b">
        <v>0</v>
      </c>
      <c r="AK170" s="79">
        <v>0</v>
      </c>
      <c r="AL170" s="85" t="s">
        <v>1190</v>
      </c>
      <c r="AM170" s="79" t="s">
        <v>1375</v>
      </c>
      <c r="AN170" s="79" t="b">
        <v>0</v>
      </c>
      <c r="AO170" s="85" t="s">
        <v>1170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1</v>
      </c>
      <c r="BG170" s="49">
        <v>3.4482758620689653</v>
      </c>
      <c r="BH170" s="48">
        <v>0</v>
      </c>
      <c r="BI170" s="49">
        <v>0</v>
      </c>
      <c r="BJ170" s="48">
        <v>28</v>
      </c>
      <c r="BK170" s="49">
        <v>96.55172413793103</v>
      </c>
      <c r="BL170" s="48">
        <v>29</v>
      </c>
    </row>
    <row r="171" spans="1:64" ht="15">
      <c r="A171" s="64" t="s">
        <v>227</v>
      </c>
      <c r="B171" s="64" t="s">
        <v>227</v>
      </c>
      <c r="C171" s="65" t="s">
        <v>3167</v>
      </c>
      <c r="D171" s="66">
        <v>3</v>
      </c>
      <c r="E171" s="67" t="s">
        <v>136</v>
      </c>
      <c r="F171" s="68">
        <v>35</v>
      </c>
      <c r="G171" s="65"/>
      <c r="H171" s="69"/>
      <c r="I171" s="70"/>
      <c r="J171" s="70"/>
      <c r="K171" s="34" t="s">
        <v>65</v>
      </c>
      <c r="L171" s="77">
        <v>171</v>
      </c>
      <c r="M171" s="77"/>
      <c r="N171" s="72"/>
      <c r="O171" s="79" t="s">
        <v>176</v>
      </c>
      <c r="P171" s="81">
        <v>43460.56452546296</v>
      </c>
      <c r="Q171" s="79" t="s">
        <v>569</v>
      </c>
      <c r="R171" s="83" t="s">
        <v>595</v>
      </c>
      <c r="S171" s="79" t="s">
        <v>606</v>
      </c>
      <c r="T171" s="79" t="s">
        <v>618</v>
      </c>
      <c r="U171" s="79"/>
      <c r="V171" s="83" t="s">
        <v>634</v>
      </c>
      <c r="W171" s="81">
        <v>43460.56452546296</v>
      </c>
      <c r="X171" s="83" t="s">
        <v>803</v>
      </c>
      <c r="Y171" s="79"/>
      <c r="Z171" s="79"/>
      <c r="AA171" s="85" t="s">
        <v>992</v>
      </c>
      <c r="AB171" s="79"/>
      <c r="AC171" s="79" t="b">
        <v>0</v>
      </c>
      <c r="AD171" s="79">
        <v>3</v>
      </c>
      <c r="AE171" s="85" t="s">
        <v>1190</v>
      </c>
      <c r="AF171" s="79" t="b">
        <v>0</v>
      </c>
      <c r="AG171" s="79" t="s">
        <v>1363</v>
      </c>
      <c r="AH171" s="79"/>
      <c r="AI171" s="85" t="s">
        <v>1190</v>
      </c>
      <c r="AJ171" s="79" t="b">
        <v>0</v>
      </c>
      <c r="AK171" s="79">
        <v>2</v>
      </c>
      <c r="AL171" s="85" t="s">
        <v>1190</v>
      </c>
      <c r="AM171" s="79" t="s">
        <v>1370</v>
      </c>
      <c r="AN171" s="79" t="b">
        <v>0</v>
      </c>
      <c r="AO171" s="85" t="s">
        <v>992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5</v>
      </c>
      <c r="BC171" s="78" t="str">
        <f>REPLACE(INDEX(GroupVertices[Group],MATCH(Edges[[#This Row],[Vertex 2]],GroupVertices[Vertex],0)),1,1,"")</f>
        <v>5</v>
      </c>
      <c r="BD171" s="48">
        <v>1</v>
      </c>
      <c r="BE171" s="49">
        <v>4.761904761904762</v>
      </c>
      <c r="BF171" s="48">
        <v>0</v>
      </c>
      <c r="BG171" s="49">
        <v>0</v>
      </c>
      <c r="BH171" s="48">
        <v>0</v>
      </c>
      <c r="BI171" s="49">
        <v>0</v>
      </c>
      <c r="BJ171" s="48">
        <v>20</v>
      </c>
      <c r="BK171" s="49">
        <v>95.23809523809524</v>
      </c>
      <c r="BL171" s="48">
        <v>21</v>
      </c>
    </row>
    <row r="172" spans="1:64" ht="15">
      <c r="A172" s="64" t="s">
        <v>227</v>
      </c>
      <c r="B172" s="64" t="s">
        <v>227</v>
      </c>
      <c r="C172" s="65" t="s">
        <v>3167</v>
      </c>
      <c r="D172" s="66">
        <v>3</v>
      </c>
      <c r="E172" s="67" t="s">
        <v>136</v>
      </c>
      <c r="F172" s="68">
        <v>35</v>
      </c>
      <c r="G172" s="65"/>
      <c r="H172" s="69"/>
      <c r="I172" s="70"/>
      <c r="J172" s="70"/>
      <c r="K172" s="34" t="s">
        <v>65</v>
      </c>
      <c r="L172" s="77">
        <v>172</v>
      </c>
      <c r="M172" s="77"/>
      <c r="N172" s="72"/>
      <c r="O172" s="79" t="s">
        <v>176</v>
      </c>
      <c r="P172" s="81">
        <v>43462.68908564815</v>
      </c>
      <c r="Q172" s="79" t="s">
        <v>570</v>
      </c>
      <c r="R172" s="83" t="s">
        <v>595</v>
      </c>
      <c r="S172" s="79" t="s">
        <v>606</v>
      </c>
      <c r="T172" s="79" t="s">
        <v>619</v>
      </c>
      <c r="U172" s="79"/>
      <c r="V172" s="83" t="s">
        <v>634</v>
      </c>
      <c r="W172" s="81">
        <v>43462.68908564815</v>
      </c>
      <c r="X172" s="83" t="s">
        <v>804</v>
      </c>
      <c r="Y172" s="79"/>
      <c r="Z172" s="79"/>
      <c r="AA172" s="85" t="s">
        <v>993</v>
      </c>
      <c r="AB172" s="79"/>
      <c r="AC172" s="79" t="b">
        <v>0</v>
      </c>
      <c r="AD172" s="79">
        <v>0</v>
      </c>
      <c r="AE172" s="85" t="s">
        <v>1190</v>
      </c>
      <c r="AF172" s="79" t="b">
        <v>0</v>
      </c>
      <c r="AG172" s="79" t="s">
        <v>1363</v>
      </c>
      <c r="AH172" s="79"/>
      <c r="AI172" s="85" t="s">
        <v>1190</v>
      </c>
      <c r="AJ172" s="79" t="b">
        <v>0</v>
      </c>
      <c r="AK172" s="79">
        <v>0</v>
      </c>
      <c r="AL172" s="85" t="s">
        <v>1190</v>
      </c>
      <c r="AM172" s="79" t="s">
        <v>1370</v>
      </c>
      <c r="AN172" s="79" t="b">
        <v>0</v>
      </c>
      <c r="AO172" s="85" t="s">
        <v>993</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5</v>
      </c>
      <c r="BC172" s="78" t="str">
        <f>REPLACE(INDEX(GroupVertices[Group],MATCH(Edges[[#This Row],[Vertex 2]],GroupVertices[Vertex],0)),1,1,"")</f>
        <v>5</v>
      </c>
      <c r="BD172" s="48">
        <v>0</v>
      </c>
      <c r="BE172" s="49">
        <v>0</v>
      </c>
      <c r="BF172" s="48">
        <v>0</v>
      </c>
      <c r="BG172" s="49">
        <v>0</v>
      </c>
      <c r="BH172" s="48">
        <v>0</v>
      </c>
      <c r="BI172" s="49">
        <v>0</v>
      </c>
      <c r="BJ172" s="48">
        <v>21</v>
      </c>
      <c r="BK172" s="49">
        <v>100</v>
      </c>
      <c r="BL172" s="48">
        <v>21</v>
      </c>
    </row>
    <row r="173" spans="1:64" ht="15">
      <c r="A173" s="64" t="s">
        <v>228</v>
      </c>
      <c r="B173" s="64" t="s">
        <v>383</v>
      </c>
      <c r="C173" s="65" t="s">
        <v>3166</v>
      </c>
      <c r="D173" s="66">
        <v>3</v>
      </c>
      <c r="E173" s="67" t="s">
        <v>132</v>
      </c>
      <c r="F173" s="68">
        <v>35</v>
      </c>
      <c r="G173" s="65"/>
      <c r="H173" s="69"/>
      <c r="I173" s="70"/>
      <c r="J173" s="70"/>
      <c r="K173" s="34" t="s">
        <v>65</v>
      </c>
      <c r="L173" s="77">
        <v>173</v>
      </c>
      <c r="M173" s="77"/>
      <c r="N173" s="72"/>
      <c r="O173" s="79" t="s">
        <v>403</v>
      </c>
      <c r="P173" s="81">
        <v>43450.019166666665</v>
      </c>
      <c r="Q173" s="79" t="s">
        <v>571</v>
      </c>
      <c r="R173" s="83" t="s">
        <v>601</v>
      </c>
      <c r="S173" s="79" t="s">
        <v>612</v>
      </c>
      <c r="T173" s="79"/>
      <c r="U173" s="79"/>
      <c r="V173" s="83" t="s">
        <v>635</v>
      </c>
      <c r="W173" s="81">
        <v>43450.019166666665</v>
      </c>
      <c r="X173" s="83" t="s">
        <v>805</v>
      </c>
      <c r="Y173" s="79"/>
      <c r="Z173" s="79"/>
      <c r="AA173" s="85" t="s">
        <v>994</v>
      </c>
      <c r="AB173" s="85" t="s">
        <v>1171</v>
      </c>
      <c r="AC173" s="79" t="b">
        <v>0</v>
      </c>
      <c r="AD173" s="79">
        <v>0</v>
      </c>
      <c r="AE173" s="85" t="s">
        <v>1344</v>
      </c>
      <c r="AF173" s="79" t="b">
        <v>0</v>
      </c>
      <c r="AG173" s="79" t="s">
        <v>1363</v>
      </c>
      <c r="AH173" s="79"/>
      <c r="AI173" s="85" t="s">
        <v>1190</v>
      </c>
      <c r="AJ173" s="79" t="b">
        <v>0</v>
      </c>
      <c r="AK173" s="79">
        <v>0</v>
      </c>
      <c r="AL173" s="85" t="s">
        <v>1190</v>
      </c>
      <c r="AM173" s="79" t="s">
        <v>1376</v>
      </c>
      <c r="AN173" s="79" t="b">
        <v>0</v>
      </c>
      <c r="AO173" s="85" t="s">
        <v>1171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1</v>
      </c>
      <c r="BE173" s="49">
        <v>5.555555555555555</v>
      </c>
      <c r="BF173" s="48">
        <v>0</v>
      </c>
      <c r="BG173" s="49">
        <v>0</v>
      </c>
      <c r="BH173" s="48">
        <v>0</v>
      </c>
      <c r="BI173" s="49">
        <v>0</v>
      </c>
      <c r="BJ173" s="48">
        <v>17</v>
      </c>
      <c r="BK173" s="49">
        <v>94.44444444444444</v>
      </c>
      <c r="BL173" s="48">
        <v>18</v>
      </c>
    </row>
    <row r="174" spans="1:64" ht="15">
      <c r="A174" s="64" t="s">
        <v>228</v>
      </c>
      <c r="B174" s="64" t="s">
        <v>384</v>
      </c>
      <c r="C174" s="65" t="s">
        <v>3166</v>
      </c>
      <c r="D174" s="66">
        <v>3</v>
      </c>
      <c r="E174" s="67" t="s">
        <v>132</v>
      </c>
      <c r="F174" s="68">
        <v>35</v>
      </c>
      <c r="G174" s="65"/>
      <c r="H174" s="69"/>
      <c r="I174" s="70"/>
      <c r="J174" s="70"/>
      <c r="K174" s="34" t="s">
        <v>65</v>
      </c>
      <c r="L174" s="77">
        <v>174</v>
      </c>
      <c r="M174" s="77"/>
      <c r="N174" s="72"/>
      <c r="O174" s="79" t="s">
        <v>403</v>
      </c>
      <c r="P174" s="81">
        <v>43451.62136574074</v>
      </c>
      <c r="Q174" s="79" t="s">
        <v>572</v>
      </c>
      <c r="R174" s="83" t="s">
        <v>601</v>
      </c>
      <c r="S174" s="79" t="s">
        <v>612</v>
      </c>
      <c r="T174" s="79"/>
      <c r="U174" s="79"/>
      <c r="V174" s="83" t="s">
        <v>635</v>
      </c>
      <c r="W174" s="81">
        <v>43451.62136574074</v>
      </c>
      <c r="X174" s="83" t="s">
        <v>806</v>
      </c>
      <c r="Y174" s="79"/>
      <c r="Z174" s="79"/>
      <c r="AA174" s="85" t="s">
        <v>995</v>
      </c>
      <c r="AB174" s="85" t="s">
        <v>1172</v>
      </c>
      <c r="AC174" s="79" t="b">
        <v>0</v>
      </c>
      <c r="AD174" s="79">
        <v>0</v>
      </c>
      <c r="AE174" s="85" t="s">
        <v>1345</v>
      </c>
      <c r="AF174" s="79" t="b">
        <v>0</v>
      </c>
      <c r="AG174" s="79" t="s">
        <v>1363</v>
      </c>
      <c r="AH174" s="79"/>
      <c r="AI174" s="85" t="s">
        <v>1190</v>
      </c>
      <c r="AJ174" s="79" t="b">
        <v>0</v>
      </c>
      <c r="AK174" s="79">
        <v>0</v>
      </c>
      <c r="AL174" s="85" t="s">
        <v>1190</v>
      </c>
      <c r="AM174" s="79" t="s">
        <v>1376</v>
      </c>
      <c r="AN174" s="79" t="b">
        <v>0</v>
      </c>
      <c r="AO174" s="85" t="s">
        <v>1172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1</v>
      </c>
      <c r="BE174" s="49">
        <v>5.555555555555555</v>
      </c>
      <c r="BF174" s="48">
        <v>0</v>
      </c>
      <c r="BG174" s="49">
        <v>0</v>
      </c>
      <c r="BH174" s="48">
        <v>0</v>
      </c>
      <c r="BI174" s="49">
        <v>0</v>
      </c>
      <c r="BJ174" s="48">
        <v>17</v>
      </c>
      <c r="BK174" s="49">
        <v>94.44444444444444</v>
      </c>
      <c r="BL174" s="48">
        <v>18</v>
      </c>
    </row>
    <row r="175" spans="1:64" ht="15">
      <c r="A175" s="64" t="s">
        <v>228</v>
      </c>
      <c r="B175" s="64" t="s">
        <v>385</v>
      </c>
      <c r="C175" s="65" t="s">
        <v>3166</v>
      </c>
      <c r="D175" s="66">
        <v>3</v>
      </c>
      <c r="E175" s="67" t="s">
        <v>132</v>
      </c>
      <c r="F175" s="68">
        <v>35</v>
      </c>
      <c r="G175" s="65"/>
      <c r="H175" s="69"/>
      <c r="I175" s="70"/>
      <c r="J175" s="70"/>
      <c r="K175" s="34" t="s">
        <v>65</v>
      </c>
      <c r="L175" s="77">
        <v>175</v>
      </c>
      <c r="M175" s="77"/>
      <c r="N175" s="72"/>
      <c r="O175" s="79" t="s">
        <v>403</v>
      </c>
      <c r="P175" s="81">
        <v>43452.90163194444</v>
      </c>
      <c r="Q175" s="79" t="s">
        <v>573</v>
      </c>
      <c r="R175" s="83" t="s">
        <v>601</v>
      </c>
      <c r="S175" s="79" t="s">
        <v>612</v>
      </c>
      <c r="T175" s="79"/>
      <c r="U175" s="79"/>
      <c r="V175" s="83" t="s">
        <v>635</v>
      </c>
      <c r="W175" s="81">
        <v>43452.90163194444</v>
      </c>
      <c r="X175" s="83" t="s">
        <v>807</v>
      </c>
      <c r="Y175" s="79"/>
      <c r="Z175" s="79"/>
      <c r="AA175" s="85" t="s">
        <v>996</v>
      </c>
      <c r="AB175" s="85" t="s">
        <v>1173</v>
      </c>
      <c r="AC175" s="79" t="b">
        <v>0</v>
      </c>
      <c r="AD175" s="79">
        <v>0</v>
      </c>
      <c r="AE175" s="85" t="s">
        <v>1346</v>
      </c>
      <c r="AF175" s="79" t="b">
        <v>0</v>
      </c>
      <c r="AG175" s="79" t="s">
        <v>1363</v>
      </c>
      <c r="AH175" s="79"/>
      <c r="AI175" s="85" t="s">
        <v>1190</v>
      </c>
      <c r="AJ175" s="79" t="b">
        <v>0</v>
      </c>
      <c r="AK175" s="79">
        <v>0</v>
      </c>
      <c r="AL175" s="85" t="s">
        <v>1190</v>
      </c>
      <c r="AM175" s="79" t="s">
        <v>1376</v>
      </c>
      <c r="AN175" s="79" t="b">
        <v>0</v>
      </c>
      <c r="AO175" s="85" t="s">
        <v>1173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1</v>
      </c>
      <c r="BE175" s="49">
        <v>5.555555555555555</v>
      </c>
      <c r="BF175" s="48">
        <v>0</v>
      </c>
      <c r="BG175" s="49">
        <v>0</v>
      </c>
      <c r="BH175" s="48">
        <v>0</v>
      </c>
      <c r="BI175" s="49">
        <v>0</v>
      </c>
      <c r="BJ175" s="48">
        <v>17</v>
      </c>
      <c r="BK175" s="49">
        <v>94.44444444444444</v>
      </c>
      <c r="BL175" s="48">
        <v>18</v>
      </c>
    </row>
    <row r="176" spans="1:64" ht="15">
      <c r="A176" s="64" t="s">
        <v>228</v>
      </c>
      <c r="B176" s="64" t="s">
        <v>386</v>
      </c>
      <c r="C176" s="65" t="s">
        <v>3166</v>
      </c>
      <c r="D176" s="66">
        <v>3</v>
      </c>
      <c r="E176" s="67" t="s">
        <v>132</v>
      </c>
      <c r="F176" s="68">
        <v>35</v>
      </c>
      <c r="G176" s="65"/>
      <c r="H176" s="69"/>
      <c r="I176" s="70"/>
      <c r="J176" s="70"/>
      <c r="K176" s="34" t="s">
        <v>65</v>
      </c>
      <c r="L176" s="77">
        <v>176</v>
      </c>
      <c r="M176" s="77"/>
      <c r="N176" s="72"/>
      <c r="O176" s="79" t="s">
        <v>403</v>
      </c>
      <c r="P176" s="81">
        <v>43452.99597222222</v>
      </c>
      <c r="Q176" s="79" t="s">
        <v>574</v>
      </c>
      <c r="R176" s="83" t="s">
        <v>601</v>
      </c>
      <c r="S176" s="79" t="s">
        <v>612</v>
      </c>
      <c r="T176" s="79"/>
      <c r="U176" s="79"/>
      <c r="V176" s="83" t="s">
        <v>635</v>
      </c>
      <c r="W176" s="81">
        <v>43452.99597222222</v>
      </c>
      <c r="X176" s="83" t="s">
        <v>808</v>
      </c>
      <c r="Y176" s="79"/>
      <c r="Z176" s="79"/>
      <c r="AA176" s="85" t="s">
        <v>997</v>
      </c>
      <c r="AB176" s="85" t="s">
        <v>1174</v>
      </c>
      <c r="AC176" s="79" t="b">
        <v>0</v>
      </c>
      <c r="AD176" s="79">
        <v>0</v>
      </c>
      <c r="AE176" s="85" t="s">
        <v>1347</v>
      </c>
      <c r="AF176" s="79" t="b">
        <v>0</v>
      </c>
      <c r="AG176" s="79" t="s">
        <v>1363</v>
      </c>
      <c r="AH176" s="79"/>
      <c r="AI176" s="85" t="s">
        <v>1190</v>
      </c>
      <c r="AJ176" s="79" t="b">
        <v>0</v>
      </c>
      <c r="AK176" s="79">
        <v>0</v>
      </c>
      <c r="AL176" s="85" t="s">
        <v>1190</v>
      </c>
      <c r="AM176" s="79" t="s">
        <v>1376</v>
      </c>
      <c r="AN176" s="79" t="b">
        <v>0</v>
      </c>
      <c r="AO176" s="85" t="s">
        <v>1174</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1</v>
      </c>
      <c r="BE176" s="49">
        <v>4</v>
      </c>
      <c r="BF176" s="48">
        <v>0</v>
      </c>
      <c r="BG176" s="49">
        <v>0</v>
      </c>
      <c r="BH176" s="48">
        <v>0</v>
      </c>
      <c r="BI176" s="49">
        <v>0</v>
      </c>
      <c r="BJ176" s="48">
        <v>24</v>
      </c>
      <c r="BK176" s="49">
        <v>96</v>
      </c>
      <c r="BL176" s="48">
        <v>25</v>
      </c>
    </row>
    <row r="177" spans="1:64" ht="15">
      <c r="A177" s="64" t="s">
        <v>228</v>
      </c>
      <c r="B177" s="64" t="s">
        <v>387</v>
      </c>
      <c r="C177" s="65" t="s">
        <v>3166</v>
      </c>
      <c r="D177" s="66">
        <v>3</v>
      </c>
      <c r="E177" s="67" t="s">
        <v>132</v>
      </c>
      <c r="F177" s="68">
        <v>35</v>
      </c>
      <c r="G177" s="65"/>
      <c r="H177" s="69"/>
      <c r="I177" s="70"/>
      <c r="J177" s="70"/>
      <c r="K177" s="34" t="s">
        <v>65</v>
      </c>
      <c r="L177" s="77">
        <v>177</v>
      </c>
      <c r="M177" s="77"/>
      <c r="N177" s="72"/>
      <c r="O177" s="79" t="s">
        <v>403</v>
      </c>
      <c r="P177" s="81">
        <v>43453.76741898148</v>
      </c>
      <c r="Q177" s="79" t="s">
        <v>575</v>
      </c>
      <c r="R177" s="83" t="s">
        <v>601</v>
      </c>
      <c r="S177" s="79" t="s">
        <v>612</v>
      </c>
      <c r="T177" s="79"/>
      <c r="U177" s="79"/>
      <c r="V177" s="83" t="s">
        <v>635</v>
      </c>
      <c r="W177" s="81">
        <v>43453.76741898148</v>
      </c>
      <c r="X177" s="83" t="s">
        <v>809</v>
      </c>
      <c r="Y177" s="79"/>
      <c r="Z177" s="79"/>
      <c r="AA177" s="85" t="s">
        <v>998</v>
      </c>
      <c r="AB177" s="85" t="s">
        <v>1175</v>
      </c>
      <c r="AC177" s="79" t="b">
        <v>0</v>
      </c>
      <c r="AD177" s="79">
        <v>0</v>
      </c>
      <c r="AE177" s="85" t="s">
        <v>1348</v>
      </c>
      <c r="AF177" s="79" t="b">
        <v>0</v>
      </c>
      <c r="AG177" s="79" t="s">
        <v>1363</v>
      </c>
      <c r="AH177" s="79"/>
      <c r="AI177" s="85" t="s">
        <v>1190</v>
      </c>
      <c r="AJ177" s="79" t="b">
        <v>0</v>
      </c>
      <c r="AK177" s="79">
        <v>0</v>
      </c>
      <c r="AL177" s="85" t="s">
        <v>1190</v>
      </c>
      <c r="AM177" s="79" t="s">
        <v>1376</v>
      </c>
      <c r="AN177" s="79" t="b">
        <v>0</v>
      </c>
      <c r="AO177" s="85" t="s">
        <v>1175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17</v>
      </c>
      <c r="BK177" s="49">
        <v>100</v>
      </c>
      <c r="BL177" s="48">
        <v>17</v>
      </c>
    </row>
    <row r="178" spans="1:64" ht="15">
      <c r="A178" s="64" t="s">
        <v>228</v>
      </c>
      <c r="B178" s="64" t="s">
        <v>388</v>
      </c>
      <c r="C178" s="65" t="s">
        <v>3166</v>
      </c>
      <c r="D178" s="66">
        <v>3</v>
      </c>
      <c r="E178" s="67" t="s">
        <v>132</v>
      </c>
      <c r="F178" s="68">
        <v>35</v>
      </c>
      <c r="G178" s="65"/>
      <c r="H178" s="69"/>
      <c r="I178" s="70"/>
      <c r="J178" s="70"/>
      <c r="K178" s="34" t="s">
        <v>65</v>
      </c>
      <c r="L178" s="77">
        <v>178</v>
      </c>
      <c r="M178" s="77"/>
      <c r="N178" s="72"/>
      <c r="O178" s="79" t="s">
        <v>403</v>
      </c>
      <c r="P178" s="81">
        <v>43454.690462962964</v>
      </c>
      <c r="Q178" s="79" t="s">
        <v>576</v>
      </c>
      <c r="R178" s="83" t="s">
        <v>601</v>
      </c>
      <c r="S178" s="79" t="s">
        <v>612</v>
      </c>
      <c r="T178" s="79"/>
      <c r="U178" s="79"/>
      <c r="V178" s="83" t="s">
        <v>635</v>
      </c>
      <c r="W178" s="81">
        <v>43454.690462962964</v>
      </c>
      <c r="X178" s="83" t="s">
        <v>810</v>
      </c>
      <c r="Y178" s="79"/>
      <c r="Z178" s="79"/>
      <c r="AA178" s="85" t="s">
        <v>999</v>
      </c>
      <c r="AB178" s="85" t="s">
        <v>1176</v>
      </c>
      <c r="AC178" s="79" t="b">
        <v>0</v>
      </c>
      <c r="AD178" s="79">
        <v>0</v>
      </c>
      <c r="AE178" s="85" t="s">
        <v>1349</v>
      </c>
      <c r="AF178" s="79" t="b">
        <v>0</v>
      </c>
      <c r="AG178" s="79" t="s">
        <v>1363</v>
      </c>
      <c r="AH178" s="79"/>
      <c r="AI178" s="85" t="s">
        <v>1190</v>
      </c>
      <c r="AJ178" s="79" t="b">
        <v>0</v>
      </c>
      <c r="AK178" s="79">
        <v>0</v>
      </c>
      <c r="AL178" s="85" t="s">
        <v>1190</v>
      </c>
      <c r="AM178" s="79" t="s">
        <v>1376</v>
      </c>
      <c r="AN178" s="79" t="b">
        <v>0</v>
      </c>
      <c r="AO178" s="85" t="s">
        <v>1176</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v>1</v>
      </c>
      <c r="BE178" s="49">
        <v>5.555555555555555</v>
      </c>
      <c r="BF178" s="48">
        <v>0</v>
      </c>
      <c r="BG178" s="49">
        <v>0</v>
      </c>
      <c r="BH178" s="48">
        <v>0</v>
      </c>
      <c r="BI178" s="49">
        <v>0</v>
      </c>
      <c r="BJ178" s="48">
        <v>17</v>
      </c>
      <c r="BK178" s="49">
        <v>94.44444444444444</v>
      </c>
      <c r="BL178" s="48">
        <v>18</v>
      </c>
    </row>
    <row r="179" spans="1:64" ht="15">
      <c r="A179" s="64" t="s">
        <v>228</v>
      </c>
      <c r="B179" s="64" t="s">
        <v>389</v>
      </c>
      <c r="C179" s="65" t="s">
        <v>3166</v>
      </c>
      <c r="D179" s="66">
        <v>3</v>
      </c>
      <c r="E179" s="67" t="s">
        <v>132</v>
      </c>
      <c r="F179" s="68">
        <v>35</v>
      </c>
      <c r="G179" s="65"/>
      <c r="H179" s="69"/>
      <c r="I179" s="70"/>
      <c r="J179" s="70"/>
      <c r="K179" s="34" t="s">
        <v>65</v>
      </c>
      <c r="L179" s="77">
        <v>179</v>
      </c>
      <c r="M179" s="77"/>
      <c r="N179" s="72"/>
      <c r="O179" s="79" t="s">
        <v>403</v>
      </c>
      <c r="P179" s="81">
        <v>43454.945925925924</v>
      </c>
      <c r="Q179" s="79" t="s">
        <v>577</v>
      </c>
      <c r="R179" s="83" t="s">
        <v>601</v>
      </c>
      <c r="S179" s="79" t="s">
        <v>612</v>
      </c>
      <c r="T179" s="79"/>
      <c r="U179" s="79"/>
      <c r="V179" s="83" t="s">
        <v>635</v>
      </c>
      <c r="W179" s="81">
        <v>43454.945925925924</v>
      </c>
      <c r="X179" s="83" t="s">
        <v>811</v>
      </c>
      <c r="Y179" s="79"/>
      <c r="Z179" s="79"/>
      <c r="AA179" s="85" t="s">
        <v>1000</v>
      </c>
      <c r="AB179" s="85" t="s">
        <v>1177</v>
      </c>
      <c r="AC179" s="79" t="b">
        <v>0</v>
      </c>
      <c r="AD179" s="79">
        <v>0</v>
      </c>
      <c r="AE179" s="85" t="s">
        <v>1350</v>
      </c>
      <c r="AF179" s="79" t="b">
        <v>0</v>
      </c>
      <c r="AG179" s="79" t="s">
        <v>1363</v>
      </c>
      <c r="AH179" s="79"/>
      <c r="AI179" s="85" t="s">
        <v>1190</v>
      </c>
      <c r="AJ179" s="79" t="b">
        <v>0</v>
      </c>
      <c r="AK179" s="79">
        <v>0</v>
      </c>
      <c r="AL179" s="85" t="s">
        <v>1190</v>
      </c>
      <c r="AM179" s="79" t="s">
        <v>1376</v>
      </c>
      <c r="AN179" s="79" t="b">
        <v>0</v>
      </c>
      <c r="AO179" s="85" t="s">
        <v>1177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17</v>
      </c>
      <c r="BK179" s="49">
        <v>100</v>
      </c>
      <c r="BL179" s="48">
        <v>17</v>
      </c>
    </row>
    <row r="180" spans="1:64" ht="15">
      <c r="A180" s="64" t="s">
        <v>228</v>
      </c>
      <c r="B180" s="64" t="s">
        <v>390</v>
      </c>
      <c r="C180" s="65" t="s">
        <v>3166</v>
      </c>
      <c r="D180" s="66">
        <v>3</v>
      </c>
      <c r="E180" s="67" t="s">
        <v>132</v>
      </c>
      <c r="F180" s="68">
        <v>35</v>
      </c>
      <c r="G180" s="65"/>
      <c r="H180" s="69"/>
      <c r="I180" s="70"/>
      <c r="J180" s="70"/>
      <c r="K180" s="34" t="s">
        <v>65</v>
      </c>
      <c r="L180" s="77">
        <v>180</v>
      </c>
      <c r="M180" s="77"/>
      <c r="N180" s="72"/>
      <c r="O180" s="79" t="s">
        <v>403</v>
      </c>
      <c r="P180" s="81">
        <v>43455.613912037035</v>
      </c>
      <c r="Q180" s="79" t="s">
        <v>578</v>
      </c>
      <c r="R180" s="83" t="s">
        <v>601</v>
      </c>
      <c r="S180" s="79" t="s">
        <v>612</v>
      </c>
      <c r="T180" s="79"/>
      <c r="U180" s="79"/>
      <c r="V180" s="83" t="s">
        <v>635</v>
      </c>
      <c r="W180" s="81">
        <v>43455.613912037035</v>
      </c>
      <c r="X180" s="83" t="s">
        <v>812</v>
      </c>
      <c r="Y180" s="79"/>
      <c r="Z180" s="79"/>
      <c r="AA180" s="85" t="s">
        <v>1001</v>
      </c>
      <c r="AB180" s="85" t="s">
        <v>1178</v>
      </c>
      <c r="AC180" s="79" t="b">
        <v>0</v>
      </c>
      <c r="AD180" s="79">
        <v>0</v>
      </c>
      <c r="AE180" s="85" t="s">
        <v>1351</v>
      </c>
      <c r="AF180" s="79" t="b">
        <v>0</v>
      </c>
      <c r="AG180" s="79" t="s">
        <v>1363</v>
      </c>
      <c r="AH180" s="79"/>
      <c r="AI180" s="85" t="s">
        <v>1190</v>
      </c>
      <c r="AJ180" s="79" t="b">
        <v>0</v>
      </c>
      <c r="AK180" s="79">
        <v>0</v>
      </c>
      <c r="AL180" s="85" t="s">
        <v>1190</v>
      </c>
      <c r="AM180" s="79" t="s">
        <v>1376</v>
      </c>
      <c r="AN180" s="79" t="b">
        <v>0</v>
      </c>
      <c r="AO180" s="85" t="s">
        <v>1178</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1</v>
      </c>
      <c r="BE180" s="49">
        <v>5.555555555555555</v>
      </c>
      <c r="BF180" s="48">
        <v>0</v>
      </c>
      <c r="BG180" s="49">
        <v>0</v>
      </c>
      <c r="BH180" s="48">
        <v>0</v>
      </c>
      <c r="BI180" s="49">
        <v>0</v>
      </c>
      <c r="BJ180" s="48">
        <v>17</v>
      </c>
      <c r="BK180" s="49">
        <v>94.44444444444444</v>
      </c>
      <c r="BL180" s="48">
        <v>18</v>
      </c>
    </row>
    <row r="181" spans="1:64" ht="15">
      <c r="A181" s="64" t="s">
        <v>228</v>
      </c>
      <c r="B181" s="64" t="s">
        <v>391</v>
      </c>
      <c r="C181" s="65" t="s">
        <v>3166</v>
      </c>
      <c r="D181" s="66">
        <v>3</v>
      </c>
      <c r="E181" s="67" t="s">
        <v>132</v>
      </c>
      <c r="F181" s="68">
        <v>35</v>
      </c>
      <c r="G181" s="65"/>
      <c r="H181" s="69"/>
      <c r="I181" s="70"/>
      <c r="J181" s="70"/>
      <c r="K181" s="34" t="s">
        <v>65</v>
      </c>
      <c r="L181" s="77">
        <v>181</v>
      </c>
      <c r="M181" s="77"/>
      <c r="N181" s="72"/>
      <c r="O181" s="79" t="s">
        <v>403</v>
      </c>
      <c r="P181" s="81">
        <v>43456.04614583333</v>
      </c>
      <c r="Q181" s="79" t="s">
        <v>579</v>
      </c>
      <c r="R181" s="83" t="s">
        <v>601</v>
      </c>
      <c r="S181" s="79" t="s">
        <v>612</v>
      </c>
      <c r="T181" s="79"/>
      <c r="U181" s="79"/>
      <c r="V181" s="83" t="s">
        <v>635</v>
      </c>
      <c r="W181" s="81">
        <v>43456.04614583333</v>
      </c>
      <c r="X181" s="83" t="s">
        <v>813</v>
      </c>
      <c r="Y181" s="79"/>
      <c r="Z181" s="79"/>
      <c r="AA181" s="85" t="s">
        <v>1002</v>
      </c>
      <c r="AB181" s="85" t="s">
        <v>1179</v>
      </c>
      <c r="AC181" s="79" t="b">
        <v>0</v>
      </c>
      <c r="AD181" s="79">
        <v>0</v>
      </c>
      <c r="AE181" s="85" t="s">
        <v>1352</v>
      </c>
      <c r="AF181" s="79" t="b">
        <v>0</v>
      </c>
      <c r="AG181" s="79" t="s">
        <v>1363</v>
      </c>
      <c r="AH181" s="79"/>
      <c r="AI181" s="85" t="s">
        <v>1190</v>
      </c>
      <c r="AJ181" s="79" t="b">
        <v>0</v>
      </c>
      <c r="AK181" s="79">
        <v>0</v>
      </c>
      <c r="AL181" s="85" t="s">
        <v>1190</v>
      </c>
      <c r="AM181" s="79" t="s">
        <v>1376</v>
      </c>
      <c r="AN181" s="79" t="b">
        <v>0</v>
      </c>
      <c r="AO181" s="85" t="s">
        <v>1179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1</v>
      </c>
      <c r="BE181" s="49">
        <v>5.555555555555555</v>
      </c>
      <c r="BF181" s="48">
        <v>0</v>
      </c>
      <c r="BG181" s="49">
        <v>0</v>
      </c>
      <c r="BH181" s="48">
        <v>0</v>
      </c>
      <c r="BI181" s="49">
        <v>0</v>
      </c>
      <c r="BJ181" s="48">
        <v>17</v>
      </c>
      <c r="BK181" s="49">
        <v>94.44444444444444</v>
      </c>
      <c r="BL181" s="48">
        <v>18</v>
      </c>
    </row>
    <row r="182" spans="1:64" ht="15">
      <c r="A182" s="64" t="s">
        <v>228</v>
      </c>
      <c r="B182" s="64" t="s">
        <v>392</v>
      </c>
      <c r="C182" s="65" t="s">
        <v>3166</v>
      </c>
      <c r="D182" s="66">
        <v>3</v>
      </c>
      <c r="E182" s="67" t="s">
        <v>132</v>
      </c>
      <c r="F182" s="68">
        <v>35</v>
      </c>
      <c r="G182" s="65"/>
      <c r="H182" s="69"/>
      <c r="I182" s="70"/>
      <c r="J182" s="70"/>
      <c r="K182" s="34" t="s">
        <v>65</v>
      </c>
      <c r="L182" s="77">
        <v>182</v>
      </c>
      <c r="M182" s="77"/>
      <c r="N182" s="72"/>
      <c r="O182" s="79" t="s">
        <v>403</v>
      </c>
      <c r="P182" s="81">
        <v>43458.742893518516</v>
      </c>
      <c r="Q182" s="79" t="s">
        <v>580</v>
      </c>
      <c r="R182" s="83" t="s">
        <v>601</v>
      </c>
      <c r="S182" s="79" t="s">
        <v>612</v>
      </c>
      <c r="T182" s="79"/>
      <c r="U182" s="79"/>
      <c r="V182" s="83" t="s">
        <v>635</v>
      </c>
      <c r="W182" s="81">
        <v>43458.742893518516</v>
      </c>
      <c r="X182" s="83" t="s">
        <v>814</v>
      </c>
      <c r="Y182" s="79"/>
      <c r="Z182" s="79"/>
      <c r="AA182" s="85" t="s">
        <v>1003</v>
      </c>
      <c r="AB182" s="85" t="s">
        <v>1180</v>
      </c>
      <c r="AC182" s="79" t="b">
        <v>0</v>
      </c>
      <c r="AD182" s="79">
        <v>0</v>
      </c>
      <c r="AE182" s="85" t="s">
        <v>1353</v>
      </c>
      <c r="AF182" s="79" t="b">
        <v>0</v>
      </c>
      <c r="AG182" s="79" t="s">
        <v>1363</v>
      </c>
      <c r="AH182" s="79"/>
      <c r="AI182" s="85" t="s">
        <v>1190</v>
      </c>
      <c r="AJ182" s="79" t="b">
        <v>0</v>
      </c>
      <c r="AK182" s="79">
        <v>0</v>
      </c>
      <c r="AL182" s="85" t="s">
        <v>1190</v>
      </c>
      <c r="AM182" s="79" t="s">
        <v>1376</v>
      </c>
      <c r="AN182" s="79" t="b">
        <v>0</v>
      </c>
      <c r="AO182" s="85" t="s">
        <v>1180</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1</v>
      </c>
      <c r="BE182" s="49">
        <v>4.3478260869565215</v>
      </c>
      <c r="BF182" s="48">
        <v>0</v>
      </c>
      <c r="BG182" s="49">
        <v>0</v>
      </c>
      <c r="BH182" s="48">
        <v>0</v>
      </c>
      <c r="BI182" s="49">
        <v>0</v>
      </c>
      <c r="BJ182" s="48">
        <v>22</v>
      </c>
      <c r="BK182" s="49">
        <v>95.65217391304348</v>
      </c>
      <c r="BL182" s="48">
        <v>23</v>
      </c>
    </row>
    <row r="183" spans="1:64" ht="15">
      <c r="A183" s="64" t="s">
        <v>228</v>
      </c>
      <c r="B183" s="64" t="s">
        <v>393</v>
      </c>
      <c r="C183" s="65" t="s">
        <v>3166</v>
      </c>
      <c r="D183" s="66">
        <v>3</v>
      </c>
      <c r="E183" s="67" t="s">
        <v>132</v>
      </c>
      <c r="F183" s="68">
        <v>35</v>
      </c>
      <c r="G183" s="65"/>
      <c r="H183" s="69"/>
      <c r="I183" s="70"/>
      <c r="J183" s="70"/>
      <c r="K183" s="34" t="s">
        <v>65</v>
      </c>
      <c r="L183" s="77">
        <v>183</v>
      </c>
      <c r="M183" s="77"/>
      <c r="N183" s="72"/>
      <c r="O183" s="79" t="s">
        <v>403</v>
      </c>
      <c r="P183" s="81">
        <v>43458.78325231482</v>
      </c>
      <c r="Q183" s="79" t="s">
        <v>581</v>
      </c>
      <c r="R183" s="83" t="s">
        <v>601</v>
      </c>
      <c r="S183" s="79" t="s">
        <v>612</v>
      </c>
      <c r="T183" s="79"/>
      <c r="U183" s="79"/>
      <c r="V183" s="83" t="s">
        <v>635</v>
      </c>
      <c r="W183" s="81">
        <v>43458.78325231482</v>
      </c>
      <c r="X183" s="83" t="s">
        <v>815</v>
      </c>
      <c r="Y183" s="79"/>
      <c r="Z183" s="79"/>
      <c r="AA183" s="85" t="s">
        <v>1004</v>
      </c>
      <c r="AB183" s="85" t="s">
        <v>1181</v>
      </c>
      <c r="AC183" s="79" t="b">
        <v>0</v>
      </c>
      <c r="AD183" s="79">
        <v>0</v>
      </c>
      <c r="AE183" s="85" t="s">
        <v>1354</v>
      </c>
      <c r="AF183" s="79" t="b">
        <v>0</v>
      </c>
      <c r="AG183" s="79" t="s">
        <v>1363</v>
      </c>
      <c r="AH183" s="79"/>
      <c r="AI183" s="85" t="s">
        <v>1190</v>
      </c>
      <c r="AJ183" s="79" t="b">
        <v>0</v>
      </c>
      <c r="AK183" s="79">
        <v>0</v>
      </c>
      <c r="AL183" s="85" t="s">
        <v>1190</v>
      </c>
      <c r="AM183" s="79" t="s">
        <v>1376</v>
      </c>
      <c r="AN183" s="79" t="b">
        <v>0</v>
      </c>
      <c r="AO183" s="85" t="s">
        <v>1181</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v>1</v>
      </c>
      <c r="BE183" s="49">
        <v>3.7037037037037037</v>
      </c>
      <c r="BF183" s="48">
        <v>0</v>
      </c>
      <c r="BG183" s="49">
        <v>0</v>
      </c>
      <c r="BH183" s="48">
        <v>0</v>
      </c>
      <c r="BI183" s="49">
        <v>0</v>
      </c>
      <c r="BJ183" s="48">
        <v>26</v>
      </c>
      <c r="BK183" s="49">
        <v>96.29629629629629</v>
      </c>
      <c r="BL183" s="48">
        <v>27</v>
      </c>
    </row>
    <row r="184" spans="1:64" ht="15">
      <c r="A184" s="64" t="s">
        <v>228</v>
      </c>
      <c r="B184" s="64" t="s">
        <v>394</v>
      </c>
      <c r="C184" s="65" t="s">
        <v>3166</v>
      </c>
      <c r="D184" s="66">
        <v>3</v>
      </c>
      <c r="E184" s="67" t="s">
        <v>132</v>
      </c>
      <c r="F184" s="68">
        <v>35</v>
      </c>
      <c r="G184" s="65"/>
      <c r="H184" s="69"/>
      <c r="I184" s="70"/>
      <c r="J184" s="70"/>
      <c r="K184" s="34" t="s">
        <v>65</v>
      </c>
      <c r="L184" s="77">
        <v>184</v>
      </c>
      <c r="M184" s="77"/>
      <c r="N184" s="72"/>
      <c r="O184" s="79" t="s">
        <v>403</v>
      </c>
      <c r="P184" s="81">
        <v>43460.69725694445</v>
      </c>
      <c r="Q184" s="79" t="s">
        <v>582</v>
      </c>
      <c r="R184" s="83" t="s">
        <v>601</v>
      </c>
      <c r="S184" s="79" t="s">
        <v>612</v>
      </c>
      <c r="T184" s="79"/>
      <c r="U184" s="79"/>
      <c r="V184" s="83" t="s">
        <v>635</v>
      </c>
      <c r="W184" s="81">
        <v>43460.69725694445</v>
      </c>
      <c r="X184" s="83" t="s">
        <v>816</v>
      </c>
      <c r="Y184" s="79"/>
      <c r="Z184" s="79"/>
      <c r="AA184" s="85" t="s">
        <v>1005</v>
      </c>
      <c r="AB184" s="85" t="s">
        <v>1182</v>
      </c>
      <c r="AC184" s="79" t="b">
        <v>0</v>
      </c>
      <c r="AD184" s="79">
        <v>0</v>
      </c>
      <c r="AE184" s="85" t="s">
        <v>1355</v>
      </c>
      <c r="AF184" s="79" t="b">
        <v>0</v>
      </c>
      <c r="AG184" s="79" t="s">
        <v>1363</v>
      </c>
      <c r="AH184" s="79"/>
      <c r="AI184" s="85" t="s">
        <v>1190</v>
      </c>
      <c r="AJ184" s="79" t="b">
        <v>0</v>
      </c>
      <c r="AK184" s="79">
        <v>0</v>
      </c>
      <c r="AL184" s="85" t="s">
        <v>1190</v>
      </c>
      <c r="AM184" s="79" t="s">
        <v>1376</v>
      </c>
      <c r="AN184" s="79" t="b">
        <v>0</v>
      </c>
      <c r="AO184" s="85" t="s">
        <v>1182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1</v>
      </c>
      <c r="BE184" s="49">
        <v>5.555555555555555</v>
      </c>
      <c r="BF184" s="48">
        <v>0</v>
      </c>
      <c r="BG184" s="49">
        <v>0</v>
      </c>
      <c r="BH184" s="48">
        <v>0</v>
      </c>
      <c r="BI184" s="49">
        <v>0</v>
      </c>
      <c r="BJ184" s="48">
        <v>17</v>
      </c>
      <c r="BK184" s="49">
        <v>94.44444444444444</v>
      </c>
      <c r="BL184" s="48">
        <v>18</v>
      </c>
    </row>
    <row r="185" spans="1:64" ht="15">
      <c r="A185" s="64" t="s">
        <v>228</v>
      </c>
      <c r="B185" s="64" t="s">
        <v>395</v>
      </c>
      <c r="C185" s="65" t="s">
        <v>3166</v>
      </c>
      <c r="D185" s="66">
        <v>3</v>
      </c>
      <c r="E185" s="67" t="s">
        <v>132</v>
      </c>
      <c r="F185" s="68">
        <v>35</v>
      </c>
      <c r="G185" s="65"/>
      <c r="H185" s="69"/>
      <c r="I185" s="70"/>
      <c r="J185" s="70"/>
      <c r="K185" s="34" t="s">
        <v>65</v>
      </c>
      <c r="L185" s="77">
        <v>185</v>
      </c>
      <c r="M185" s="77"/>
      <c r="N185" s="72"/>
      <c r="O185" s="79" t="s">
        <v>403</v>
      </c>
      <c r="P185" s="81">
        <v>43460.78091435185</v>
      </c>
      <c r="Q185" s="79" t="s">
        <v>583</v>
      </c>
      <c r="R185" s="83" t="s">
        <v>601</v>
      </c>
      <c r="S185" s="79" t="s">
        <v>612</v>
      </c>
      <c r="T185" s="79"/>
      <c r="U185" s="79"/>
      <c r="V185" s="83" t="s">
        <v>635</v>
      </c>
      <c r="W185" s="81">
        <v>43460.78091435185</v>
      </c>
      <c r="X185" s="83" t="s">
        <v>817</v>
      </c>
      <c r="Y185" s="79"/>
      <c r="Z185" s="79"/>
      <c r="AA185" s="85" t="s">
        <v>1006</v>
      </c>
      <c r="AB185" s="79"/>
      <c r="AC185" s="79" t="b">
        <v>0</v>
      </c>
      <c r="AD185" s="79">
        <v>0</v>
      </c>
      <c r="AE185" s="85" t="s">
        <v>1356</v>
      </c>
      <c r="AF185" s="79" t="b">
        <v>0</v>
      </c>
      <c r="AG185" s="79" t="s">
        <v>1363</v>
      </c>
      <c r="AH185" s="79"/>
      <c r="AI185" s="85" t="s">
        <v>1190</v>
      </c>
      <c r="AJ185" s="79" t="b">
        <v>0</v>
      </c>
      <c r="AK185" s="79">
        <v>0</v>
      </c>
      <c r="AL185" s="85" t="s">
        <v>1190</v>
      </c>
      <c r="AM185" s="79" t="s">
        <v>1376</v>
      </c>
      <c r="AN185" s="79" t="b">
        <v>0</v>
      </c>
      <c r="AO185" s="85" t="s">
        <v>1006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0</v>
      </c>
      <c r="BE185" s="49">
        <v>0</v>
      </c>
      <c r="BF185" s="48">
        <v>0</v>
      </c>
      <c r="BG185" s="49">
        <v>0</v>
      </c>
      <c r="BH185" s="48">
        <v>0</v>
      </c>
      <c r="BI185" s="49">
        <v>0</v>
      </c>
      <c r="BJ185" s="48">
        <v>17</v>
      </c>
      <c r="BK185" s="49">
        <v>100</v>
      </c>
      <c r="BL185" s="48">
        <v>17</v>
      </c>
    </row>
    <row r="186" spans="1:64" ht="15">
      <c r="A186" s="64" t="s">
        <v>228</v>
      </c>
      <c r="B186" s="64" t="s">
        <v>396</v>
      </c>
      <c r="C186" s="65" t="s">
        <v>3166</v>
      </c>
      <c r="D186" s="66">
        <v>3</v>
      </c>
      <c r="E186" s="67" t="s">
        <v>132</v>
      </c>
      <c r="F186" s="68">
        <v>35</v>
      </c>
      <c r="G186" s="65"/>
      <c r="H186" s="69"/>
      <c r="I186" s="70"/>
      <c r="J186" s="70"/>
      <c r="K186" s="34" t="s">
        <v>65</v>
      </c>
      <c r="L186" s="77">
        <v>186</v>
      </c>
      <c r="M186" s="77"/>
      <c r="N186" s="72"/>
      <c r="O186" s="79" t="s">
        <v>403</v>
      </c>
      <c r="P186" s="81">
        <v>43460.9059837963</v>
      </c>
      <c r="Q186" s="79" t="s">
        <v>584</v>
      </c>
      <c r="R186" s="83" t="s">
        <v>601</v>
      </c>
      <c r="S186" s="79" t="s">
        <v>612</v>
      </c>
      <c r="T186" s="79"/>
      <c r="U186" s="79"/>
      <c r="V186" s="83" t="s">
        <v>635</v>
      </c>
      <c r="W186" s="81">
        <v>43460.9059837963</v>
      </c>
      <c r="X186" s="83" t="s">
        <v>818</v>
      </c>
      <c r="Y186" s="79"/>
      <c r="Z186" s="79"/>
      <c r="AA186" s="85" t="s">
        <v>1007</v>
      </c>
      <c r="AB186" s="85" t="s">
        <v>1183</v>
      </c>
      <c r="AC186" s="79" t="b">
        <v>0</v>
      </c>
      <c r="AD186" s="79">
        <v>0</v>
      </c>
      <c r="AE186" s="85" t="s">
        <v>1357</v>
      </c>
      <c r="AF186" s="79" t="b">
        <v>0</v>
      </c>
      <c r="AG186" s="79" t="s">
        <v>1363</v>
      </c>
      <c r="AH186" s="79"/>
      <c r="AI186" s="85" t="s">
        <v>1190</v>
      </c>
      <c r="AJ186" s="79" t="b">
        <v>0</v>
      </c>
      <c r="AK186" s="79">
        <v>0</v>
      </c>
      <c r="AL186" s="85" t="s">
        <v>1190</v>
      </c>
      <c r="AM186" s="79" t="s">
        <v>1376</v>
      </c>
      <c r="AN186" s="79" t="b">
        <v>0</v>
      </c>
      <c r="AO186" s="85" t="s">
        <v>1183</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0</v>
      </c>
      <c r="BE186" s="49">
        <v>0</v>
      </c>
      <c r="BF186" s="48">
        <v>0</v>
      </c>
      <c r="BG186" s="49">
        <v>0</v>
      </c>
      <c r="BH186" s="48">
        <v>0</v>
      </c>
      <c r="BI186" s="49">
        <v>0</v>
      </c>
      <c r="BJ186" s="48">
        <v>17</v>
      </c>
      <c r="BK186" s="49">
        <v>100</v>
      </c>
      <c r="BL186" s="48">
        <v>17</v>
      </c>
    </row>
    <row r="187" spans="1:64" ht="15">
      <c r="A187" s="64" t="s">
        <v>228</v>
      </c>
      <c r="B187" s="64" t="s">
        <v>397</v>
      </c>
      <c r="C187" s="65" t="s">
        <v>3166</v>
      </c>
      <c r="D187" s="66">
        <v>3</v>
      </c>
      <c r="E187" s="67" t="s">
        <v>132</v>
      </c>
      <c r="F187" s="68">
        <v>35</v>
      </c>
      <c r="G187" s="65"/>
      <c r="H187" s="69"/>
      <c r="I187" s="70"/>
      <c r="J187" s="70"/>
      <c r="K187" s="34" t="s">
        <v>65</v>
      </c>
      <c r="L187" s="77">
        <v>187</v>
      </c>
      <c r="M187" s="77"/>
      <c r="N187" s="72"/>
      <c r="O187" s="79" t="s">
        <v>403</v>
      </c>
      <c r="P187" s="81">
        <v>43461.67376157407</v>
      </c>
      <c r="Q187" s="79" t="s">
        <v>585</v>
      </c>
      <c r="R187" s="83" t="s">
        <v>601</v>
      </c>
      <c r="S187" s="79" t="s">
        <v>612</v>
      </c>
      <c r="T187" s="79"/>
      <c r="U187" s="79"/>
      <c r="V187" s="83" t="s">
        <v>635</v>
      </c>
      <c r="W187" s="81">
        <v>43461.67376157407</v>
      </c>
      <c r="X187" s="83" t="s">
        <v>819</v>
      </c>
      <c r="Y187" s="79"/>
      <c r="Z187" s="79"/>
      <c r="AA187" s="85" t="s">
        <v>1008</v>
      </c>
      <c r="AB187" s="85" t="s">
        <v>1184</v>
      </c>
      <c r="AC187" s="79" t="b">
        <v>0</v>
      </c>
      <c r="AD187" s="79">
        <v>0</v>
      </c>
      <c r="AE187" s="85" t="s">
        <v>1358</v>
      </c>
      <c r="AF187" s="79" t="b">
        <v>0</v>
      </c>
      <c r="AG187" s="79" t="s">
        <v>1363</v>
      </c>
      <c r="AH187" s="79"/>
      <c r="AI187" s="85" t="s">
        <v>1190</v>
      </c>
      <c r="AJ187" s="79" t="b">
        <v>0</v>
      </c>
      <c r="AK187" s="79">
        <v>0</v>
      </c>
      <c r="AL187" s="85" t="s">
        <v>1190</v>
      </c>
      <c r="AM187" s="79" t="s">
        <v>1376</v>
      </c>
      <c r="AN187" s="79" t="b">
        <v>0</v>
      </c>
      <c r="AO187" s="85" t="s">
        <v>1184</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1</v>
      </c>
      <c r="BE187" s="49">
        <v>5.555555555555555</v>
      </c>
      <c r="BF187" s="48">
        <v>0</v>
      </c>
      <c r="BG187" s="49">
        <v>0</v>
      </c>
      <c r="BH187" s="48">
        <v>0</v>
      </c>
      <c r="BI187" s="49">
        <v>0</v>
      </c>
      <c r="BJ187" s="48">
        <v>17</v>
      </c>
      <c r="BK187" s="49">
        <v>94.44444444444444</v>
      </c>
      <c r="BL187" s="48">
        <v>18</v>
      </c>
    </row>
    <row r="188" spans="1:64" ht="15">
      <c r="A188" s="64" t="s">
        <v>228</v>
      </c>
      <c r="B188" s="64" t="s">
        <v>398</v>
      </c>
      <c r="C188" s="65" t="s">
        <v>3166</v>
      </c>
      <c r="D188" s="66">
        <v>3</v>
      </c>
      <c r="E188" s="67" t="s">
        <v>132</v>
      </c>
      <c r="F188" s="68">
        <v>35</v>
      </c>
      <c r="G188" s="65"/>
      <c r="H188" s="69"/>
      <c r="I188" s="70"/>
      <c r="J188" s="70"/>
      <c r="K188" s="34" t="s">
        <v>65</v>
      </c>
      <c r="L188" s="77">
        <v>188</v>
      </c>
      <c r="M188" s="77"/>
      <c r="N188" s="72"/>
      <c r="O188" s="79" t="s">
        <v>403</v>
      </c>
      <c r="P188" s="81">
        <v>43462.64363425926</v>
      </c>
      <c r="Q188" s="79" t="s">
        <v>586</v>
      </c>
      <c r="R188" s="83" t="s">
        <v>601</v>
      </c>
      <c r="S188" s="79" t="s">
        <v>612</v>
      </c>
      <c r="T188" s="79"/>
      <c r="U188" s="79"/>
      <c r="V188" s="83" t="s">
        <v>635</v>
      </c>
      <c r="W188" s="81">
        <v>43462.64363425926</v>
      </c>
      <c r="X188" s="83" t="s">
        <v>820</v>
      </c>
      <c r="Y188" s="79"/>
      <c r="Z188" s="79"/>
      <c r="AA188" s="85" t="s">
        <v>1009</v>
      </c>
      <c r="AB188" s="85" t="s">
        <v>1185</v>
      </c>
      <c r="AC188" s="79" t="b">
        <v>0</v>
      </c>
      <c r="AD188" s="79">
        <v>0</v>
      </c>
      <c r="AE188" s="85" t="s">
        <v>1359</v>
      </c>
      <c r="AF188" s="79" t="b">
        <v>0</v>
      </c>
      <c r="AG188" s="79" t="s">
        <v>1363</v>
      </c>
      <c r="AH188" s="79"/>
      <c r="AI188" s="85" t="s">
        <v>1190</v>
      </c>
      <c r="AJ188" s="79" t="b">
        <v>0</v>
      </c>
      <c r="AK188" s="79">
        <v>0</v>
      </c>
      <c r="AL188" s="85" t="s">
        <v>1190</v>
      </c>
      <c r="AM188" s="79" t="s">
        <v>1376</v>
      </c>
      <c r="AN188" s="79" t="b">
        <v>0</v>
      </c>
      <c r="AO188" s="85" t="s">
        <v>1185</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1</v>
      </c>
      <c r="BE188" s="49">
        <v>5.555555555555555</v>
      </c>
      <c r="BF188" s="48">
        <v>0</v>
      </c>
      <c r="BG188" s="49">
        <v>0</v>
      </c>
      <c r="BH188" s="48">
        <v>0</v>
      </c>
      <c r="BI188" s="49">
        <v>0</v>
      </c>
      <c r="BJ188" s="48">
        <v>17</v>
      </c>
      <c r="BK188" s="49">
        <v>94.44444444444444</v>
      </c>
      <c r="BL188" s="48">
        <v>18</v>
      </c>
    </row>
    <row r="189" spans="1:64" ht="15">
      <c r="A189" s="64" t="s">
        <v>228</v>
      </c>
      <c r="B189" s="64" t="s">
        <v>399</v>
      </c>
      <c r="C189" s="65" t="s">
        <v>3166</v>
      </c>
      <c r="D189" s="66">
        <v>3</v>
      </c>
      <c r="E189" s="67" t="s">
        <v>132</v>
      </c>
      <c r="F189" s="68">
        <v>35</v>
      </c>
      <c r="G189" s="65"/>
      <c r="H189" s="69"/>
      <c r="I189" s="70"/>
      <c r="J189" s="70"/>
      <c r="K189" s="34" t="s">
        <v>65</v>
      </c>
      <c r="L189" s="77">
        <v>189</v>
      </c>
      <c r="M189" s="77"/>
      <c r="N189" s="72"/>
      <c r="O189" s="79" t="s">
        <v>403</v>
      </c>
      <c r="P189" s="81">
        <v>43462.66670138889</v>
      </c>
      <c r="Q189" s="79" t="s">
        <v>587</v>
      </c>
      <c r="R189" s="83" t="s">
        <v>601</v>
      </c>
      <c r="S189" s="79" t="s">
        <v>612</v>
      </c>
      <c r="T189" s="79"/>
      <c r="U189" s="79"/>
      <c r="V189" s="83" t="s">
        <v>635</v>
      </c>
      <c r="W189" s="81">
        <v>43462.66670138889</v>
      </c>
      <c r="X189" s="83" t="s">
        <v>821</v>
      </c>
      <c r="Y189" s="79"/>
      <c r="Z189" s="79"/>
      <c r="AA189" s="85" t="s">
        <v>1010</v>
      </c>
      <c r="AB189" s="85" t="s">
        <v>1186</v>
      </c>
      <c r="AC189" s="79" t="b">
        <v>0</v>
      </c>
      <c r="AD189" s="79">
        <v>0</v>
      </c>
      <c r="AE189" s="85" t="s">
        <v>1360</v>
      </c>
      <c r="AF189" s="79" t="b">
        <v>0</v>
      </c>
      <c r="AG189" s="79" t="s">
        <v>1363</v>
      </c>
      <c r="AH189" s="79"/>
      <c r="AI189" s="85" t="s">
        <v>1190</v>
      </c>
      <c r="AJ189" s="79" t="b">
        <v>0</v>
      </c>
      <c r="AK189" s="79">
        <v>0</v>
      </c>
      <c r="AL189" s="85" t="s">
        <v>1190</v>
      </c>
      <c r="AM189" s="79" t="s">
        <v>1376</v>
      </c>
      <c r="AN189" s="79" t="b">
        <v>0</v>
      </c>
      <c r="AO189" s="85" t="s">
        <v>1186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1</v>
      </c>
      <c r="BE189" s="49">
        <v>5.555555555555555</v>
      </c>
      <c r="BF189" s="48">
        <v>0</v>
      </c>
      <c r="BG189" s="49">
        <v>0</v>
      </c>
      <c r="BH189" s="48">
        <v>0</v>
      </c>
      <c r="BI189" s="49">
        <v>0</v>
      </c>
      <c r="BJ189" s="48">
        <v>17</v>
      </c>
      <c r="BK189" s="49">
        <v>94.44444444444444</v>
      </c>
      <c r="BL189" s="48">
        <v>18</v>
      </c>
    </row>
    <row r="190" spans="1:64" ht="15">
      <c r="A190" s="64" t="s">
        <v>228</v>
      </c>
      <c r="B190" s="64" t="s">
        <v>400</v>
      </c>
      <c r="C190" s="65" t="s">
        <v>3167</v>
      </c>
      <c r="D190" s="66">
        <v>3</v>
      </c>
      <c r="E190" s="67" t="s">
        <v>136</v>
      </c>
      <c r="F190" s="68">
        <v>35</v>
      </c>
      <c r="G190" s="65"/>
      <c r="H190" s="69"/>
      <c r="I190" s="70"/>
      <c r="J190" s="70"/>
      <c r="K190" s="34" t="s">
        <v>65</v>
      </c>
      <c r="L190" s="77">
        <v>190</v>
      </c>
      <c r="M190" s="77"/>
      <c r="N190" s="72"/>
      <c r="O190" s="79" t="s">
        <v>403</v>
      </c>
      <c r="P190" s="81">
        <v>43462.64494212963</v>
      </c>
      <c r="Q190" s="79" t="s">
        <v>588</v>
      </c>
      <c r="R190" s="83" t="s">
        <v>601</v>
      </c>
      <c r="S190" s="79" t="s">
        <v>612</v>
      </c>
      <c r="T190" s="79"/>
      <c r="U190" s="79"/>
      <c r="V190" s="83" t="s">
        <v>635</v>
      </c>
      <c r="W190" s="81">
        <v>43462.64494212963</v>
      </c>
      <c r="X190" s="83" t="s">
        <v>822</v>
      </c>
      <c r="Y190" s="79"/>
      <c r="Z190" s="79"/>
      <c r="AA190" s="85" t="s">
        <v>1011</v>
      </c>
      <c r="AB190" s="85" t="s">
        <v>1187</v>
      </c>
      <c r="AC190" s="79" t="b">
        <v>0</v>
      </c>
      <c r="AD190" s="79">
        <v>0</v>
      </c>
      <c r="AE190" s="85" t="s">
        <v>1361</v>
      </c>
      <c r="AF190" s="79" t="b">
        <v>0</v>
      </c>
      <c r="AG190" s="79" t="s">
        <v>1363</v>
      </c>
      <c r="AH190" s="79"/>
      <c r="AI190" s="85" t="s">
        <v>1190</v>
      </c>
      <c r="AJ190" s="79" t="b">
        <v>0</v>
      </c>
      <c r="AK190" s="79">
        <v>0</v>
      </c>
      <c r="AL190" s="85" t="s">
        <v>1190</v>
      </c>
      <c r="AM190" s="79" t="s">
        <v>1376</v>
      </c>
      <c r="AN190" s="79" t="b">
        <v>0</v>
      </c>
      <c r="AO190" s="85" t="s">
        <v>1187</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20</v>
      </c>
      <c r="BK190" s="49">
        <v>100</v>
      </c>
      <c r="BL190" s="48">
        <v>20</v>
      </c>
    </row>
    <row r="191" spans="1:64" ht="15">
      <c r="A191" s="64" t="s">
        <v>228</v>
      </c>
      <c r="B191" s="64" t="s">
        <v>400</v>
      </c>
      <c r="C191" s="65" t="s">
        <v>3167</v>
      </c>
      <c r="D191" s="66">
        <v>3</v>
      </c>
      <c r="E191" s="67" t="s">
        <v>136</v>
      </c>
      <c r="F191" s="68">
        <v>35</v>
      </c>
      <c r="G191" s="65"/>
      <c r="H191" s="69"/>
      <c r="I191" s="70"/>
      <c r="J191" s="70"/>
      <c r="K191" s="34" t="s">
        <v>65</v>
      </c>
      <c r="L191" s="77">
        <v>191</v>
      </c>
      <c r="M191" s="77"/>
      <c r="N191" s="72"/>
      <c r="O191" s="79" t="s">
        <v>403</v>
      </c>
      <c r="P191" s="81">
        <v>43462.667037037034</v>
      </c>
      <c r="Q191" s="79" t="s">
        <v>589</v>
      </c>
      <c r="R191" s="83" t="s">
        <v>601</v>
      </c>
      <c r="S191" s="79" t="s">
        <v>612</v>
      </c>
      <c r="T191" s="79"/>
      <c r="U191" s="79"/>
      <c r="V191" s="83" t="s">
        <v>635</v>
      </c>
      <c r="W191" s="81">
        <v>43462.667037037034</v>
      </c>
      <c r="X191" s="83" t="s">
        <v>823</v>
      </c>
      <c r="Y191" s="79"/>
      <c r="Z191" s="79"/>
      <c r="AA191" s="85" t="s">
        <v>1012</v>
      </c>
      <c r="AB191" s="85" t="s">
        <v>1188</v>
      </c>
      <c r="AC191" s="79" t="b">
        <v>0</v>
      </c>
      <c r="AD191" s="79">
        <v>0</v>
      </c>
      <c r="AE191" s="85" t="s">
        <v>1361</v>
      </c>
      <c r="AF191" s="79" t="b">
        <v>0</v>
      </c>
      <c r="AG191" s="79" t="s">
        <v>1363</v>
      </c>
      <c r="AH191" s="79"/>
      <c r="AI191" s="85" t="s">
        <v>1190</v>
      </c>
      <c r="AJ191" s="79" t="b">
        <v>0</v>
      </c>
      <c r="AK191" s="79">
        <v>0</v>
      </c>
      <c r="AL191" s="85" t="s">
        <v>1190</v>
      </c>
      <c r="AM191" s="79" t="s">
        <v>1376</v>
      </c>
      <c r="AN191" s="79" t="b">
        <v>0</v>
      </c>
      <c r="AO191" s="85" t="s">
        <v>1188</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24</v>
      </c>
      <c r="BK191" s="49">
        <v>100</v>
      </c>
      <c r="BL191" s="48">
        <v>24</v>
      </c>
    </row>
    <row r="192" spans="1:64" ht="15">
      <c r="A192" s="64" t="s">
        <v>228</v>
      </c>
      <c r="B192" s="64" t="s">
        <v>401</v>
      </c>
      <c r="C192" s="65" t="s">
        <v>3166</v>
      </c>
      <c r="D192" s="66">
        <v>3</v>
      </c>
      <c r="E192" s="67" t="s">
        <v>132</v>
      </c>
      <c r="F192" s="68">
        <v>35</v>
      </c>
      <c r="G192" s="65"/>
      <c r="H192" s="69"/>
      <c r="I192" s="70"/>
      <c r="J192" s="70"/>
      <c r="K192" s="34" t="s">
        <v>65</v>
      </c>
      <c r="L192" s="77">
        <v>192</v>
      </c>
      <c r="M192" s="77"/>
      <c r="N192" s="72"/>
      <c r="O192" s="79" t="s">
        <v>403</v>
      </c>
      <c r="P192" s="81">
        <v>43462.70179398148</v>
      </c>
      <c r="Q192" s="79" t="s">
        <v>590</v>
      </c>
      <c r="R192" s="83" t="s">
        <v>601</v>
      </c>
      <c r="S192" s="79" t="s">
        <v>612</v>
      </c>
      <c r="T192" s="79"/>
      <c r="U192" s="79"/>
      <c r="V192" s="83" t="s">
        <v>635</v>
      </c>
      <c r="W192" s="81">
        <v>43462.70179398148</v>
      </c>
      <c r="X192" s="83" t="s">
        <v>824</v>
      </c>
      <c r="Y192" s="79"/>
      <c r="Z192" s="79"/>
      <c r="AA192" s="85" t="s">
        <v>1013</v>
      </c>
      <c r="AB192" s="85" t="s">
        <v>1189</v>
      </c>
      <c r="AC192" s="79" t="b">
        <v>0</v>
      </c>
      <c r="AD192" s="79">
        <v>0</v>
      </c>
      <c r="AE192" s="85" t="s">
        <v>1362</v>
      </c>
      <c r="AF192" s="79" t="b">
        <v>0</v>
      </c>
      <c r="AG192" s="79" t="s">
        <v>1363</v>
      </c>
      <c r="AH192" s="79"/>
      <c r="AI192" s="85" t="s">
        <v>1190</v>
      </c>
      <c r="AJ192" s="79" t="b">
        <v>0</v>
      </c>
      <c r="AK192" s="79">
        <v>0</v>
      </c>
      <c r="AL192" s="85" t="s">
        <v>1190</v>
      </c>
      <c r="AM192" s="79" t="s">
        <v>1376</v>
      </c>
      <c r="AN192" s="79" t="b">
        <v>0</v>
      </c>
      <c r="AO192" s="85" t="s">
        <v>1189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1</v>
      </c>
      <c r="BE192" s="49">
        <v>5.555555555555555</v>
      </c>
      <c r="BF192" s="48">
        <v>0</v>
      </c>
      <c r="BG192" s="49">
        <v>0</v>
      </c>
      <c r="BH192" s="48">
        <v>0</v>
      </c>
      <c r="BI192" s="49">
        <v>0</v>
      </c>
      <c r="BJ192" s="48">
        <v>17</v>
      </c>
      <c r="BK192" s="49">
        <v>94.44444444444444</v>
      </c>
      <c r="BL192"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ErrorMessage="1" sqref="N2:N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Color" prompt="To select an optional edge color, right-click and select Select Color on the right-click menu." sqref="C3:C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Opacity" prompt="Enter an optional edge opacity between 0 (transparent) and 100 (opaque)." errorTitle="Invalid Edge Opacity" error="The optional edge opacity must be a whole number between 0 and 10." sqref="F3:F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showErrorMessage="1" promptTitle="Vertex 1 Name" prompt="Enter the name of the edge's first vertex." sqref="A3:A192"/>
    <dataValidation allowBlank="1" showInputMessage="1" showErrorMessage="1" promptTitle="Vertex 2 Name" prompt="Enter the name of the edge's second vertex." sqref="B3:B192"/>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2"/>
  </dataValidations>
  <hyperlinks>
    <hyperlink ref="R3" r:id="rId1" display="http://www.madalynsklar.com/2016/02/15/twittersmarter-podcast-cocktail-party-conversations-with-alan-knecht-and-michelle-stinson-ross-from-socialchat-episode-30/"/>
    <hyperlink ref="R4" r:id="rId2" display="http://www.madalynsklar.com/2016/02/15/twittersmarter-podcast-cocktail-party-conversations-with-alan-knecht-and-michelle-stinson-ross-from-socialchat-episode-30/"/>
    <hyperlink ref="R5" r:id="rId3" display="http://www.madalynsklar.com/2016/02/15/twittersmarter-podcast-cocktail-party-conversations-with-alan-knecht-and-michelle-stinson-ross-from-socialchat-episode-30/"/>
    <hyperlink ref="R6" r:id="rId4" display="http://www.madalynsklar.com/2016/02/15/twittersmarter-podcast-cocktail-party-conversations-with-alan-knecht-and-michelle-stinson-ross-from-socialchat-episode-30/"/>
    <hyperlink ref="R7" r:id="rId5" display="http://www.twitterliveevents.com/"/>
    <hyperlink ref="R8" r:id="rId6" display="https://buffer.com/reply/socialchat?utm_source=newsletter&amp;utm_campaign=nov20&amp;mc_cid=90dbf1560d&amp;mc_eid=e6ed1208cb"/>
    <hyperlink ref="R12" r:id="rId7" display="https://www.softwaredevelopersindia.com/blog/how-to-develop-a-real-time-picture-chatting-app-like-snapchat/"/>
    <hyperlink ref="R13" r:id="rId8" display="https://www.fiverr.com/mstrumiakther/do-wordpress-theme-customization-and-fix-any-errors-in-3-hrs"/>
    <hyperlink ref="R14" r:id="rId9" display="https://www.fiverr.com/mstrumiakther/do-wordpress-theme-customization-and-fix-any-errors-in-3-hrs"/>
    <hyperlink ref="R15" r:id="rId10" display="http://www.sprint.com/socialchat"/>
    <hyperlink ref="R17" r:id="rId11" display="http://www.sprint.com/socialchat"/>
    <hyperlink ref="R18" r:id="rId12" display="http://www.sprint.com/socialchat"/>
    <hyperlink ref="R19" r:id="rId13" display="http://www.sprint.com/socialchat"/>
    <hyperlink ref="R20" r:id="rId14" display="https://community.talktalk.co.uk/t5/Chat/bd-p/socialchat"/>
    <hyperlink ref="R21" r:id="rId15" display="https://community.talktalk.co.uk/t5/Chat/bd-p/socialchat"/>
    <hyperlink ref="R22" r:id="rId16" display="https://www.tim.it/offerte/mobile/internet-su-misura-te/tim-socialchat?gclid=Cj0KCQiAsJfhBRCaARIsAO68ZM5fTgZqrnvNEAjLggriUlEJ-QHOF7yds4FRsr0GVAuBvhKkiVvGKsMaAvAxEALw_wcB"/>
    <hyperlink ref="R23" r:id="rId17" display="https://community.talktalk.co.uk/t5/Chat/bd-p/socialchat"/>
    <hyperlink ref="R24" r:id="rId18" display="https://community.talktalk.co.uk/t5/Chat/bd-p/socialchat"/>
    <hyperlink ref="R25" r:id="rId19" display="https://community.talktalk.co.uk/t5/Chat/bd-p/socialchat"/>
    <hyperlink ref="R26" r:id="rId20" display="https://community.talktalk.co.uk/t5/Chat/bd-p/socialchat"/>
    <hyperlink ref="R27" r:id="rId21" display="https://community.talktalk.co.uk/t5/Chat/bd-p/socialchat"/>
    <hyperlink ref="R28" r:id="rId22" display="https://community.talktalk.co.uk/t5/Chat/bd-p/socialchat"/>
    <hyperlink ref="R29" r:id="rId23" display="https://community.talktalk.co.uk/t5/Chat/bd-p/socialchat"/>
    <hyperlink ref="R30" r:id="rId24" display="https://community.talktalk.co.uk/t5/Chat/bd-p/socialchat"/>
    <hyperlink ref="R31" r:id="rId25" display="https://community.talktalk.co.uk/t5/Chat/bd-p/socialchat"/>
    <hyperlink ref="R32" r:id="rId26" display="https://community.talktalk.co.uk/t5/Chat/bd-p/socialchat"/>
    <hyperlink ref="R33" r:id="rId27" display="https://community.talktalk.co.uk/t5/Chat/bd-p/socialchat"/>
    <hyperlink ref="R34" r:id="rId28" display="https://community.talktalk.co.uk/t5/Chat/bd-p/socialchat"/>
    <hyperlink ref="R35" r:id="rId29" display="https://community.talktalk.co.uk/t5/Chat/bd-p/socialchat"/>
    <hyperlink ref="R36" r:id="rId30" display="https://community.talktalk.co.uk/t5/Chat/bd-p/socialchat"/>
    <hyperlink ref="R37" r:id="rId31" display="https://community.talktalk.co.uk/t5/Chat/bd-p/socialchat"/>
    <hyperlink ref="R38" r:id="rId32" display="https://community.talktalk.co.uk/t5/Chat/bd-p/socialchat"/>
    <hyperlink ref="R39" r:id="rId33" display="https://community.talktalk.co.uk/t5/Chat/bd-p/socialchat"/>
    <hyperlink ref="R40" r:id="rId34" display="https://community.talktalk.co.uk/t5/Chat/bd-p/socialchat"/>
    <hyperlink ref="R41" r:id="rId35" display="https://community.talktalk.co.uk/t5/Chat/bd-p/socialchat"/>
    <hyperlink ref="R42" r:id="rId36" display="https://community.talktalk.co.uk/t5/Chat/bd-p/socialchat"/>
    <hyperlink ref="R43" r:id="rId37" display="https://community.talktalk.co.uk/t5/Chat/bd-p/socialchat"/>
    <hyperlink ref="R44" r:id="rId38" display="https://community.talktalk.co.uk/t5/Chat/bd-p/socialchat"/>
    <hyperlink ref="R45" r:id="rId39" display="https://community.talktalk.co.uk/t5/Chat/bd-p/socialchat"/>
    <hyperlink ref="R46" r:id="rId40" display="https://community.talktalk.co.uk/t5/Chat/bd-p/socialchat"/>
    <hyperlink ref="R47" r:id="rId41" display="https://community.talktalk.co.uk/t5/Chat/bd-p/socialchat"/>
    <hyperlink ref="R49" r:id="rId42" display="https://community.talktalk.co.uk/t5/Chat/bd-p/socialchat"/>
    <hyperlink ref="R50" r:id="rId43" display="https://community.talktalk.co.uk/t5/Chat/bd-p/socialchat"/>
    <hyperlink ref="R51" r:id="rId44" display="https://community.talktalk.co.uk/t5/Chat/bd-p/socialchat"/>
    <hyperlink ref="R52" r:id="rId45" display="https://community.talktalk.co.uk/t5/Chat/bd-p/socialchat"/>
    <hyperlink ref="R53" r:id="rId46" display="https://community.talktalk.co.uk/t5/Chat/bd-p/socialchat"/>
    <hyperlink ref="R54" r:id="rId47" display="https://community.talktalk.co.uk/t5/Chat/bd-p/socialchat"/>
    <hyperlink ref="R55" r:id="rId48" display="https://community.talktalk.co.uk/t5/Chat/bd-p/socialchat"/>
    <hyperlink ref="R56" r:id="rId49" display="https://community.talktalk.co.uk/t5/Chat/bd-p/socialchat"/>
    <hyperlink ref="R57" r:id="rId50" display="https://community.talktalk.co.uk/t5/Chat/bd-p/socialchat"/>
    <hyperlink ref="R58" r:id="rId51" display="https://community.talktalk.co.uk/t5/Chat/bd-p/socialchat"/>
    <hyperlink ref="R59" r:id="rId52" display="https://community.talktalk.co.uk/t5/Chat/bd-p/socialchat"/>
    <hyperlink ref="R60" r:id="rId53" display="https://community.talktalk.co.uk/t5/Chat/bd-p/socialchat"/>
    <hyperlink ref="R61" r:id="rId54" display="https://community.talktalk.co.uk/t5/Chat/bd-p/socialchat"/>
    <hyperlink ref="R62" r:id="rId55" display="https://community.talktalk.co.uk/t5/Chat/bd-p/socialchat"/>
    <hyperlink ref="R63" r:id="rId56" display="https://community.talktalk.co.uk/t5/Chat/bd-p/socialchat"/>
    <hyperlink ref="R64" r:id="rId57" display="https://community.talktalk.co.uk/t5/Chat/bd-p/socialchat"/>
    <hyperlink ref="R65" r:id="rId58" display="https://community.talktalk.co.uk/t5/Chat/bd-p/socialchat"/>
    <hyperlink ref="R66" r:id="rId59" display="https://community.talktalk.co.uk/t5/Chat/bd-p/socialchat"/>
    <hyperlink ref="R67" r:id="rId60" display="https://community.talktalk.co.uk/t5/Chat/bd-p/socialchat"/>
    <hyperlink ref="R68" r:id="rId61" display="https://community.talktalk.co.uk/t5/Chat/bd-p/socialchat"/>
    <hyperlink ref="R69" r:id="rId62" display="https://community.talktalk.co.uk/t5/Chat/bd-p/socialchat"/>
    <hyperlink ref="R70" r:id="rId63" display="https://community.talktalk.co.uk/t5/Chat/bd-p/socialchat"/>
    <hyperlink ref="R71" r:id="rId64" display="https://community.talktalk.co.uk/t5/Chat/bd-p/socialchat"/>
    <hyperlink ref="R72" r:id="rId65" display="https://community.talktalk.co.uk/t5/Chat/bd-p/socialchat"/>
    <hyperlink ref="R73" r:id="rId66" display="https://community.talktalk.co.uk/t5/Chat/bd-p/socialchat"/>
    <hyperlink ref="R74" r:id="rId67" display="https://community.talktalk.co.uk/t5/Chat/bd-p/socialchat"/>
    <hyperlink ref="R75" r:id="rId68" display="https://community.talktalk.co.uk/t5/Chat/bd-p/socialchat"/>
    <hyperlink ref="R76" r:id="rId69" display="https://community.talktalk.co.uk/t5/Chat/bd-p/socialchat"/>
    <hyperlink ref="R77" r:id="rId70" display="https://community.talktalk.co.uk/t5/Chat/bd-p/socialchat"/>
    <hyperlink ref="R78" r:id="rId71" display="https://community.talktalk.co.uk/t5/Chat/bd-p/socialchat"/>
    <hyperlink ref="R79" r:id="rId72" display="https://community.talktalk.co.uk/t5/Chat/bd-p/socialchat"/>
    <hyperlink ref="R80" r:id="rId73" display="https://community.talktalk.co.uk/t5/Chat/bd-p/socialchat"/>
    <hyperlink ref="R81" r:id="rId74" display="https://community.talktalk.co.uk/t5/Chat/bd-p/socialchat"/>
    <hyperlink ref="R82" r:id="rId75" display="https://community.talktalk.co.uk/t5/Chat/bd-p/socialchat"/>
    <hyperlink ref="R83" r:id="rId76" display="https://community.talktalk.co.uk/t5/Chat/bd-p/socialchat"/>
    <hyperlink ref="R84" r:id="rId77" display="https://community.talktalk.co.uk/t5/Chat/bd-p/socialchat"/>
    <hyperlink ref="R85" r:id="rId78" display="https://community.talktalk.co.uk/t5/Chat/bd-p/socialchat"/>
    <hyperlink ref="R86" r:id="rId79" display="https://community.talktalk.co.uk/t5/Chat/bd-p/socialchat"/>
    <hyperlink ref="R87" r:id="rId80" display="https://community.talktalk.co.uk/t5/Chat/bd-p/socialchat"/>
    <hyperlink ref="R88" r:id="rId81" display="https://community.talktalk.co.uk/t5/Chat/bd-p/socialchat"/>
    <hyperlink ref="R89" r:id="rId82" display="https://community.talktalk.co.uk/t5/Chat/bd-p/socialchat"/>
    <hyperlink ref="R90" r:id="rId83" display="https://community.talktalk.co.uk/t5/Chat/bd-p/socialchat"/>
    <hyperlink ref="R91" r:id="rId84" display="https://community.talktalk.co.uk/t5/Chat/bd-p/socialchat"/>
    <hyperlink ref="R92" r:id="rId85" display="https://community.talktalk.co.uk/t5/Chat/bd-p/socialchat"/>
    <hyperlink ref="R93" r:id="rId86" display="https://community.talktalk.co.uk/t5/Chat/bd-p/socialchat"/>
    <hyperlink ref="R94" r:id="rId87" display="https://community.talktalk.co.uk/t5/Chat/bd-p/socialchat"/>
    <hyperlink ref="R95" r:id="rId88" display="https://community.talktalk.co.uk/t5/Chat/bd-p/socialchat"/>
    <hyperlink ref="R96" r:id="rId89" display="https://community.talktalk.co.uk/t5/Chat/bd-p/socialchat"/>
    <hyperlink ref="R97" r:id="rId90" display="https://community.talktalk.co.uk/t5/Chat/bd-p/socialchat"/>
    <hyperlink ref="R98" r:id="rId91" display="https://community.talktalk.co.uk/t5/Chat/bd-p/socialchat"/>
    <hyperlink ref="R99" r:id="rId92" display="https://community.talktalk.co.uk/t5/Chat/bd-p/socialchat"/>
    <hyperlink ref="R100" r:id="rId93" display="https://community.talktalk.co.uk/t5/Chat/bd-p/socialchat"/>
    <hyperlink ref="R101" r:id="rId94" display="https://community.talktalk.co.uk/t5/Chat/bd-p/socialchat"/>
    <hyperlink ref="R102" r:id="rId95" display="https://community.talktalk.co.uk/t5/Chat/bd-p/socialchat"/>
    <hyperlink ref="R103" r:id="rId96" display="https://community.talktalk.co.uk/t5/Chat/bd-p/socialchat"/>
    <hyperlink ref="R104" r:id="rId97" display="https://community.talktalk.co.uk/t5/Chat/bd-p/socialchat"/>
    <hyperlink ref="R105" r:id="rId98" display="https://community.talktalk.co.uk/t5/Chat/bd-p/socialchat"/>
    <hyperlink ref="R106" r:id="rId99" display="https://community.talktalk.co.uk/t5/Chat/bd-p/socialchat"/>
    <hyperlink ref="R107" r:id="rId100" display="https://community.talktalk.co.uk/t5/Chat/bd-p/socialchat"/>
    <hyperlink ref="R108" r:id="rId101" display="https://community.talktalk.co.uk/t5/Chat/bd-p/socialchat"/>
    <hyperlink ref="R109" r:id="rId102" display="https://community.talktalk.co.uk/t5/Chat/bd-p/socialchat"/>
    <hyperlink ref="R110" r:id="rId103" display="https://community.talktalk.co.uk/t5/Chat/bd-p/socialchat"/>
    <hyperlink ref="R111" r:id="rId104" display="https://community.talktalk.co.uk/t5/Chat/bd-p/socialchat"/>
    <hyperlink ref="R112" r:id="rId105" display="https://community.talktalk.co.uk/t5/Chat/bd-p/socialchat"/>
    <hyperlink ref="R113" r:id="rId106" display="https://community.talktalk.co.uk/t5/Chat/bd-p/socialchat"/>
    <hyperlink ref="R114" r:id="rId107" display="https://community.talktalk.co.uk/t5/Chat/bd-p/socialchat"/>
    <hyperlink ref="R115" r:id="rId108" display="https://community.talktalk.co.uk/t5/Chat/bd-p/socialchat"/>
    <hyperlink ref="R116" r:id="rId109" display="https://community.talktalk.co.uk/t5/Chat/bd-p/socialchat"/>
    <hyperlink ref="R117" r:id="rId110" display="https://community.talktalk.co.uk/t5/Chat/bd-p/socialchat"/>
    <hyperlink ref="R118" r:id="rId111" display="https://community.talktalk.co.uk/t5/Chat/bd-p/socialchat"/>
    <hyperlink ref="R119" r:id="rId112" display="https://community.talktalk.co.uk/t5/Chat/bd-p/socialchat"/>
    <hyperlink ref="R120" r:id="rId113" display="https://community.talktalk.co.uk/t5/Chat/bd-p/socialchat"/>
    <hyperlink ref="R121" r:id="rId114" display="https://community.talktalk.co.uk/t5/Chat/bd-p/socialchat"/>
    <hyperlink ref="R122" r:id="rId115" display="https://community.talktalk.co.uk/t5/Chat/bd-p/socialchat"/>
    <hyperlink ref="R123" r:id="rId116" display="https://community.talktalk.co.uk/t5/Chat/bd-p/socialchat"/>
    <hyperlink ref="R124" r:id="rId117" display="https://community.talktalk.co.uk/t5/Chat/bd-p/socialchat"/>
    <hyperlink ref="R125" r:id="rId118" display="https://community.talktalk.co.uk/t5/Chat/bd-p/socialchat"/>
    <hyperlink ref="R126" r:id="rId119" display="https://community.talktalk.co.uk/t5/Chat/bd-p/socialchat"/>
    <hyperlink ref="R127" r:id="rId120" display="https://community.talktalk.co.uk/t5/Chat/bd-p/socialchat"/>
    <hyperlink ref="R128" r:id="rId121" display="https://community.talktalk.co.uk/t5/Chat/bd-p/socialchat"/>
    <hyperlink ref="R129" r:id="rId122" display="https://community.talktalk.co.uk/t5/Chat/bd-p/socialchat"/>
    <hyperlink ref="R130" r:id="rId123" display="https://community.talktalk.co.uk/t5/Chat/bd-p/socialchat"/>
    <hyperlink ref="R131" r:id="rId124" display="https://community.talktalk.co.uk/t5/Chat/bd-p/socialchat"/>
    <hyperlink ref="R132" r:id="rId125" display="https://community.talktalk.co.uk/t5/Chat/bd-p/socialchat"/>
    <hyperlink ref="R133" r:id="rId126" display="https://community.talktalk.co.uk/t5/Chat/bd-p/socialchat"/>
    <hyperlink ref="R134" r:id="rId127" display="https://community.talktalk.co.uk/t5/Chat/bd-p/socialchat"/>
    <hyperlink ref="R135" r:id="rId128" display="https://community.talktalk.co.uk/t5/Chat/bd-p/socialchat"/>
    <hyperlink ref="R136" r:id="rId129" display="https://community.talktalk.co.uk/t5/Chat/bd-p/socialchat"/>
    <hyperlink ref="R137" r:id="rId130" display="https://community.talktalk.co.uk/t5/Chat/bd-p/socialchat"/>
    <hyperlink ref="R138" r:id="rId131" display="https://community.talktalk.co.uk/t5/Chat/bd-p/socialchat"/>
    <hyperlink ref="R139" r:id="rId132" display="https://community.talktalk.co.uk/t5/Chat/bd-p/socialchat"/>
    <hyperlink ref="R140" r:id="rId133" display="https://community.talktalk.co.uk/t5/Chat/bd-p/socialchat"/>
    <hyperlink ref="R141" r:id="rId134" display="https://community.talktalk.co.uk/t5/Chat/bd-p/socialchat"/>
    <hyperlink ref="R142" r:id="rId135" display="https://community.talktalk.co.uk/t5/Chat/bd-p/socialchat"/>
    <hyperlink ref="R143" r:id="rId136" display="https://community.talktalk.co.uk/t5/Chat/bd-p/socialchat"/>
    <hyperlink ref="R144" r:id="rId137" display="https://community.talktalk.co.uk/t5/Chat/bd-p/socialchat"/>
    <hyperlink ref="R145" r:id="rId138" display="https://community.talktalk.co.uk/t5/Chat/bd-p/socialchat"/>
    <hyperlink ref="R146" r:id="rId139" display="https://community.talktalk.co.uk/t5/Chat/bd-p/socialchat"/>
    <hyperlink ref="R147" r:id="rId140" display="https://community.talktalk.co.uk/t5/Chat/bd-p/socialchat"/>
    <hyperlink ref="R148" r:id="rId141" display="https://community.talktalk.co.uk/t5/Chat/bd-p/socialchat"/>
    <hyperlink ref="R149" r:id="rId142" display="https://community.talktalk.co.uk/t5/Chat/bd-p/socialchat"/>
    <hyperlink ref="R150" r:id="rId143" display="https://community.talktalk.co.uk/t5/Chat/bd-p/socialchat"/>
    <hyperlink ref="R151" r:id="rId144" display="https://community.talktalk.co.uk/t5/Chat/bd-p/socialchat"/>
    <hyperlink ref="R152" r:id="rId145" display="https://community.talktalk.co.uk/t5/Chat/bd-p/socialchat"/>
    <hyperlink ref="R153" r:id="rId146" display="https://community.talktalk.co.uk/t5/Chat/bd-p/socialchat"/>
    <hyperlink ref="R154" r:id="rId147" display="https://community.talktalk.co.uk/t5/Chat/bd-p/socialchat"/>
    <hyperlink ref="R155" r:id="rId148" display="https://community.talktalk.co.uk/t5/Chat/bd-p/socialchat"/>
    <hyperlink ref="R156" r:id="rId149" display="https://community.talktalk.co.uk/t5/Chat/bd-p/socialchat"/>
    <hyperlink ref="R157" r:id="rId150" display="https://community.talktalk.co.uk/t5/Chat/bd-p/socialchat"/>
    <hyperlink ref="R158" r:id="rId151" display="https://community.talktalk.co.uk/t5/Chat/bd-p/socialchat"/>
    <hyperlink ref="R159" r:id="rId152" display="https://community.talktalk.co.uk/t5/Chat/bd-p/socialchat"/>
    <hyperlink ref="R160" r:id="rId153" display="https://community.talktalk.co.uk/t5/Chat/bd-p/socialchat"/>
    <hyperlink ref="R161" r:id="rId154" display="https://community.talktalk.co.uk/t5/Chat/bd-p/socialchat"/>
    <hyperlink ref="R162" r:id="rId155" display="https://community.talktalk.co.uk/t5/Chat/bd-p/socialchat"/>
    <hyperlink ref="R163" r:id="rId156" display="https://community.talktalk.co.uk/t5/Chat/bd-p/socialchat"/>
    <hyperlink ref="R164" r:id="rId157" display="https://community.talktalk.co.uk/t5/Chat/bd-p/socialchat"/>
    <hyperlink ref="R165" r:id="rId158" display="https://community.talktalk.co.uk/t5/Chat/bd-p/socialchat"/>
    <hyperlink ref="R166" r:id="rId159" display="https://community.talktalk.co.uk/t5/Chat/bd-p/socialchat"/>
    <hyperlink ref="R167" r:id="rId160" display="https://community.talktalk.co.uk/t5/Chat/bd-p/socialchat"/>
    <hyperlink ref="R168" r:id="rId161" display="https://community.talktalk.co.uk/t5/Chat/bd-p/socialchat"/>
    <hyperlink ref="R169" r:id="rId162" display="https://community.talktalk.co.uk/t5/Chat/bd-p/socialchat"/>
    <hyperlink ref="R170" r:id="rId163" display="https://community.talktalk.co.uk/t5/Chat/bd-p/socialchat"/>
    <hyperlink ref="R171" r:id="rId164" display="https://www.fiverr.com/mstrumiakther/do-wordpress-theme-customization-and-fix-any-errors-in-3-hrs"/>
    <hyperlink ref="R172" r:id="rId165" display="https://www.fiverr.com/mstrumiakther/do-wordpress-theme-customization-and-fix-any-errors-in-3-hrs"/>
    <hyperlink ref="R173" r:id="rId166" display="https://www.americanexpress.com/socialchat"/>
    <hyperlink ref="R174" r:id="rId167" display="https://www.americanexpress.com/socialchat"/>
    <hyperlink ref="R175" r:id="rId168" display="https://www.americanexpress.com/socialchat"/>
    <hyperlink ref="R176" r:id="rId169" display="https://www.americanexpress.com/socialchat"/>
    <hyperlink ref="R177" r:id="rId170" display="https://www.americanexpress.com/socialchat"/>
    <hyperlink ref="R178" r:id="rId171" display="https://www.americanexpress.com/socialchat"/>
    <hyperlink ref="R179" r:id="rId172" display="https://www.americanexpress.com/socialchat"/>
    <hyperlink ref="R180" r:id="rId173" display="https://www.americanexpress.com/socialchat"/>
    <hyperlink ref="R181" r:id="rId174" display="https://www.americanexpress.com/socialchat"/>
    <hyperlink ref="R182" r:id="rId175" display="https://www.americanexpress.com/socialchat"/>
    <hyperlink ref="R183" r:id="rId176" display="https://www.americanexpress.com/socialchat"/>
    <hyperlink ref="R184" r:id="rId177" display="https://www.americanexpress.com/socialchat"/>
    <hyperlink ref="R185" r:id="rId178" display="https://www.americanexpress.com/socialchat"/>
    <hyperlink ref="R186" r:id="rId179" display="https://www.americanexpress.com/socialchat"/>
    <hyperlink ref="R187" r:id="rId180" display="https://www.americanexpress.com/socialchat"/>
    <hyperlink ref="R188" r:id="rId181" display="https://www.americanexpress.com/socialchat"/>
    <hyperlink ref="R189" r:id="rId182" display="https://www.americanexpress.com/socialchat"/>
    <hyperlink ref="R190" r:id="rId183" display="https://www.americanexpress.com/socialchat"/>
    <hyperlink ref="R191" r:id="rId184" display="https://www.americanexpress.com/socialchat"/>
    <hyperlink ref="R192" r:id="rId185" display="https://www.americanexpress.com/socialchat"/>
    <hyperlink ref="U3" r:id="rId186" display="https://pbs.twimg.com/media/DukiWeTX4AAnyV_.jpg"/>
    <hyperlink ref="U5" r:id="rId187" display="https://pbs.twimg.com/media/DukiWeTX4AAnyV_.jpg"/>
    <hyperlink ref="U8" r:id="rId188" display="https://pbs.twimg.com/media/DvBwf6SXQAAiP_Y.png"/>
    <hyperlink ref="V3" r:id="rId189" display="https://pbs.twimg.com/media/DukiWeTX4AAnyV_.jpg"/>
    <hyperlink ref="V4" r:id="rId190" display="http://pbs.twimg.com/profile_images/999047751932395521/_fY4H2r6_normal.jpg"/>
    <hyperlink ref="V5" r:id="rId191" display="https://pbs.twimg.com/media/DukiWeTX4AAnyV_.jpg"/>
    <hyperlink ref="V6" r:id="rId192" display="http://pbs.twimg.com/profile_images/890003770926665728/91J3BC3i_normal.jpg"/>
    <hyperlink ref="V7" r:id="rId193" display="http://pbs.twimg.com/profile_images/2389883639/lc4rqm6b1pxfkuajsdo1_normal.jpeg"/>
    <hyperlink ref="V8" r:id="rId194" display="https://pbs.twimg.com/media/DvBwf6SXQAAiP_Y.png"/>
    <hyperlink ref="V9" r:id="rId195" display="http://pbs.twimg.com/profile_images/806222991327633408/eQFvF4Lg_normal.jpg"/>
    <hyperlink ref="V10" r:id="rId196" display="http://pbs.twimg.com/profile_images/1073238781795328001/IxqQee4b_normal.jpg"/>
    <hyperlink ref="V11" r:id="rId197" display="http://pbs.twimg.com/profile_images/1073238781795328001/IxqQee4b_normal.jpg"/>
    <hyperlink ref="V12" r:id="rId198" display="http://pbs.twimg.com/profile_images/659705049438793728/FWPuPXJu_normal.jpg"/>
    <hyperlink ref="V13" r:id="rId199" display="http://pbs.twimg.com/profile_images/984845186839797760/6s5mK6SP_normal.jpg"/>
    <hyperlink ref="V14" r:id="rId200" display="http://pbs.twimg.com/profile_images/860520946431545344/YKEgsJ9H_normal.jpg"/>
    <hyperlink ref="V15" r:id="rId201" display="http://pbs.twimg.com/profile_images/1017770615359434753/ECt2ncRL_normal.jpg"/>
    <hyperlink ref="V16" r:id="rId202" display="http://pbs.twimg.com/profile_images/1017770615359434753/ECt2ncRL_normal.jpg"/>
    <hyperlink ref="V17" r:id="rId203" display="http://pbs.twimg.com/profile_images/1017770615359434753/ECt2ncRL_normal.jpg"/>
    <hyperlink ref="V18" r:id="rId204" display="http://pbs.twimg.com/profile_images/1017770615359434753/ECt2ncRL_normal.jpg"/>
    <hyperlink ref="V19" r:id="rId205" display="http://pbs.twimg.com/profile_images/1017770615359434753/ECt2ncRL_normal.jpg"/>
    <hyperlink ref="V20" r:id="rId206" display="http://pbs.twimg.com/profile_images/782529184765796352/kCC5xfF-_normal.jpg"/>
    <hyperlink ref="V21" r:id="rId207" display="http://pbs.twimg.com/profile_images/782529184765796352/kCC5xfF-_normal.jpg"/>
    <hyperlink ref="V22" r:id="rId208" display="http://pbs.twimg.com/profile_images/687250413788106753/Of-4AHDY_normal.png"/>
    <hyperlink ref="V23" r:id="rId209" display="http://pbs.twimg.com/profile_images/1035131842209505280/PEUiVXKE_normal.jpg"/>
    <hyperlink ref="V24" r:id="rId210" display="http://pbs.twimg.com/profile_images/1035131842209505280/PEUiVXKE_normal.jpg"/>
    <hyperlink ref="V25" r:id="rId211" display="http://pbs.twimg.com/profile_images/1035131842209505280/PEUiVXKE_normal.jpg"/>
    <hyperlink ref="V26" r:id="rId212" display="http://pbs.twimg.com/profile_images/1035131842209505280/PEUiVXKE_normal.jpg"/>
    <hyperlink ref="V27" r:id="rId213" display="http://pbs.twimg.com/profile_images/1035131842209505280/PEUiVXKE_normal.jpg"/>
    <hyperlink ref="V28" r:id="rId214" display="http://pbs.twimg.com/profile_images/1035131842209505280/PEUiVXKE_normal.jpg"/>
    <hyperlink ref="V29" r:id="rId215" display="http://pbs.twimg.com/profile_images/1035131842209505280/PEUiVXKE_normal.jpg"/>
    <hyperlink ref="V30" r:id="rId216" display="http://pbs.twimg.com/profile_images/1035131842209505280/PEUiVXKE_normal.jpg"/>
    <hyperlink ref="V31" r:id="rId217" display="http://pbs.twimg.com/profile_images/1035131842209505280/PEUiVXKE_normal.jpg"/>
    <hyperlink ref="V32" r:id="rId218" display="http://pbs.twimg.com/profile_images/1035131842209505280/PEUiVXKE_normal.jpg"/>
    <hyperlink ref="V33" r:id="rId219" display="http://pbs.twimg.com/profile_images/1035131842209505280/PEUiVXKE_normal.jpg"/>
    <hyperlink ref="V34" r:id="rId220" display="http://pbs.twimg.com/profile_images/1035131842209505280/PEUiVXKE_normal.jpg"/>
    <hyperlink ref="V35" r:id="rId221" display="http://pbs.twimg.com/profile_images/1035131842209505280/PEUiVXKE_normal.jpg"/>
    <hyperlink ref="V36" r:id="rId222" display="http://pbs.twimg.com/profile_images/1035131842209505280/PEUiVXKE_normal.jpg"/>
    <hyperlink ref="V37" r:id="rId223" display="http://pbs.twimg.com/profile_images/1035131842209505280/PEUiVXKE_normal.jpg"/>
    <hyperlink ref="V38" r:id="rId224" display="http://pbs.twimg.com/profile_images/1035131842209505280/PEUiVXKE_normal.jpg"/>
    <hyperlink ref="V39" r:id="rId225" display="http://pbs.twimg.com/profile_images/1035131842209505280/PEUiVXKE_normal.jpg"/>
    <hyperlink ref="V40" r:id="rId226" display="http://pbs.twimg.com/profile_images/1035131842209505280/PEUiVXKE_normal.jpg"/>
    <hyperlink ref="V41" r:id="rId227" display="http://pbs.twimg.com/profile_images/1035131842209505280/PEUiVXKE_normal.jpg"/>
    <hyperlink ref="V42" r:id="rId228" display="http://pbs.twimg.com/profile_images/1035131842209505280/PEUiVXKE_normal.jpg"/>
    <hyperlink ref="V43" r:id="rId229" display="http://pbs.twimg.com/profile_images/1035131842209505280/PEUiVXKE_normal.jpg"/>
    <hyperlink ref="V44" r:id="rId230" display="http://pbs.twimg.com/profile_images/1035131842209505280/PEUiVXKE_normal.jpg"/>
    <hyperlink ref="V45" r:id="rId231" display="http://pbs.twimg.com/profile_images/1035131842209505280/PEUiVXKE_normal.jpg"/>
    <hyperlink ref="V46" r:id="rId232" display="http://pbs.twimg.com/profile_images/1035131842209505280/PEUiVXKE_normal.jpg"/>
    <hyperlink ref="V47" r:id="rId233" display="http://pbs.twimg.com/profile_images/1035131842209505280/PEUiVXKE_normal.jpg"/>
    <hyperlink ref="V48" r:id="rId234" display="http://pbs.twimg.com/profile_images/1035131842209505280/PEUiVXKE_normal.jpg"/>
    <hyperlink ref="V49" r:id="rId235" display="http://pbs.twimg.com/profile_images/1035131842209505280/PEUiVXKE_normal.jpg"/>
    <hyperlink ref="V50" r:id="rId236" display="http://pbs.twimg.com/profile_images/1035131842209505280/PEUiVXKE_normal.jpg"/>
    <hyperlink ref="V51" r:id="rId237" display="http://pbs.twimg.com/profile_images/1035131842209505280/PEUiVXKE_normal.jpg"/>
    <hyperlink ref="V52" r:id="rId238" display="http://pbs.twimg.com/profile_images/1035131842209505280/PEUiVXKE_normal.jpg"/>
    <hyperlink ref="V53" r:id="rId239" display="http://pbs.twimg.com/profile_images/1035131842209505280/PEUiVXKE_normal.jpg"/>
    <hyperlink ref="V54" r:id="rId240" display="http://pbs.twimg.com/profile_images/1035131842209505280/PEUiVXKE_normal.jpg"/>
    <hyperlink ref="V55" r:id="rId241" display="http://pbs.twimg.com/profile_images/1035131842209505280/PEUiVXKE_normal.jpg"/>
    <hyperlink ref="V56" r:id="rId242" display="http://pbs.twimg.com/profile_images/1035131842209505280/PEUiVXKE_normal.jpg"/>
    <hyperlink ref="V57" r:id="rId243" display="http://pbs.twimg.com/profile_images/1035131842209505280/PEUiVXKE_normal.jpg"/>
    <hyperlink ref="V58" r:id="rId244" display="http://pbs.twimg.com/profile_images/1035131842209505280/PEUiVXKE_normal.jpg"/>
    <hyperlink ref="V59" r:id="rId245" display="http://pbs.twimg.com/profile_images/1035131842209505280/PEUiVXKE_normal.jpg"/>
    <hyperlink ref="V60" r:id="rId246" display="http://pbs.twimg.com/profile_images/1035131842209505280/PEUiVXKE_normal.jpg"/>
    <hyperlink ref="V61" r:id="rId247" display="http://pbs.twimg.com/profile_images/1035131842209505280/PEUiVXKE_normal.jpg"/>
    <hyperlink ref="V62" r:id="rId248" display="http://pbs.twimg.com/profile_images/1035131842209505280/PEUiVXKE_normal.jpg"/>
    <hyperlink ref="V63" r:id="rId249" display="http://pbs.twimg.com/profile_images/1035131842209505280/PEUiVXKE_normal.jpg"/>
    <hyperlink ref="V64" r:id="rId250" display="http://pbs.twimg.com/profile_images/1035131842209505280/PEUiVXKE_normal.jpg"/>
    <hyperlink ref="V65" r:id="rId251" display="http://pbs.twimg.com/profile_images/1035131842209505280/PEUiVXKE_normal.jpg"/>
    <hyperlink ref="V66" r:id="rId252" display="http://pbs.twimg.com/profile_images/1035131842209505280/PEUiVXKE_normal.jpg"/>
    <hyperlink ref="V67" r:id="rId253" display="http://pbs.twimg.com/profile_images/1035131842209505280/PEUiVXKE_normal.jpg"/>
    <hyperlink ref="V68" r:id="rId254" display="http://pbs.twimg.com/profile_images/1035131842209505280/PEUiVXKE_normal.jpg"/>
    <hyperlink ref="V69" r:id="rId255" display="http://pbs.twimg.com/profile_images/1035131842209505280/PEUiVXKE_normal.jpg"/>
    <hyperlink ref="V70" r:id="rId256" display="http://pbs.twimg.com/profile_images/1035131842209505280/PEUiVXKE_normal.jpg"/>
    <hyperlink ref="V71" r:id="rId257" display="http://pbs.twimg.com/profile_images/1035131842209505280/PEUiVXKE_normal.jpg"/>
    <hyperlink ref="V72" r:id="rId258" display="http://pbs.twimg.com/profile_images/1035131842209505280/PEUiVXKE_normal.jpg"/>
    <hyperlink ref="V73" r:id="rId259" display="http://pbs.twimg.com/profile_images/1035131842209505280/PEUiVXKE_normal.jpg"/>
    <hyperlink ref="V74" r:id="rId260" display="http://pbs.twimg.com/profile_images/1035131842209505280/PEUiVXKE_normal.jpg"/>
    <hyperlink ref="V75" r:id="rId261" display="http://pbs.twimg.com/profile_images/1035131842209505280/PEUiVXKE_normal.jpg"/>
    <hyperlink ref="V76" r:id="rId262" display="http://pbs.twimg.com/profile_images/1035131842209505280/PEUiVXKE_normal.jpg"/>
    <hyperlink ref="V77" r:id="rId263" display="http://pbs.twimg.com/profile_images/1035131842209505280/PEUiVXKE_normal.jpg"/>
    <hyperlink ref="V78" r:id="rId264" display="http://pbs.twimg.com/profile_images/1035131842209505280/PEUiVXKE_normal.jpg"/>
    <hyperlink ref="V79" r:id="rId265" display="http://pbs.twimg.com/profile_images/1035131842209505280/PEUiVXKE_normal.jpg"/>
    <hyperlink ref="V80" r:id="rId266" display="http://pbs.twimg.com/profile_images/1035131842209505280/PEUiVXKE_normal.jpg"/>
    <hyperlink ref="V81" r:id="rId267" display="http://pbs.twimg.com/profile_images/1035131842209505280/PEUiVXKE_normal.jpg"/>
    <hyperlink ref="V82" r:id="rId268" display="http://pbs.twimg.com/profile_images/1035131842209505280/PEUiVXKE_normal.jpg"/>
    <hyperlink ref="V83" r:id="rId269" display="http://pbs.twimg.com/profile_images/1035131842209505280/PEUiVXKE_normal.jpg"/>
    <hyperlink ref="V84" r:id="rId270" display="http://pbs.twimg.com/profile_images/1035131842209505280/PEUiVXKE_normal.jpg"/>
    <hyperlink ref="V85" r:id="rId271" display="http://pbs.twimg.com/profile_images/1035131842209505280/PEUiVXKE_normal.jpg"/>
    <hyperlink ref="V86" r:id="rId272" display="http://pbs.twimg.com/profile_images/1035131842209505280/PEUiVXKE_normal.jpg"/>
    <hyperlink ref="V87" r:id="rId273" display="http://pbs.twimg.com/profile_images/1035131842209505280/PEUiVXKE_normal.jpg"/>
    <hyperlink ref="V88" r:id="rId274" display="http://pbs.twimg.com/profile_images/1035131842209505280/PEUiVXKE_normal.jpg"/>
    <hyperlink ref="V89" r:id="rId275" display="http://pbs.twimg.com/profile_images/1035131842209505280/PEUiVXKE_normal.jpg"/>
    <hyperlink ref="V90" r:id="rId276" display="http://pbs.twimg.com/profile_images/1035131842209505280/PEUiVXKE_normal.jpg"/>
    <hyperlink ref="V91" r:id="rId277" display="http://pbs.twimg.com/profile_images/1035131842209505280/PEUiVXKE_normal.jpg"/>
    <hyperlink ref="V92" r:id="rId278" display="http://pbs.twimg.com/profile_images/1035131842209505280/PEUiVXKE_normal.jpg"/>
    <hyperlink ref="V93" r:id="rId279" display="http://pbs.twimg.com/profile_images/1035131842209505280/PEUiVXKE_normal.jpg"/>
    <hyperlink ref="V94" r:id="rId280" display="http://pbs.twimg.com/profile_images/1035131842209505280/PEUiVXKE_normal.jpg"/>
    <hyperlink ref="V95" r:id="rId281" display="http://pbs.twimg.com/profile_images/1035131842209505280/PEUiVXKE_normal.jpg"/>
    <hyperlink ref="V96" r:id="rId282" display="http://pbs.twimg.com/profile_images/1035131842209505280/PEUiVXKE_normal.jpg"/>
    <hyperlink ref="V97" r:id="rId283" display="http://pbs.twimg.com/profile_images/1035131842209505280/PEUiVXKE_normal.jpg"/>
    <hyperlink ref="V98" r:id="rId284" display="http://pbs.twimg.com/profile_images/1035131842209505280/PEUiVXKE_normal.jpg"/>
    <hyperlink ref="V99" r:id="rId285" display="http://pbs.twimg.com/profile_images/1035131842209505280/PEUiVXKE_normal.jpg"/>
    <hyperlink ref="V100" r:id="rId286" display="http://pbs.twimg.com/profile_images/1035131842209505280/PEUiVXKE_normal.jpg"/>
    <hyperlink ref="V101" r:id="rId287" display="http://pbs.twimg.com/profile_images/1035131842209505280/PEUiVXKE_normal.jpg"/>
    <hyperlink ref="V102" r:id="rId288" display="http://pbs.twimg.com/profile_images/1035131842209505280/PEUiVXKE_normal.jpg"/>
    <hyperlink ref="V103" r:id="rId289" display="http://pbs.twimg.com/profile_images/1035131842209505280/PEUiVXKE_normal.jpg"/>
    <hyperlink ref="V104" r:id="rId290" display="http://pbs.twimg.com/profile_images/1035131842209505280/PEUiVXKE_normal.jpg"/>
    <hyperlink ref="V105" r:id="rId291" display="http://pbs.twimg.com/profile_images/1035131842209505280/PEUiVXKE_normal.jpg"/>
    <hyperlink ref="V106" r:id="rId292" display="http://pbs.twimg.com/profile_images/1035131842209505280/PEUiVXKE_normal.jpg"/>
    <hyperlink ref="V107" r:id="rId293" display="http://pbs.twimg.com/profile_images/1035131842209505280/PEUiVXKE_normal.jpg"/>
    <hyperlink ref="V108" r:id="rId294" display="http://pbs.twimg.com/profile_images/1035131842209505280/PEUiVXKE_normal.jpg"/>
    <hyperlink ref="V109" r:id="rId295" display="http://pbs.twimg.com/profile_images/1035131842209505280/PEUiVXKE_normal.jpg"/>
    <hyperlink ref="V110" r:id="rId296" display="http://pbs.twimg.com/profile_images/1035131842209505280/PEUiVXKE_normal.jpg"/>
    <hyperlink ref="V111" r:id="rId297" display="http://pbs.twimg.com/profile_images/1035131842209505280/PEUiVXKE_normal.jpg"/>
    <hyperlink ref="V112" r:id="rId298" display="http://pbs.twimg.com/profile_images/1035131842209505280/PEUiVXKE_normal.jpg"/>
    <hyperlink ref="V113" r:id="rId299" display="http://pbs.twimg.com/profile_images/1035131842209505280/PEUiVXKE_normal.jpg"/>
    <hyperlink ref="V114" r:id="rId300" display="http://pbs.twimg.com/profile_images/1035131842209505280/PEUiVXKE_normal.jpg"/>
    <hyperlink ref="V115" r:id="rId301" display="http://pbs.twimg.com/profile_images/1035131842209505280/PEUiVXKE_normal.jpg"/>
    <hyperlink ref="V116" r:id="rId302" display="http://pbs.twimg.com/profile_images/1035131842209505280/PEUiVXKE_normal.jpg"/>
    <hyperlink ref="V117" r:id="rId303" display="http://pbs.twimg.com/profile_images/1035131842209505280/PEUiVXKE_normal.jpg"/>
    <hyperlink ref="V118" r:id="rId304" display="http://pbs.twimg.com/profile_images/1035131842209505280/PEUiVXKE_normal.jpg"/>
    <hyperlink ref="V119" r:id="rId305" display="http://pbs.twimg.com/profile_images/1035131842209505280/PEUiVXKE_normal.jpg"/>
    <hyperlink ref="V120" r:id="rId306" display="http://pbs.twimg.com/profile_images/1035131842209505280/PEUiVXKE_normal.jpg"/>
    <hyperlink ref="V121" r:id="rId307" display="http://pbs.twimg.com/profile_images/1035131842209505280/PEUiVXKE_normal.jpg"/>
    <hyperlink ref="V122" r:id="rId308" display="http://pbs.twimg.com/profile_images/1035131842209505280/PEUiVXKE_normal.jpg"/>
    <hyperlink ref="V123" r:id="rId309" display="http://pbs.twimg.com/profile_images/1035131842209505280/PEUiVXKE_normal.jpg"/>
    <hyperlink ref="V124" r:id="rId310" display="http://pbs.twimg.com/profile_images/1035131842209505280/PEUiVXKE_normal.jpg"/>
    <hyperlink ref="V125" r:id="rId311" display="http://pbs.twimg.com/profile_images/1035131842209505280/PEUiVXKE_normal.jpg"/>
    <hyperlink ref="V126" r:id="rId312" display="http://pbs.twimg.com/profile_images/1035131842209505280/PEUiVXKE_normal.jpg"/>
    <hyperlink ref="V127" r:id="rId313" display="http://pbs.twimg.com/profile_images/1035131842209505280/PEUiVXKE_normal.jpg"/>
    <hyperlink ref="V128" r:id="rId314" display="http://pbs.twimg.com/profile_images/1035131842209505280/PEUiVXKE_normal.jpg"/>
    <hyperlink ref="V129" r:id="rId315" display="http://pbs.twimg.com/profile_images/1035131842209505280/PEUiVXKE_normal.jpg"/>
    <hyperlink ref="V130" r:id="rId316" display="http://pbs.twimg.com/profile_images/1035131842209505280/PEUiVXKE_normal.jpg"/>
    <hyperlink ref="V131" r:id="rId317" display="http://pbs.twimg.com/profile_images/1035131842209505280/PEUiVXKE_normal.jpg"/>
    <hyperlink ref="V132" r:id="rId318" display="http://pbs.twimg.com/profile_images/1035131842209505280/PEUiVXKE_normal.jpg"/>
    <hyperlink ref="V133" r:id="rId319" display="http://pbs.twimg.com/profile_images/1035131842209505280/PEUiVXKE_normal.jpg"/>
    <hyperlink ref="V134" r:id="rId320" display="http://pbs.twimg.com/profile_images/1035131842209505280/PEUiVXKE_normal.jpg"/>
    <hyperlink ref="V135" r:id="rId321" display="http://pbs.twimg.com/profile_images/1035131842209505280/PEUiVXKE_normal.jpg"/>
    <hyperlink ref="V136" r:id="rId322" display="http://pbs.twimg.com/profile_images/1035131842209505280/PEUiVXKE_normal.jpg"/>
    <hyperlink ref="V137" r:id="rId323" display="http://pbs.twimg.com/profile_images/1035131842209505280/PEUiVXKE_normal.jpg"/>
    <hyperlink ref="V138" r:id="rId324" display="http://pbs.twimg.com/profile_images/1035131842209505280/PEUiVXKE_normal.jpg"/>
    <hyperlink ref="V139" r:id="rId325" display="http://pbs.twimg.com/profile_images/1035131842209505280/PEUiVXKE_normal.jpg"/>
    <hyperlink ref="V140" r:id="rId326" display="http://pbs.twimg.com/profile_images/1035131842209505280/PEUiVXKE_normal.jpg"/>
    <hyperlink ref="V141" r:id="rId327" display="http://pbs.twimg.com/profile_images/1035131842209505280/PEUiVXKE_normal.jpg"/>
    <hyperlink ref="V142" r:id="rId328" display="http://pbs.twimg.com/profile_images/1035131842209505280/PEUiVXKE_normal.jpg"/>
    <hyperlink ref="V143" r:id="rId329" display="http://pbs.twimg.com/profile_images/1035131842209505280/PEUiVXKE_normal.jpg"/>
    <hyperlink ref="V144" r:id="rId330" display="http://pbs.twimg.com/profile_images/1035131842209505280/PEUiVXKE_normal.jpg"/>
    <hyperlink ref="V145" r:id="rId331" display="http://pbs.twimg.com/profile_images/1035131842209505280/PEUiVXKE_normal.jpg"/>
    <hyperlink ref="V146" r:id="rId332" display="http://pbs.twimg.com/profile_images/1035131842209505280/PEUiVXKE_normal.jpg"/>
    <hyperlink ref="V147" r:id="rId333" display="http://pbs.twimg.com/profile_images/1035131842209505280/PEUiVXKE_normal.jpg"/>
    <hyperlink ref="V148" r:id="rId334" display="http://pbs.twimg.com/profile_images/1035131842209505280/PEUiVXKE_normal.jpg"/>
    <hyperlink ref="V149" r:id="rId335" display="http://pbs.twimg.com/profile_images/1035131842209505280/PEUiVXKE_normal.jpg"/>
    <hyperlink ref="V150" r:id="rId336" display="http://pbs.twimg.com/profile_images/1035131842209505280/PEUiVXKE_normal.jpg"/>
    <hyperlink ref="V151" r:id="rId337" display="http://pbs.twimg.com/profile_images/1035131842209505280/PEUiVXKE_normal.jpg"/>
    <hyperlink ref="V152" r:id="rId338" display="http://pbs.twimg.com/profile_images/1035131842209505280/PEUiVXKE_normal.jpg"/>
    <hyperlink ref="V153" r:id="rId339" display="http://pbs.twimg.com/profile_images/1035131842209505280/PEUiVXKE_normal.jpg"/>
    <hyperlink ref="V154" r:id="rId340" display="http://pbs.twimg.com/profile_images/1035131842209505280/PEUiVXKE_normal.jpg"/>
    <hyperlink ref="V155" r:id="rId341" display="http://pbs.twimg.com/profile_images/1035131842209505280/PEUiVXKE_normal.jpg"/>
    <hyperlink ref="V156" r:id="rId342" display="http://pbs.twimg.com/profile_images/1035131842209505280/PEUiVXKE_normal.jpg"/>
    <hyperlink ref="V157" r:id="rId343" display="http://pbs.twimg.com/profile_images/1035131842209505280/PEUiVXKE_normal.jpg"/>
    <hyperlink ref="V158" r:id="rId344" display="http://pbs.twimg.com/profile_images/1035131842209505280/PEUiVXKE_normal.jpg"/>
    <hyperlink ref="V159" r:id="rId345" display="http://pbs.twimg.com/profile_images/1035131842209505280/PEUiVXKE_normal.jpg"/>
    <hyperlink ref="V160" r:id="rId346" display="http://pbs.twimg.com/profile_images/1035131842209505280/PEUiVXKE_normal.jpg"/>
    <hyperlink ref="V161" r:id="rId347" display="http://pbs.twimg.com/profile_images/1035131842209505280/PEUiVXKE_normal.jpg"/>
    <hyperlink ref="V162" r:id="rId348" display="http://pbs.twimg.com/profile_images/1035131842209505280/PEUiVXKE_normal.jpg"/>
    <hyperlink ref="V163" r:id="rId349" display="http://pbs.twimg.com/profile_images/1035131842209505280/PEUiVXKE_normal.jpg"/>
    <hyperlink ref="V164" r:id="rId350" display="http://pbs.twimg.com/profile_images/1035131842209505280/PEUiVXKE_normal.jpg"/>
    <hyperlink ref="V165" r:id="rId351" display="http://pbs.twimg.com/profile_images/1035131842209505280/PEUiVXKE_normal.jpg"/>
    <hyperlink ref="V166" r:id="rId352" display="http://pbs.twimg.com/profile_images/1035131842209505280/PEUiVXKE_normal.jpg"/>
    <hyperlink ref="V167" r:id="rId353" display="http://pbs.twimg.com/profile_images/1035131842209505280/PEUiVXKE_normal.jpg"/>
    <hyperlink ref="V168" r:id="rId354" display="http://pbs.twimg.com/profile_images/1035131842209505280/PEUiVXKE_normal.jpg"/>
    <hyperlink ref="V169" r:id="rId355" display="http://pbs.twimg.com/profile_images/1035131842209505280/PEUiVXKE_normal.jpg"/>
    <hyperlink ref="V170" r:id="rId356" display="http://pbs.twimg.com/profile_images/1035131842209505280/PEUiVXKE_normal.jpg"/>
    <hyperlink ref="V171" r:id="rId357" display="http://pbs.twimg.com/profile_images/1039030716195958784/yd5RxWhO_normal.jpg"/>
    <hyperlink ref="V172" r:id="rId358" display="http://pbs.twimg.com/profile_images/1039030716195958784/yd5RxWhO_normal.jpg"/>
    <hyperlink ref="V173" r:id="rId359" display="http://pbs.twimg.com/profile_images/983810906927792128/QToPQDeT_normal.jpg"/>
    <hyperlink ref="V174" r:id="rId360" display="http://pbs.twimg.com/profile_images/983810906927792128/QToPQDeT_normal.jpg"/>
    <hyperlink ref="V175" r:id="rId361" display="http://pbs.twimg.com/profile_images/983810906927792128/QToPQDeT_normal.jpg"/>
    <hyperlink ref="V176" r:id="rId362" display="http://pbs.twimg.com/profile_images/983810906927792128/QToPQDeT_normal.jpg"/>
    <hyperlink ref="V177" r:id="rId363" display="http://pbs.twimg.com/profile_images/983810906927792128/QToPQDeT_normal.jpg"/>
    <hyperlink ref="V178" r:id="rId364" display="http://pbs.twimg.com/profile_images/983810906927792128/QToPQDeT_normal.jpg"/>
    <hyperlink ref="V179" r:id="rId365" display="http://pbs.twimg.com/profile_images/983810906927792128/QToPQDeT_normal.jpg"/>
    <hyperlink ref="V180" r:id="rId366" display="http://pbs.twimg.com/profile_images/983810906927792128/QToPQDeT_normal.jpg"/>
    <hyperlink ref="V181" r:id="rId367" display="http://pbs.twimg.com/profile_images/983810906927792128/QToPQDeT_normal.jpg"/>
    <hyperlink ref="V182" r:id="rId368" display="http://pbs.twimg.com/profile_images/983810906927792128/QToPQDeT_normal.jpg"/>
    <hyperlink ref="V183" r:id="rId369" display="http://pbs.twimg.com/profile_images/983810906927792128/QToPQDeT_normal.jpg"/>
    <hyperlink ref="V184" r:id="rId370" display="http://pbs.twimg.com/profile_images/983810906927792128/QToPQDeT_normal.jpg"/>
    <hyperlink ref="V185" r:id="rId371" display="http://pbs.twimg.com/profile_images/983810906927792128/QToPQDeT_normal.jpg"/>
    <hyperlink ref="V186" r:id="rId372" display="http://pbs.twimg.com/profile_images/983810906927792128/QToPQDeT_normal.jpg"/>
    <hyperlink ref="V187" r:id="rId373" display="http://pbs.twimg.com/profile_images/983810906927792128/QToPQDeT_normal.jpg"/>
    <hyperlink ref="V188" r:id="rId374" display="http://pbs.twimg.com/profile_images/983810906927792128/QToPQDeT_normal.jpg"/>
    <hyperlink ref="V189" r:id="rId375" display="http://pbs.twimg.com/profile_images/983810906927792128/QToPQDeT_normal.jpg"/>
    <hyperlink ref="V190" r:id="rId376" display="http://pbs.twimg.com/profile_images/983810906927792128/QToPQDeT_normal.jpg"/>
    <hyperlink ref="V191" r:id="rId377" display="http://pbs.twimg.com/profile_images/983810906927792128/QToPQDeT_normal.jpg"/>
    <hyperlink ref="V192" r:id="rId378" display="http://pbs.twimg.com/profile_images/983810906927792128/QToPQDeT_normal.jpg"/>
    <hyperlink ref="X3" r:id="rId379" display="https://twitter.com/#!/kobmaxqueen/status/1074427799719555073"/>
    <hyperlink ref="X4" r:id="rId380" display="https://twitter.com/#!/feedalpha/status/1074441654533267457"/>
    <hyperlink ref="X5" r:id="rId381" display="https://twitter.com/#!/madalynsklar/status/1074427757533294592"/>
    <hyperlink ref="X6" r:id="rId382" display="https://twitter.com/#!/websarl/status/1074444571482955781"/>
    <hyperlink ref="X7" r:id="rId383" display="https://twitter.com/#!/twitliveevents/status/1074861846144974848"/>
    <hyperlink ref="X8" r:id="rId384" display="https://twitter.com/#!/hillarydepiano/status/1076484006072471554"/>
    <hyperlink ref="X9" r:id="rId385" display="https://twitter.com/#!/hanque99/status/1076491669737037824"/>
    <hyperlink ref="X10" r:id="rId386" display="https://twitter.com/#!/mutiqxxs/status/1077595170600673280"/>
    <hyperlink ref="X11" r:id="rId387" display="https://twitter.com/#!/mutiqxxs/status/1077595170600673280"/>
    <hyperlink ref="X12" r:id="rId388" display="https://twitter.com/#!/sakshisdi/status/1077843961241354240"/>
    <hyperlink ref="X13" r:id="rId389" display="https://twitter.com/#!/bloggersatwork/status/1077945927573344257"/>
    <hyperlink ref="X14" r:id="rId390" display="https://twitter.com/#!/debraruh/status/1077957602900959239"/>
    <hyperlink ref="X15" r:id="rId391" display="https://twitter.com/#!/sprintcare/status/1074420480298209280"/>
    <hyperlink ref="X16" r:id="rId392" display="https://twitter.com/#!/sprintcare/status/1074443202839474176"/>
    <hyperlink ref="X17" r:id="rId393" display="https://twitter.com/#!/sprintcare/status/1076438600290463744"/>
    <hyperlink ref="X18" r:id="rId394" display="https://twitter.com/#!/sprintcare/status/1076856407771631616"/>
    <hyperlink ref="X19" r:id="rId395" display="https://twitter.com/#!/sprintcare/status/1078104546193289216"/>
    <hyperlink ref="X20" r:id="rId396" display="https://twitter.com/#!/talktalktv/status/1073937588434677760"/>
    <hyperlink ref="X21" r:id="rId397" display="https://twitter.com/#!/talktalktv/status/1078222186782040069"/>
    <hyperlink ref="X22" r:id="rId398" display="https://twitter.com/#!/tim_official/status/1078561881604923393"/>
    <hyperlink ref="X23" r:id="rId399" display="https://twitter.com/#!/talktalk/status/1073869217051656192"/>
    <hyperlink ref="X24" r:id="rId400" display="https://twitter.com/#!/talktalk/status/1073872215551238144"/>
    <hyperlink ref="X25" r:id="rId401" display="https://twitter.com/#!/talktalk/status/1073872537615065088"/>
    <hyperlink ref="X26" r:id="rId402" display="https://twitter.com/#!/talktalk/status/1073878259522260994"/>
    <hyperlink ref="X27" r:id="rId403" display="https://twitter.com/#!/talktalk/status/1073883541111562240"/>
    <hyperlink ref="X28" r:id="rId404" display="https://twitter.com/#!/talktalk/status/1073890997267021824"/>
    <hyperlink ref="X29" r:id="rId405" display="https://twitter.com/#!/talktalk/status/1073898735229431813"/>
    <hyperlink ref="X30" r:id="rId406" display="https://twitter.com/#!/talktalk/status/1073898935155081221"/>
    <hyperlink ref="X31" r:id="rId407" display="https://twitter.com/#!/talktalk/status/1073907972764520448"/>
    <hyperlink ref="X32" r:id="rId408" display="https://twitter.com/#!/talktalk/status/1073920065274331137"/>
    <hyperlink ref="X33" r:id="rId409" display="https://twitter.com/#!/talktalk/status/1073939852234842112"/>
    <hyperlink ref="X34" r:id="rId410" display="https://twitter.com/#!/talktalk/status/1073953111943847936"/>
    <hyperlink ref="X35" r:id="rId411" display="https://twitter.com/#!/talktalk/status/1073955469092380672"/>
    <hyperlink ref="X36" r:id="rId412" display="https://twitter.com/#!/talktalk/status/1073958156332621825"/>
    <hyperlink ref="X37" r:id="rId413" display="https://twitter.com/#!/talktalk/status/1073960855472144387"/>
    <hyperlink ref="X38" r:id="rId414" display="https://twitter.com/#!/talktalk/status/1073962877139206144"/>
    <hyperlink ref="X39" r:id="rId415" display="https://twitter.com/#!/talktalk/status/1073963802314596352"/>
    <hyperlink ref="X40" r:id="rId416" display="https://twitter.com/#!/talktalk/status/1073967731215618048"/>
    <hyperlink ref="X41" r:id="rId417" display="https://twitter.com/#!/talktalk/status/1073976965445681154"/>
    <hyperlink ref="X42" r:id="rId418" display="https://twitter.com/#!/talktalk/status/1073978449952432135"/>
    <hyperlink ref="X43" r:id="rId419" display="https://twitter.com/#!/talktalk/status/1073990892258816000"/>
    <hyperlink ref="X44" r:id="rId420" display="https://twitter.com/#!/talktalk/status/1074232834393559040"/>
    <hyperlink ref="X45" r:id="rId421" display="https://twitter.com/#!/talktalk/status/1074243592858886144"/>
    <hyperlink ref="X46" r:id="rId422" display="https://twitter.com/#!/talktalk/status/1074246677962334208"/>
    <hyperlink ref="X47" r:id="rId423" display="https://twitter.com/#!/talktalk/status/1074247618073489408"/>
    <hyperlink ref="X48" r:id="rId424" display="https://twitter.com/#!/talktalk/status/1074248121666977793"/>
    <hyperlink ref="X49" r:id="rId425" display="https://twitter.com/#!/talktalk/status/1074250118013034498"/>
    <hyperlink ref="X50" r:id="rId426" display="https://twitter.com/#!/talktalk/status/1074252888111759360"/>
    <hyperlink ref="X51" r:id="rId427" display="https://twitter.com/#!/talktalk/status/1074254668681920513"/>
    <hyperlink ref="X52" r:id="rId428" display="https://twitter.com/#!/talktalk/status/1074256705574367232"/>
    <hyperlink ref="X53" r:id="rId429" display="https://twitter.com/#!/talktalk/status/1074256881659637760"/>
    <hyperlink ref="X54" r:id="rId430" display="https://twitter.com/#!/talktalk/status/1074258097907122176"/>
    <hyperlink ref="X55" r:id="rId431" display="https://twitter.com/#!/talktalk/status/1074268744602542083"/>
    <hyperlink ref="X56" r:id="rId432" display="https://twitter.com/#!/talktalk/status/1074276595651747840"/>
    <hyperlink ref="X57" r:id="rId433" display="https://twitter.com/#!/talktalk/status/1074284661604528129"/>
    <hyperlink ref="X58" r:id="rId434" display="https://twitter.com/#!/talktalk/status/1074304639531696129"/>
    <hyperlink ref="X59" r:id="rId435" display="https://twitter.com/#!/talktalk/status/1074331288604209153"/>
    <hyperlink ref="X60" r:id="rId436" display="https://twitter.com/#!/talktalk/status/1074352609580990465"/>
    <hyperlink ref="X61" r:id="rId437" display="https://twitter.com/#!/talktalk/status/1074354141265321984"/>
    <hyperlink ref="X62" r:id="rId438" display="https://twitter.com/#!/talktalk/status/1074587263059877888"/>
    <hyperlink ref="X63" r:id="rId439" display="https://twitter.com/#!/talktalk/status/1074590287639519232"/>
    <hyperlink ref="X64" r:id="rId440" display="https://twitter.com/#!/talktalk/status/1074590341616074752"/>
    <hyperlink ref="X65" r:id="rId441" display="https://twitter.com/#!/talktalk/status/1074591510086201344"/>
    <hyperlink ref="X66" r:id="rId442" display="https://twitter.com/#!/talktalk/status/1074627219769749504"/>
    <hyperlink ref="X67" r:id="rId443" display="https://twitter.com/#!/talktalk/status/1074656300745793536"/>
    <hyperlink ref="X68" r:id="rId444" display="https://twitter.com/#!/talktalk/status/1074662847882428417"/>
    <hyperlink ref="X69" r:id="rId445" display="https://twitter.com/#!/talktalk/status/1074670163428065285"/>
    <hyperlink ref="X70" r:id="rId446" display="https://twitter.com/#!/talktalk/status/1074681207110156288"/>
    <hyperlink ref="X71" r:id="rId447" display="https://twitter.com/#!/talktalk/status/1074683874159005696"/>
    <hyperlink ref="X72" r:id="rId448" display="https://twitter.com/#!/talktalk/status/1074684808230518784"/>
    <hyperlink ref="X73" r:id="rId449" display="https://twitter.com/#!/talktalk/status/1074736492239613952"/>
    <hyperlink ref="X74" r:id="rId450" display="https://twitter.com/#!/talktalk/status/1074737599674245120"/>
    <hyperlink ref="X75" r:id="rId451" display="https://twitter.com/#!/talktalk/status/1074746810286202880"/>
    <hyperlink ref="X76" r:id="rId452" display="https://twitter.com/#!/talktalk/status/1074755099577192448"/>
    <hyperlink ref="X77" r:id="rId453" display="https://twitter.com/#!/talktalk/status/1074771220862853120"/>
    <hyperlink ref="X78" r:id="rId454" display="https://twitter.com/#!/talktalk/status/1074772316599521280"/>
    <hyperlink ref="X79" r:id="rId455" display="https://twitter.com/#!/talktalk/status/1074774617405960192"/>
    <hyperlink ref="X80" r:id="rId456" display="https://twitter.com/#!/talktalk/status/1074776739732226048"/>
    <hyperlink ref="X81" r:id="rId457" display="https://twitter.com/#!/talktalk/status/1074777821216718848"/>
    <hyperlink ref="X82" r:id="rId458" display="https://twitter.com/#!/talktalk/status/1074781681905754112"/>
    <hyperlink ref="X83" r:id="rId459" display="https://twitter.com/#!/talktalk/status/1074783142576304128"/>
    <hyperlink ref="X84" r:id="rId460" display="https://twitter.com/#!/talktalk/status/1074785877472231427"/>
    <hyperlink ref="X85" r:id="rId461" display="https://twitter.com/#!/talktalk/status/1074992505777782784"/>
    <hyperlink ref="X86" r:id="rId462" display="https://twitter.com/#!/talktalk/status/1074995260974092288"/>
    <hyperlink ref="X87" r:id="rId463" display="https://twitter.com/#!/talktalk/status/1074996369872613376"/>
    <hyperlink ref="X88" r:id="rId464" display="https://twitter.com/#!/talktalk/status/1075012110109892608"/>
    <hyperlink ref="X89" r:id="rId465" display="https://twitter.com/#!/talktalk/status/1075021175351373825"/>
    <hyperlink ref="X90" r:id="rId466" display="https://twitter.com/#!/talktalk/status/1075025416165953538"/>
    <hyperlink ref="X91" r:id="rId467" display="https://twitter.com/#!/talktalk/status/1075038017193164800"/>
    <hyperlink ref="X92" r:id="rId468" display="https://twitter.com/#!/talktalk/status/1075044162326675457"/>
    <hyperlink ref="X93" r:id="rId469" display="https://twitter.com/#!/talktalk/status/1075071082368065537"/>
    <hyperlink ref="X94" r:id="rId470" display="https://twitter.com/#!/talktalk/status/1075077922615123969"/>
    <hyperlink ref="X95" r:id="rId471" display="https://twitter.com/#!/talktalk/status/1075082878889967617"/>
    <hyperlink ref="X96" r:id="rId472" display="https://twitter.com/#!/talktalk/status/1075095361881026566"/>
    <hyperlink ref="X97" r:id="rId473" display="https://twitter.com/#!/talktalk/status/1075096084232441856"/>
    <hyperlink ref="X98" r:id="rId474" display="https://twitter.com/#!/talktalk/status/1075096239992176641"/>
    <hyperlink ref="X99" r:id="rId475" display="https://twitter.com/#!/talktalk/status/1075097550544363520"/>
    <hyperlink ref="X100" r:id="rId476" display="https://twitter.com/#!/talktalk/status/1075101992937230336"/>
    <hyperlink ref="X101" r:id="rId477" display="https://twitter.com/#!/talktalk/status/1075104948629762049"/>
    <hyperlink ref="X102" r:id="rId478" display="https://twitter.com/#!/talktalk/status/1075113686791020544"/>
    <hyperlink ref="X103" r:id="rId479" display="https://twitter.com/#!/talktalk/status/1075131515913285632"/>
    <hyperlink ref="X104" r:id="rId480" display="https://twitter.com/#!/talktalk/status/1075133520194998274"/>
    <hyperlink ref="X105" r:id="rId481" display="https://twitter.com/#!/talktalk/status/1075135649190174720"/>
    <hyperlink ref="X106" r:id="rId482" display="https://twitter.com/#!/talktalk/status/1075135965780500480"/>
    <hyperlink ref="X107" r:id="rId483" display="https://twitter.com/#!/talktalk/status/1075138312204115970"/>
    <hyperlink ref="X108" r:id="rId484" display="https://twitter.com/#!/talktalk/status/1075139851392073728"/>
    <hyperlink ref="X109" r:id="rId485" display="https://twitter.com/#!/talktalk/status/1075145203701440519"/>
    <hyperlink ref="X110" r:id="rId486" display="https://twitter.com/#!/talktalk/status/1075345785116602368"/>
    <hyperlink ref="X111" r:id="rId487" display="https://twitter.com/#!/talktalk/status/1075405339032477696"/>
    <hyperlink ref="X112" r:id="rId488" display="https://twitter.com/#!/talktalk/status/1075414299617705984"/>
    <hyperlink ref="X113" r:id="rId489" display="https://twitter.com/#!/talktalk/status/1074235671030697989"/>
    <hyperlink ref="X114" r:id="rId490" display="https://twitter.com/#!/talktalk/status/1075422883629948928"/>
    <hyperlink ref="X115" r:id="rId491" display="https://twitter.com/#!/talktalk/status/1075425847266500608"/>
    <hyperlink ref="X116" r:id="rId492" display="https://twitter.com/#!/talktalk/status/1075426175827218433"/>
    <hyperlink ref="X117" r:id="rId493" display="https://twitter.com/#!/talktalk/status/1075428727570554885"/>
    <hyperlink ref="X118" r:id="rId494" display="https://twitter.com/#!/talktalk/status/1075442352406347778"/>
    <hyperlink ref="X119" r:id="rId495" display="https://twitter.com/#!/talktalk/status/1075460348805812227"/>
    <hyperlink ref="X120" r:id="rId496" display="https://twitter.com/#!/talktalk/status/1075460834095259648"/>
    <hyperlink ref="X121" r:id="rId497" display="https://twitter.com/#!/talktalk/status/1075466758729936898"/>
    <hyperlink ref="X122" r:id="rId498" display="https://twitter.com/#!/talktalk/status/1075467874150559745"/>
    <hyperlink ref="X123" r:id="rId499" display="https://twitter.com/#!/talktalk/status/1075476711293235202"/>
    <hyperlink ref="X124" r:id="rId500" display="https://twitter.com/#!/talktalk/status/1075501068874932225"/>
    <hyperlink ref="X125" r:id="rId501" display="https://twitter.com/#!/talktalk/status/1075672370675941376"/>
    <hyperlink ref="X126" r:id="rId502" display="https://twitter.com/#!/talktalk/status/1075673853286907905"/>
    <hyperlink ref="X127" r:id="rId503" display="https://twitter.com/#!/talktalk/status/1075688613478891520"/>
    <hyperlink ref="X128" r:id="rId504" display="https://twitter.com/#!/talktalk/status/1075763070696185858"/>
    <hyperlink ref="X129" r:id="rId505" display="https://twitter.com/#!/talktalk/status/1075781549818142722"/>
    <hyperlink ref="X130" r:id="rId506" display="https://twitter.com/#!/talktalk/status/1075854589717569537"/>
    <hyperlink ref="X131" r:id="rId507" display="https://twitter.com/#!/talktalk/status/1076139306715095042"/>
    <hyperlink ref="X132" r:id="rId508" display="https://twitter.com/#!/talktalk/status/1076155758738358273"/>
    <hyperlink ref="X133" r:id="rId509" display="https://twitter.com/#!/talktalk/status/1076156321832058880"/>
    <hyperlink ref="X134" r:id="rId510" display="https://twitter.com/#!/talktalk/status/1076164603980050432"/>
    <hyperlink ref="X135" r:id="rId511" display="https://twitter.com/#!/talktalk/status/1076214762332131329"/>
    <hyperlink ref="X136" r:id="rId512" display="https://twitter.com/#!/talktalk/status/1076216241696788483"/>
    <hyperlink ref="X137" r:id="rId513" display="https://twitter.com/#!/talktalk/status/1076457633970900992"/>
    <hyperlink ref="X138" r:id="rId514" display="https://twitter.com/#!/talktalk/status/1076475074616668160"/>
    <hyperlink ref="X139" r:id="rId515" display="https://twitter.com/#!/talktalk/status/1076795232589660160"/>
    <hyperlink ref="X140" r:id="rId516" display="https://twitter.com/#!/talktalk/status/1076799083946430464"/>
    <hyperlink ref="X141" r:id="rId517" display="https://twitter.com/#!/talktalk/status/1075705266660929538"/>
    <hyperlink ref="X142" r:id="rId518" display="https://twitter.com/#!/talktalk/status/1076812173467439104"/>
    <hyperlink ref="X143" r:id="rId519" display="https://twitter.com/#!/talktalk/status/1076838559745757186"/>
    <hyperlink ref="X144" r:id="rId520" display="https://twitter.com/#!/talktalk/status/1076881599696986113"/>
    <hyperlink ref="X145" r:id="rId521" display="https://twitter.com/#!/talktalk/status/1077134815831433216"/>
    <hyperlink ref="X146" r:id="rId522" display="https://twitter.com/#!/talktalk/status/1077157932679249920"/>
    <hyperlink ref="X147" r:id="rId523" display="https://twitter.com/#!/talktalk/status/1077169625228562432"/>
    <hyperlink ref="X148" r:id="rId524" display="https://twitter.com/#!/talktalk/status/1077177138346893312"/>
    <hyperlink ref="X149" r:id="rId525" display="https://twitter.com/#!/talktalk/status/1077199886133678081"/>
    <hyperlink ref="X150" r:id="rId526" display="https://twitter.com/#!/talktalk/status/1078203729411751936"/>
    <hyperlink ref="X151" r:id="rId527" display="https://twitter.com/#!/talktalk/status/1078211421689794560"/>
    <hyperlink ref="X152" r:id="rId528" display="https://twitter.com/#!/talktalk/status/1078213245889069056"/>
    <hyperlink ref="X153" r:id="rId529" display="https://twitter.com/#!/talktalk/status/1078213561774690305"/>
    <hyperlink ref="X154" r:id="rId530" display="https://twitter.com/#!/talktalk/status/1078215677717217280"/>
    <hyperlink ref="X155" r:id="rId531" display="https://twitter.com/#!/talktalk/status/1078229221586145280"/>
    <hyperlink ref="X156" r:id="rId532" display="https://twitter.com/#!/talktalk/status/1078234874715295744"/>
    <hyperlink ref="X157" r:id="rId533" display="https://twitter.com/#!/talktalk/status/1078236979849031680"/>
    <hyperlink ref="X158" r:id="rId534" display="https://twitter.com/#!/talktalk/status/1078237539008462849"/>
    <hyperlink ref="X159" r:id="rId535" display="https://twitter.com/#!/talktalk/status/1078241785049161729"/>
    <hyperlink ref="X160" r:id="rId536" display="https://twitter.com/#!/talktalk/status/1078258425673457664"/>
    <hyperlink ref="X161" r:id="rId537" display="https://twitter.com/#!/talktalk/status/1078281199603322882"/>
    <hyperlink ref="X162" r:id="rId538" display="https://twitter.com/#!/talktalk/status/1078324435101409280"/>
    <hyperlink ref="X163" r:id="rId539" display="https://twitter.com/#!/talktalk/status/1078350155269718016"/>
    <hyperlink ref="X164" r:id="rId540" display="https://twitter.com/#!/talktalk/status/1078385086687571969"/>
    <hyperlink ref="X165" r:id="rId541" display="https://twitter.com/#!/talktalk/status/1078403436129980416"/>
    <hyperlink ref="X166" r:id="rId542" display="https://twitter.com/#!/talktalk/status/1078580695163985921"/>
    <hyperlink ref="X167" r:id="rId543" display="https://twitter.com/#!/talktalk/status/1078622458658414593"/>
    <hyperlink ref="X168" r:id="rId544" display="https://twitter.com/#!/talktalk/status/1078632146271698950"/>
    <hyperlink ref="X169" r:id="rId545" display="https://twitter.com/#!/talktalk/status/1078640794511249408"/>
    <hyperlink ref="X170" r:id="rId546" display="https://twitter.com/#!/talktalk/status/1078666536649457664"/>
    <hyperlink ref="X171" r:id="rId547" display="https://twitter.com/#!/rumanarumi13/status/1077920192666132483"/>
    <hyperlink ref="X172" r:id="rId548" display="https://twitter.com/#!/rumanarumi13/status/1078690106217644033"/>
    <hyperlink ref="X173" r:id="rId549" display="https://twitter.com/#!/askamex/status/1074098681077477377"/>
    <hyperlink ref="X174" r:id="rId550" display="https://twitter.com/#!/askamex/status/1074679302703251457"/>
    <hyperlink ref="X175" r:id="rId551" display="https://twitter.com/#!/askamex/status/1075143254008651776"/>
    <hyperlink ref="X176" r:id="rId552" display="https://twitter.com/#!/askamex/status/1075177440950083585"/>
    <hyperlink ref="X177" r:id="rId553" display="https://twitter.com/#!/askamex/status/1075457003886182400"/>
    <hyperlink ref="X178" r:id="rId554" display="https://twitter.com/#!/askamex/status/1075791505363755010"/>
    <hyperlink ref="X179" r:id="rId555" display="https://twitter.com/#!/askamex/status/1075884080703660032"/>
    <hyperlink ref="X180" r:id="rId556" display="https://twitter.com/#!/askamex/status/1076126152182427648"/>
    <hyperlink ref="X181" r:id="rId557" display="https://twitter.com/#!/askamex/status/1076282788935094273"/>
    <hyperlink ref="X182" r:id="rId558" display="https://twitter.com/#!/askamex/status/1077260054401871872"/>
    <hyperlink ref="X183" r:id="rId559" display="https://twitter.com/#!/askamex/status/1077274681831493632"/>
    <hyperlink ref="X184" r:id="rId560" display="https://twitter.com/#!/askamex/status/1077968291438706689"/>
    <hyperlink ref="X185" r:id="rId561" display="https://twitter.com/#!/askamex/status/1077998609075970048"/>
    <hyperlink ref="X186" r:id="rId562" display="https://twitter.com/#!/askamex/status/1078043933152866309"/>
    <hyperlink ref="X187" r:id="rId563" display="https://twitter.com/#!/askamex/status/1078322166960140288"/>
    <hyperlink ref="X188" r:id="rId564" display="https://twitter.com/#!/askamex/status/1078673637480251394"/>
    <hyperlink ref="X189" r:id="rId565" display="https://twitter.com/#!/askamex/status/1078681996304486400"/>
    <hyperlink ref="X190" r:id="rId566" display="https://twitter.com/#!/askamex/status/1078674109628907522"/>
    <hyperlink ref="X191" r:id="rId567" display="https://twitter.com/#!/askamex/status/1078682118878834688"/>
    <hyperlink ref="X192" r:id="rId568" display="https://twitter.com/#!/askamex/status/1078694711538401280"/>
  </hyperlinks>
  <printOptions/>
  <pageMargins left="0.7" right="0.7" top="0.75" bottom="0.75" header="0.3" footer="0.3"/>
  <pageSetup horizontalDpi="600" verticalDpi="600" orientation="portrait" r:id="rId572"/>
  <legacyDrawing r:id="rId570"/>
  <tableParts>
    <tablePart r:id="rId57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2983</v>
      </c>
      <c r="B1" s="13" t="s">
        <v>3101</v>
      </c>
      <c r="C1" s="13" t="s">
        <v>3102</v>
      </c>
      <c r="D1" s="13" t="s">
        <v>144</v>
      </c>
      <c r="E1" s="13" t="s">
        <v>3104</v>
      </c>
      <c r="F1" s="13" t="s">
        <v>3105</v>
      </c>
      <c r="G1" s="13" t="s">
        <v>3106</v>
      </c>
    </row>
    <row r="2" spans="1:7" ht="15">
      <c r="A2" s="78" t="s">
        <v>2731</v>
      </c>
      <c r="B2" s="78">
        <v>81</v>
      </c>
      <c r="C2" s="121">
        <v>0.01618705035971223</v>
      </c>
      <c r="D2" s="78" t="s">
        <v>3103</v>
      </c>
      <c r="E2" s="78"/>
      <c r="F2" s="78"/>
      <c r="G2" s="78"/>
    </row>
    <row r="3" spans="1:7" ht="15">
      <c r="A3" s="78" t="s">
        <v>2732</v>
      </c>
      <c r="B3" s="78">
        <v>140</v>
      </c>
      <c r="C3" s="121">
        <v>0.02797761790567546</v>
      </c>
      <c r="D3" s="78" t="s">
        <v>3103</v>
      </c>
      <c r="E3" s="78"/>
      <c r="F3" s="78"/>
      <c r="G3" s="78"/>
    </row>
    <row r="4" spans="1:7" ht="15">
      <c r="A4" s="78" t="s">
        <v>2733</v>
      </c>
      <c r="B4" s="78">
        <v>0</v>
      </c>
      <c r="C4" s="121">
        <v>0</v>
      </c>
      <c r="D4" s="78" t="s">
        <v>3103</v>
      </c>
      <c r="E4" s="78"/>
      <c r="F4" s="78"/>
      <c r="G4" s="78"/>
    </row>
    <row r="5" spans="1:7" ht="15">
      <c r="A5" s="78" t="s">
        <v>2734</v>
      </c>
      <c r="B5" s="78">
        <v>4783</v>
      </c>
      <c r="C5" s="121">
        <v>0.9558353317346123</v>
      </c>
      <c r="D5" s="78" t="s">
        <v>3103</v>
      </c>
      <c r="E5" s="78"/>
      <c r="F5" s="78"/>
      <c r="G5" s="78"/>
    </row>
    <row r="6" spans="1:7" ht="15">
      <c r="A6" s="78" t="s">
        <v>2735</v>
      </c>
      <c r="B6" s="78">
        <v>5004</v>
      </c>
      <c r="C6" s="121">
        <v>1</v>
      </c>
      <c r="D6" s="78" t="s">
        <v>3103</v>
      </c>
      <c r="E6" s="78"/>
      <c r="F6" s="78"/>
      <c r="G6" s="78"/>
    </row>
    <row r="7" spans="1:7" ht="15">
      <c r="A7" s="84" t="s">
        <v>2736</v>
      </c>
      <c r="B7" s="84">
        <v>145</v>
      </c>
      <c r="C7" s="122">
        <v>0.006976840000438561</v>
      </c>
      <c r="D7" s="84" t="s">
        <v>3103</v>
      </c>
      <c r="E7" s="84" t="b">
        <v>0</v>
      </c>
      <c r="F7" s="84" t="b">
        <v>0</v>
      </c>
      <c r="G7" s="84" t="b">
        <v>0</v>
      </c>
    </row>
    <row r="8" spans="1:7" ht="15">
      <c r="A8" s="84" t="s">
        <v>2737</v>
      </c>
      <c r="B8" s="84">
        <v>134</v>
      </c>
      <c r="C8" s="122">
        <v>0.008917862935343773</v>
      </c>
      <c r="D8" s="84" t="s">
        <v>3103</v>
      </c>
      <c r="E8" s="84" t="b">
        <v>0</v>
      </c>
      <c r="F8" s="84" t="b">
        <v>0</v>
      </c>
      <c r="G8" s="84" t="b">
        <v>0</v>
      </c>
    </row>
    <row r="9" spans="1:7" ht="15">
      <c r="A9" s="84" t="s">
        <v>2738</v>
      </c>
      <c r="B9" s="84">
        <v>116</v>
      </c>
      <c r="C9" s="122">
        <v>0.010281121460607768</v>
      </c>
      <c r="D9" s="84" t="s">
        <v>3103</v>
      </c>
      <c r="E9" s="84" t="b">
        <v>0</v>
      </c>
      <c r="F9" s="84" t="b">
        <v>0</v>
      </c>
      <c r="G9" s="84" t="b">
        <v>0</v>
      </c>
    </row>
    <row r="10" spans="1:7" ht="15">
      <c r="A10" s="84" t="s">
        <v>2739</v>
      </c>
      <c r="B10" s="84">
        <v>81</v>
      </c>
      <c r="C10" s="122">
        <v>0.012460752344842035</v>
      </c>
      <c r="D10" s="84" t="s">
        <v>3103</v>
      </c>
      <c r="E10" s="84" t="b">
        <v>0</v>
      </c>
      <c r="F10" s="84" t="b">
        <v>1</v>
      </c>
      <c r="G10" s="84" t="b">
        <v>0</v>
      </c>
    </row>
    <row r="11" spans="1:7" ht="15">
      <c r="A11" s="84" t="s">
        <v>2740</v>
      </c>
      <c r="B11" s="84">
        <v>65</v>
      </c>
      <c r="C11" s="122">
        <v>0.012596425204630123</v>
      </c>
      <c r="D11" s="84" t="s">
        <v>3103</v>
      </c>
      <c r="E11" s="84" t="b">
        <v>0</v>
      </c>
      <c r="F11" s="84" t="b">
        <v>0</v>
      </c>
      <c r="G11" s="84" t="b">
        <v>0</v>
      </c>
    </row>
    <row r="12" spans="1:7" ht="15">
      <c r="A12" s="84" t="s">
        <v>2743</v>
      </c>
      <c r="B12" s="84">
        <v>56</v>
      </c>
      <c r="C12" s="122">
        <v>0.012367613512271926</v>
      </c>
      <c r="D12" s="84" t="s">
        <v>3103</v>
      </c>
      <c r="E12" s="84" t="b">
        <v>0</v>
      </c>
      <c r="F12" s="84" t="b">
        <v>0</v>
      </c>
      <c r="G12" s="84" t="b">
        <v>0</v>
      </c>
    </row>
    <row r="13" spans="1:7" ht="15">
      <c r="A13" s="84" t="s">
        <v>2744</v>
      </c>
      <c r="B13" s="84">
        <v>56</v>
      </c>
      <c r="C13" s="122">
        <v>0.012367613512271926</v>
      </c>
      <c r="D13" s="84" t="s">
        <v>3103</v>
      </c>
      <c r="E13" s="84" t="b">
        <v>0</v>
      </c>
      <c r="F13" s="84" t="b">
        <v>0</v>
      </c>
      <c r="G13" s="84" t="b">
        <v>0</v>
      </c>
    </row>
    <row r="14" spans="1:7" ht="15">
      <c r="A14" s="84" t="s">
        <v>2742</v>
      </c>
      <c r="B14" s="84">
        <v>55</v>
      </c>
      <c r="C14" s="122">
        <v>0.012326693690361629</v>
      </c>
      <c r="D14" s="84" t="s">
        <v>3103</v>
      </c>
      <c r="E14" s="84" t="b">
        <v>0</v>
      </c>
      <c r="F14" s="84" t="b">
        <v>0</v>
      </c>
      <c r="G14" s="84" t="b">
        <v>0</v>
      </c>
    </row>
    <row r="15" spans="1:7" ht="15">
      <c r="A15" s="84" t="s">
        <v>2745</v>
      </c>
      <c r="B15" s="84">
        <v>55</v>
      </c>
      <c r="C15" s="122">
        <v>0.012509925768923562</v>
      </c>
      <c r="D15" s="84" t="s">
        <v>3103</v>
      </c>
      <c r="E15" s="84" t="b">
        <v>0</v>
      </c>
      <c r="F15" s="84" t="b">
        <v>0</v>
      </c>
      <c r="G15" s="84" t="b">
        <v>0</v>
      </c>
    </row>
    <row r="16" spans="1:7" ht="15">
      <c r="A16" s="84" t="s">
        <v>2746</v>
      </c>
      <c r="B16" s="84">
        <v>51</v>
      </c>
      <c r="C16" s="122">
        <v>0.012129378357792934</v>
      </c>
      <c r="D16" s="84" t="s">
        <v>3103</v>
      </c>
      <c r="E16" s="84" t="b">
        <v>0</v>
      </c>
      <c r="F16" s="84" t="b">
        <v>0</v>
      </c>
      <c r="G16" s="84" t="b">
        <v>0</v>
      </c>
    </row>
    <row r="17" spans="1:7" ht="15">
      <c r="A17" s="84" t="s">
        <v>2984</v>
      </c>
      <c r="B17" s="84">
        <v>47</v>
      </c>
      <c r="C17" s="122">
        <v>0.011875044094132004</v>
      </c>
      <c r="D17" s="84" t="s">
        <v>3103</v>
      </c>
      <c r="E17" s="84" t="b">
        <v>0</v>
      </c>
      <c r="F17" s="84" t="b">
        <v>0</v>
      </c>
      <c r="G17" s="84" t="b">
        <v>0</v>
      </c>
    </row>
    <row r="18" spans="1:7" ht="15">
      <c r="A18" s="84" t="s">
        <v>2985</v>
      </c>
      <c r="B18" s="84">
        <v>45</v>
      </c>
      <c r="C18" s="122">
        <v>0.011725007553472208</v>
      </c>
      <c r="D18" s="84" t="s">
        <v>3103</v>
      </c>
      <c r="E18" s="84" t="b">
        <v>0</v>
      </c>
      <c r="F18" s="84" t="b">
        <v>0</v>
      </c>
      <c r="G18" s="84" t="b">
        <v>0</v>
      </c>
    </row>
    <row r="19" spans="1:7" ht="15">
      <c r="A19" s="84" t="s">
        <v>2986</v>
      </c>
      <c r="B19" s="84">
        <v>45</v>
      </c>
      <c r="C19" s="122">
        <v>0.01190861653257423</v>
      </c>
      <c r="D19" s="84" t="s">
        <v>3103</v>
      </c>
      <c r="E19" s="84" t="b">
        <v>0</v>
      </c>
      <c r="F19" s="84" t="b">
        <v>0</v>
      </c>
      <c r="G19" s="84" t="b">
        <v>0</v>
      </c>
    </row>
    <row r="20" spans="1:7" ht="15">
      <c r="A20" s="84" t="s">
        <v>2987</v>
      </c>
      <c r="B20" s="84">
        <v>34</v>
      </c>
      <c r="C20" s="122">
        <v>0.01058922163982175</v>
      </c>
      <c r="D20" s="84" t="s">
        <v>3103</v>
      </c>
      <c r="E20" s="84" t="b">
        <v>0</v>
      </c>
      <c r="F20" s="84" t="b">
        <v>1</v>
      </c>
      <c r="G20" s="84" t="b">
        <v>0</v>
      </c>
    </row>
    <row r="21" spans="1:7" ht="15">
      <c r="A21" s="84" t="s">
        <v>2988</v>
      </c>
      <c r="B21" s="84">
        <v>33</v>
      </c>
      <c r="C21" s="122">
        <v>0.01045663859604798</v>
      </c>
      <c r="D21" s="84" t="s">
        <v>3103</v>
      </c>
      <c r="E21" s="84" t="b">
        <v>0</v>
      </c>
      <c r="F21" s="84" t="b">
        <v>0</v>
      </c>
      <c r="G21" s="84" t="b">
        <v>0</v>
      </c>
    </row>
    <row r="22" spans="1:7" ht="15">
      <c r="A22" s="84" t="s">
        <v>2989</v>
      </c>
      <c r="B22" s="84">
        <v>31</v>
      </c>
      <c r="C22" s="122">
        <v>0.010174792399877975</v>
      </c>
      <c r="D22" s="84" t="s">
        <v>3103</v>
      </c>
      <c r="E22" s="84" t="b">
        <v>0</v>
      </c>
      <c r="F22" s="84" t="b">
        <v>0</v>
      </c>
      <c r="G22" s="84" t="b">
        <v>0</v>
      </c>
    </row>
    <row r="23" spans="1:7" ht="15">
      <c r="A23" s="84" t="s">
        <v>2748</v>
      </c>
      <c r="B23" s="84">
        <v>30</v>
      </c>
      <c r="C23" s="122">
        <v>0.010025174115220506</v>
      </c>
      <c r="D23" s="84" t="s">
        <v>3103</v>
      </c>
      <c r="E23" s="84" t="b">
        <v>0</v>
      </c>
      <c r="F23" s="84" t="b">
        <v>0</v>
      </c>
      <c r="G23" s="84" t="b">
        <v>0</v>
      </c>
    </row>
    <row r="24" spans="1:7" ht="15">
      <c r="A24" s="84" t="s">
        <v>2768</v>
      </c>
      <c r="B24" s="84">
        <v>28</v>
      </c>
      <c r="C24" s="122">
        <v>0.009892451973411032</v>
      </c>
      <c r="D24" s="84" t="s">
        <v>3103</v>
      </c>
      <c r="E24" s="84" t="b">
        <v>0</v>
      </c>
      <c r="F24" s="84" t="b">
        <v>0</v>
      </c>
      <c r="G24" s="84" t="b">
        <v>0</v>
      </c>
    </row>
    <row r="25" spans="1:7" ht="15">
      <c r="A25" s="84" t="s">
        <v>2754</v>
      </c>
      <c r="B25" s="84">
        <v>24</v>
      </c>
      <c r="C25" s="122">
        <v>0.008992480559815767</v>
      </c>
      <c r="D25" s="84" t="s">
        <v>3103</v>
      </c>
      <c r="E25" s="84" t="b">
        <v>0</v>
      </c>
      <c r="F25" s="84" t="b">
        <v>0</v>
      </c>
      <c r="G25" s="84" t="b">
        <v>0</v>
      </c>
    </row>
    <row r="26" spans="1:7" ht="15">
      <c r="A26" s="84" t="s">
        <v>2990</v>
      </c>
      <c r="B26" s="84">
        <v>23</v>
      </c>
      <c r="C26" s="122">
        <v>0.009175408744608893</v>
      </c>
      <c r="D26" s="84" t="s">
        <v>3103</v>
      </c>
      <c r="E26" s="84" t="b">
        <v>0</v>
      </c>
      <c r="F26" s="84" t="b">
        <v>0</v>
      </c>
      <c r="G26" s="84" t="b">
        <v>0</v>
      </c>
    </row>
    <row r="27" spans="1:7" ht="15">
      <c r="A27" s="84" t="s">
        <v>2991</v>
      </c>
      <c r="B27" s="84">
        <v>22</v>
      </c>
      <c r="C27" s="122">
        <v>0.008590660833496168</v>
      </c>
      <c r="D27" s="84" t="s">
        <v>3103</v>
      </c>
      <c r="E27" s="84" t="b">
        <v>0</v>
      </c>
      <c r="F27" s="84" t="b">
        <v>0</v>
      </c>
      <c r="G27" s="84" t="b">
        <v>0</v>
      </c>
    </row>
    <row r="28" spans="1:7" ht="15">
      <c r="A28" s="84" t="s">
        <v>2749</v>
      </c>
      <c r="B28" s="84">
        <v>20</v>
      </c>
      <c r="C28" s="122">
        <v>0.008155784352084137</v>
      </c>
      <c r="D28" s="84" t="s">
        <v>3103</v>
      </c>
      <c r="E28" s="84" t="b">
        <v>0</v>
      </c>
      <c r="F28" s="84" t="b">
        <v>0</v>
      </c>
      <c r="G28" s="84" t="b">
        <v>0</v>
      </c>
    </row>
    <row r="29" spans="1:7" ht="15">
      <c r="A29" s="84" t="s">
        <v>2750</v>
      </c>
      <c r="B29" s="84">
        <v>20</v>
      </c>
      <c r="C29" s="122">
        <v>0.008155784352084137</v>
      </c>
      <c r="D29" s="84" t="s">
        <v>3103</v>
      </c>
      <c r="E29" s="84" t="b">
        <v>0</v>
      </c>
      <c r="F29" s="84" t="b">
        <v>0</v>
      </c>
      <c r="G29" s="84" t="b">
        <v>0</v>
      </c>
    </row>
    <row r="30" spans="1:7" ht="15">
      <c r="A30" s="84" t="s">
        <v>2751</v>
      </c>
      <c r="B30" s="84">
        <v>20</v>
      </c>
      <c r="C30" s="122">
        <v>0.008155784352084137</v>
      </c>
      <c r="D30" s="84" t="s">
        <v>3103</v>
      </c>
      <c r="E30" s="84" t="b">
        <v>0</v>
      </c>
      <c r="F30" s="84" t="b">
        <v>0</v>
      </c>
      <c r="G30" s="84" t="b">
        <v>0</v>
      </c>
    </row>
    <row r="31" spans="1:7" ht="15">
      <c r="A31" s="84" t="s">
        <v>2752</v>
      </c>
      <c r="B31" s="84">
        <v>20</v>
      </c>
      <c r="C31" s="122">
        <v>0.008155784352084137</v>
      </c>
      <c r="D31" s="84" t="s">
        <v>3103</v>
      </c>
      <c r="E31" s="84" t="b">
        <v>0</v>
      </c>
      <c r="F31" s="84" t="b">
        <v>0</v>
      </c>
      <c r="G31" s="84" t="b">
        <v>0</v>
      </c>
    </row>
    <row r="32" spans="1:7" ht="15">
      <c r="A32" s="84" t="s">
        <v>2753</v>
      </c>
      <c r="B32" s="84">
        <v>20</v>
      </c>
      <c r="C32" s="122">
        <v>0.008155784352084137</v>
      </c>
      <c r="D32" s="84" t="s">
        <v>3103</v>
      </c>
      <c r="E32" s="84" t="b">
        <v>0</v>
      </c>
      <c r="F32" s="84" t="b">
        <v>0</v>
      </c>
      <c r="G32" s="84" t="b">
        <v>0</v>
      </c>
    </row>
    <row r="33" spans="1:7" ht="15">
      <c r="A33" s="84" t="s">
        <v>2992</v>
      </c>
      <c r="B33" s="84">
        <v>20</v>
      </c>
      <c r="C33" s="122">
        <v>0.008342041832946616</v>
      </c>
      <c r="D33" s="84" t="s">
        <v>3103</v>
      </c>
      <c r="E33" s="84" t="b">
        <v>0</v>
      </c>
      <c r="F33" s="84" t="b">
        <v>0</v>
      </c>
      <c r="G33" s="84" t="b">
        <v>0</v>
      </c>
    </row>
    <row r="34" spans="1:7" ht="15">
      <c r="A34" s="84" t="s">
        <v>2755</v>
      </c>
      <c r="B34" s="84">
        <v>18</v>
      </c>
      <c r="C34" s="122">
        <v>0.00994981074632548</v>
      </c>
      <c r="D34" s="84" t="s">
        <v>3103</v>
      </c>
      <c r="E34" s="84" t="b">
        <v>0</v>
      </c>
      <c r="F34" s="84" t="b">
        <v>0</v>
      </c>
      <c r="G34" s="84" t="b">
        <v>0</v>
      </c>
    </row>
    <row r="35" spans="1:7" ht="15">
      <c r="A35" s="84" t="s">
        <v>2993</v>
      </c>
      <c r="B35" s="84">
        <v>18</v>
      </c>
      <c r="C35" s="122">
        <v>0.008069461867605246</v>
      </c>
      <c r="D35" s="84" t="s">
        <v>3103</v>
      </c>
      <c r="E35" s="84" t="b">
        <v>0</v>
      </c>
      <c r="F35" s="84" t="b">
        <v>0</v>
      </c>
      <c r="G35" s="84" t="b">
        <v>0</v>
      </c>
    </row>
    <row r="36" spans="1:7" ht="15">
      <c r="A36" s="84" t="s">
        <v>2994</v>
      </c>
      <c r="B36" s="84">
        <v>17</v>
      </c>
      <c r="C36" s="122">
        <v>0.007434038046619771</v>
      </c>
      <c r="D36" s="84" t="s">
        <v>3103</v>
      </c>
      <c r="E36" s="84" t="b">
        <v>0</v>
      </c>
      <c r="F36" s="84" t="b">
        <v>0</v>
      </c>
      <c r="G36" s="84" t="b">
        <v>0</v>
      </c>
    </row>
    <row r="37" spans="1:7" ht="15">
      <c r="A37" s="84" t="s">
        <v>2995</v>
      </c>
      <c r="B37" s="84">
        <v>16</v>
      </c>
      <c r="C37" s="122">
        <v>0.007172854993426884</v>
      </c>
      <c r="D37" s="84" t="s">
        <v>3103</v>
      </c>
      <c r="E37" s="84" t="b">
        <v>1</v>
      </c>
      <c r="F37" s="84" t="b">
        <v>0</v>
      </c>
      <c r="G37" s="84" t="b">
        <v>0</v>
      </c>
    </row>
    <row r="38" spans="1:7" ht="15">
      <c r="A38" s="84" t="s">
        <v>2996</v>
      </c>
      <c r="B38" s="84">
        <v>15</v>
      </c>
      <c r="C38" s="122">
        <v>0.006900316963529868</v>
      </c>
      <c r="D38" s="84" t="s">
        <v>3103</v>
      </c>
      <c r="E38" s="84" t="b">
        <v>1</v>
      </c>
      <c r="F38" s="84" t="b">
        <v>0</v>
      </c>
      <c r="G38" s="84" t="b">
        <v>0</v>
      </c>
    </row>
    <row r="39" spans="1:7" ht="15">
      <c r="A39" s="84" t="s">
        <v>2789</v>
      </c>
      <c r="B39" s="84">
        <v>15</v>
      </c>
      <c r="C39" s="122">
        <v>0.006900316963529868</v>
      </c>
      <c r="D39" s="84" t="s">
        <v>3103</v>
      </c>
      <c r="E39" s="84" t="b">
        <v>0</v>
      </c>
      <c r="F39" s="84" t="b">
        <v>0</v>
      </c>
      <c r="G39" s="84" t="b">
        <v>0</v>
      </c>
    </row>
    <row r="40" spans="1:7" ht="15">
      <c r="A40" s="84" t="s">
        <v>2997</v>
      </c>
      <c r="B40" s="84">
        <v>14</v>
      </c>
      <c r="C40" s="122">
        <v>0.006615665869117928</v>
      </c>
      <c r="D40" s="84" t="s">
        <v>3103</v>
      </c>
      <c r="E40" s="84" t="b">
        <v>0</v>
      </c>
      <c r="F40" s="84" t="b">
        <v>0</v>
      </c>
      <c r="G40" s="84" t="b">
        <v>0</v>
      </c>
    </row>
    <row r="41" spans="1:7" ht="15">
      <c r="A41" s="84" t="s">
        <v>2998</v>
      </c>
      <c r="B41" s="84">
        <v>12</v>
      </c>
      <c r="C41" s="122">
        <v>0.006195998924824511</v>
      </c>
      <c r="D41" s="84" t="s">
        <v>3103</v>
      </c>
      <c r="E41" s="84" t="b">
        <v>0</v>
      </c>
      <c r="F41" s="84" t="b">
        <v>0</v>
      </c>
      <c r="G41" s="84" t="b">
        <v>0</v>
      </c>
    </row>
    <row r="42" spans="1:7" ht="15">
      <c r="A42" s="84" t="s">
        <v>2999</v>
      </c>
      <c r="B42" s="84">
        <v>12</v>
      </c>
      <c r="C42" s="122">
        <v>0.006006424204643575</v>
      </c>
      <c r="D42" s="84" t="s">
        <v>3103</v>
      </c>
      <c r="E42" s="84" t="b">
        <v>0</v>
      </c>
      <c r="F42" s="84" t="b">
        <v>0</v>
      </c>
      <c r="G42" s="84" t="b">
        <v>0</v>
      </c>
    </row>
    <row r="43" spans="1:7" ht="15">
      <c r="A43" s="84" t="s">
        <v>3000</v>
      </c>
      <c r="B43" s="84">
        <v>12</v>
      </c>
      <c r="C43" s="122">
        <v>0.006006424204643575</v>
      </c>
      <c r="D43" s="84" t="s">
        <v>3103</v>
      </c>
      <c r="E43" s="84" t="b">
        <v>0</v>
      </c>
      <c r="F43" s="84" t="b">
        <v>0</v>
      </c>
      <c r="G43" s="84" t="b">
        <v>0</v>
      </c>
    </row>
    <row r="44" spans="1:7" ht="15">
      <c r="A44" s="84" t="s">
        <v>3001</v>
      </c>
      <c r="B44" s="84">
        <v>12</v>
      </c>
      <c r="C44" s="122">
        <v>0.006006424204643575</v>
      </c>
      <c r="D44" s="84" t="s">
        <v>3103</v>
      </c>
      <c r="E44" s="84" t="b">
        <v>0</v>
      </c>
      <c r="F44" s="84" t="b">
        <v>0</v>
      </c>
      <c r="G44" s="84" t="b">
        <v>0</v>
      </c>
    </row>
    <row r="45" spans="1:7" ht="15">
      <c r="A45" s="84" t="s">
        <v>2756</v>
      </c>
      <c r="B45" s="84">
        <v>11</v>
      </c>
      <c r="C45" s="122">
        <v>0.005679665681089135</v>
      </c>
      <c r="D45" s="84" t="s">
        <v>3103</v>
      </c>
      <c r="E45" s="84" t="b">
        <v>1</v>
      </c>
      <c r="F45" s="84" t="b">
        <v>0</v>
      </c>
      <c r="G45" s="84" t="b">
        <v>0</v>
      </c>
    </row>
    <row r="46" spans="1:7" ht="15">
      <c r="A46" s="84" t="s">
        <v>3002</v>
      </c>
      <c r="B46" s="84">
        <v>11</v>
      </c>
      <c r="C46" s="122">
        <v>0.005679665681089135</v>
      </c>
      <c r="D46" s="84" t="s">
        <v>3103</v>
      </c>
      <c r="E46" s="84" t="b">
        <v>0</v>
      </c>
      <c r="F46" s="84" t="b">
        <v>0</v>
      </c>
      <c r="G46" s="84" t="b">
        <v>0</v>
      </c>
    </row>
    <row r="47" spans="1:7" ht="15">
      <c r="A47" s="84" t="s">
        <v>3003</v>
      </c>
      <c r="B47" s="84">
        <v>11</v>
      </c>
      <c r="C47" s="122">
        <v>0.005679665681089135</v>
      </c>
      <c r="D47" s="84" t="s">
        <v>3103</v>
      </c>
      <c r="E47" s="84" t="b">
        <v>0</v>
      </c>
      <c r="F47" s="84" t="b">
        <v>0</v>
      </c>
      <c r="G47" s="84" t="b">
        <v>0</v>
      </c>
    </row>
    <row r="48" spans="1:7" ht="15">
      <c r="A48" s="84" t="s">
        <v>3004</v>
      </c>
      <c r="B48" s="84">
        <v>11</v>
      </c>
      <c r="C48" s="122">
        <v>0.005679665681089135</v>
      </c>
      <c r="D48" s="84" t="s">
        <v>3103</v>
      </c>
      <c r="E48" s="84" t="b">
        <v>0</v>
      </c>
      <c r="F48" s="84" t="b">
        <v>0</v>
      </c>
      <c r="G48" s="84" t="b">
        <v>0</v>
      </c>
    </row>
    <row r="49" spans="1:7" ht="15">
      <c r="A49" s="84" t="s">
        <v>3005</v>
      </c>
      <c r="B49" s="84">
        <v>11</v>
      </c>
      <c r="C49" s="122">
        <v>0.005679665681089135</v>
      </c>
      <c r="D49" s="84" t="s">
        <v>3103</v>
      </c>
      <c r="E49" s="84" t="b">
        <v>0</v>
      </c>
      <c r="F49" s="84" t="b">
        <v>0</v>
      </c>
      <c r="G49" s="84" t="b">
        <v>0</v>
      </c>
    </row>
    <row r="50" spans="1:7" ht="15">
      <c r="A50" s="84" t="s">
        <v>2762</v>
      </c>
      <c r="B50" s="84">
        <v>10</v>
      </c>
      <c r="C50" s="122">
        <v>0.0053363787799884784</v>
      </c>
      <c r="D50" s="84" t="s">
        <v>3103</v>
      </c>
      <c r="E50" s="84" t="b">
        <v>0</v>
      </c>
      <c r="F50" s="84" t="b">
        <v>0</v>
      </c>
      <c r="G50" s="84" t="b">
        <v>0</v>
      </c>
    </row>
    <row r="51" spans="1:7" ht="15">
      <c r="A51" s="84" t="s">
        <v>3006</v>
      </c>
      <c r="B51" s="84">
        <v>10</v>
      </c>
      <c r="C51" s="122">
        <v>0.0053363787799884784</v>
      </c>
      <c r="D51" s="84" t="s">
        <v>3103</v>
      </c>
      <c r="E51" s="84" t="b">
        <v>0</v>
      </c>
      <c r="F51" s="84" t="b">
        <v>0</v>
      </c>
      <c r="G51" s="84" t="b">
        <v>0</v>
      </c>
    </row>
    <row r="52" spans="1:7" ht="15">
      <c r="A52" s="84" t="s">
        <v>3007</v>
      </c>
      <c r="B52" s="84">
        <v>10</v>
      </c>
      <c r="C52" s="122">
        <v>0.0053363787799884784</v>
      </c>
      <c r="D52" s="84" t="s">
        <v>3103</v>
      </c>
      <c r="E52" s="84" t="b">
        <v>0</v>
      </c>
      <c r="F52" s="84" t="b">
        <v>0</v>
      </c>
      <c r="G52" s="84" t="b">
        <v>0</v>
      </c>
    </row>
    <row r="53" spans="1:7" ht="15">
      <c r="A53" s="84" t="s">
        <v>3008</v>
      </c>
      <c r="B53" s="84">
        <v>9</v>
      </c>
      <c r="C53" s="122">
        <v>0.00497490537316274</v>
      </c>
      <c r="D53" s="84" t="s">
        <v>3103</v>
      </c>
      <c r="E53" s="84" t="b">
        <v>0</v>
      </c>
      <c r="F53" s="84" t="b">
        <v>1</v>
      </c>
      <c r="G53" s="84" t="b">
        <v>0</v>
      </c>
    </row>
    <row r="54" spans="1:7" ht="15">
      <c r="A54" s="84" t="s">
        <v>3009</v>
      </c>
      <c r="B54" s="84">
        <v>9</v>
      </c>
      <c r="C54" s="122">
        <v>0.00497490537316274</v>
      </c>
      <c r="D54" s="84" t="s">
        <v>3103</v>
      </c>
      <c r="E54" s="84" t="b">
        <v>0</v>
      </c>
      <c r="F54" s="84" t="b">
        <v>0</v>
      </c>
      <c r="G54" s="84" t="b">
        <v>0</v>
      </c>
    </row>
    <row r="55" spans="1:7" ht="15">
      <c r="A55" s="84" t="s">
        <v>3010</v>
      </c>
      <c r="B55" s="84">
        <v>8</v>
      </c>
      <c r="C55" s="122">
        <v>0.00459321677987057</v>
      </c>
      <c r="D55" s="84" t="s">
        <v>3103</v>
      </c>
      <c r="E55" s="84" t="b">
        <v>0</v>
      </c>
      <c r="F55" s="84" t="b">
        <v>0</v>
      </c>
      <c r="G55" s="84" t="b">
        <v>0</v>
      </c>
    </row>
    <row r="56" spans="1:7" ht="15">
      <c r="A56" s="84" t="s">
        <v>3011</v>
      </c>
      <c r="B56" s="84">
        <v>7</v>
      </c>
      <c r="C56" s="122">
        <v>0.004188773557321451</v>
      </c>
      <c r="D56" s="84" t="s">
        <v>3103</v>
      </c>
      <c r="E56" s="84" t="b">
        <v>1</v>
      </c>
      <c r="F56" s="84" t="b">
        <v>0</v>
      </c>
      <c r="G56" s="84" t="b">
        <v>0</v>
      </c>
    </row>
    <row r="57" spans="1:7" ht="15">
      <c r="A57" s="84" t="s">
        <v>3012</v>
      </c>
      <c r="B57" s="84">
        <v>7</v>
      </c>
      <c r="C57" s="122">
        <v>0.004188773557321451</v>
      </c>
      <c r="D57" s="84" t="s">
        <v>3103</v>
      </c>
      <c r="E57" s="84" t="b">
        <v>0</v>
      </c>
      <c r="F57" s="84" t="b">
        <v>0</v>
      </c>
      <c r="G57" s="84" t="b">
        <v>0</v>
      </c>
    </row>
    <row r="58" spans="1:7" ht="15">
      <c r="A58" s="84" t="s">
        <v>2780</v>
      </c>
      <c r="B58" s="84">
        <v>7</v>
      </c>
      <c r="C58" s="122">
        <v>0.004188773557321451</v>
      </c>
      <c r="D58" s="84" t="s">
        <v>3103</v>
      </c>
      <c r="E58" s="84" t="b">
        <v>0</v>
      </c>
      <c r="F58" s="84" t="b">
        <v>0</v>
      </c>
      <c r="G58" s="84" t="b">
        <v>0</v>
      </c>
    </row>
    <row r="59" spans="1:7" ht="15">
      <c r="A59" s="84" t="s">
        <v>2705</v>
      </c>
      <c r="B59" s="84">
        <v>7</v>
      </c>
      <c r="C59" s="122">
        <v>0.004188773557321451</v>
      </c>
      <c r="D59" s="84" t="s">
        <v>3103</v>
      </c>
      <c r="E59" s="84" t="b">
        <v>0</v>
      </c>
      <c r="F59" s="84" t="b">
        <v>0</v>
      </c>
      <c r="G59" s="84" t="b">
        <v>0</v>
      </c>
    </row>
    <row r="60" spans="1:7" ht="15">
      <c r="A60" s="84" t="s">
        <v>3013</v>
      </c>
      <c r="B60" s="84">
        <v>6</v>
      </c>
      <c r="C60" s="122">
        <v>0.003956919230360933</v>
      </c>
      <c r="D60" s="84" t="s">
        <v>3103</v>
      </c>
      <c r="E60" s="84" t="b">
        <v>0</v>
      </c>
      <c r="F60" s="84" t="b">
        <v>0</v>
      </c>
      <c r="G60" s="84" t="b">
        <v>0</v>
      </c>
    </row>
    <row r="61" spans="1:7" ht="15">
      <c r="A61" s="84" t="s">
        <v>3014</v>
      </c>
      <c r="B61" s="84">
        <v>6</v>
      </c>
      <c r="C61" s="122">
        <v>0.0037583040646896335</v>
      </c>
      <c r="D61" s="84" t="s">
        <v>3103</v>
      </c>
      <c r="E61" s="84" t="b">
        <v>0</v>
      </c>
      <c r="F61" s="84" t="b">
        <v>0</v>
      </c>
      <c r="G61" s="84" t="b">
        <v>0</v>
      </c>
    </row>
    <row r="62" spans="1:7" ht="15">
      <c r="A62" s="84" t="s">
        <v>3015</v>
      </c>
      <c r="B62" s="84">
        <v>6</v>
      </c>
      <c r="C62" s="122">
        <v>0.0037583040646896335</v>
      </c>
      <c r="D62" s="84" t="s">
        <v>3103</v>
      </c>
      <c r="E62" s="84" t="b">
        <v>0</v>
      </c>
      <c r="F62" s="84" t="b">
        <v>0</v>
      </c>
      <c r="G62" s="84" t="b">
        <v>0</v>
      </c>
    </row>
    <row r="63" spans="1:7" ht="15">
      <c r="A63" s="84" t="s">
        <v>3016</v>
      </c>
      <c r="B63" s="84">
        <v>5</v>
      </c>
      <c r="C63" s="122">
        <v>0.003297432691967444</v>
      </c>
      <c r="D63" s="84" t="s">
        <v>3103</v>
      </c>
      <c r="E63" s="84" t="b">
        <v>0</v>
      </c>
      <c r="F63" s="84" t="b">
        <v>0</v>
      </c>
      <c r="G63" s="84" t="b">
        <v>0</v>
      </c>
    </row>
    <row r="64" spans="1:7" ht="15">
      <c r="A64" s="84" t="s">
        <v>3017</v>
      </c>
      <c r="B64" s="84">
        <v>5</v>
      </c>
      <c r="C64" s="122">
        <v>0.003297432691967444</v>
      </c>
      <c r="D64" s="84" t="s">
        <v>3103</v>
      </c>
      <c r="E64" s="84" t="b">
        <v>1</v>
      </c>
      <c r="F64" s="84" t="b">
        <v>0</v>
      </c>
      <c r="G64" s="84" t="b">
        <v>0</v>
      </c>
    </row>
    <row r="65" spans="1:7" ht="15">
      <c r="A65" s="84" t="s">
        <v>3018</v>
      </c>
      <c r="B65" s="84">
        <v>5</v>
      </c>
      <c r="C65" s="122">
        <v>0.003297432691967444</v>
      </c>
      <c r="D65" s="84" t="s">
        <v>3103</v>
      </c>
      <c r="E65" s="84" t="b">
        <v>0</v>
      </c>
      <c r="F65" s="84" t="b">
        <v>0</v>
      </c>
      <c r="G65" s="84" t="b">
        <v>0</v>
      </c>
    </row>
    <row r="66" spans="1:7" ht="15">
      <c r="A66" s="84" t="s">
        <v>2763</v>
      </c>
      <c r="B66" s="84">
        <v>5</v>
      </c>
      <c r="C66" s="122">
        <v>0.003297432691967444</v>
      </c>
      <c r="D66" s="84" t="s">
        <v>3103</v>
      </c>
      <c r="E66" s="84" t="b">
        <v>0</v>
      </c>
      <c r="F66" s="84" t="b">
        <v>0</v>
      </c>
      <c r="G66" s="84" t="b">
        <v>0</v>
      </c>
    </row>
    <row r="67" spans="1:7" ht="15">
      <c r="A67" s="84" t="s">
        <v>3019</v>
      </c>
      <c r="B67" s="84">
        <v>5</v>
      </c>
      <c r="C67" s="122">
        <v>0.003297432691967444</v>
      </c>
      <c r="D67" s="84" t="s">
        <v>3103</v>
      </c>
      <c r="E67" s="84" t="b">
        <v>0</v>
      </c>
      <c r="F67" s="84" t="b">
        <v>0</v>
      </c>
      <c r="G67" s="84" t="b">
        <v>0</v>
      </c>
    </row>
    <row r="68" spans="1:7" ht="15">
      <c r="A68" s="84" t="s">
        <v>2764</v>
      </c>
      <c r="B68" s="84">
        <v>5</v>
      </c>
      <c r="C68" s="122">
        <v>0.003297432691967444</v>
      </c>
      <c r="D68" s="84" t="s">
        <v>3103</v>
      </c>
      <c r="E68" s="84" t="b">
        <v>0</v>
      </c>
      <c r="F68" s="84" t="b">
        <v>0</v>
      </c>
      <c r="G68" s="84" t="b">
        <v>0</v>
      </c>
    </row>
    <row r="69" spans="1:7" ht="15">
      <c r="A69" s="84" t="s">
        <v>3020</v>
      </c>
      <c r="B69" s="84">
        <v>5</v>
      </c>
      <c r="C69" s="122">
        <v>0.003297432691967444</v>
      </c>
      <c r="D69" s="84" t="s">
        <v>3103</v>
      </c>
      <c r="E69" s="84" t="b">
        <v>0</v>
      </c>
      <c r="F69" s="84" t="b">
        <v>0</v>
      </c>
      <c r="G69" s="84" t="b">
        <v>0</v>
      </c>
    </row>
    <row r="70" spans="1:7" ht="15">
      <c r="A70" s="84" t="s">
        <v>2783</v>
      </c>
      <c r="B70" s="84">
        <v>5</v>
      </c>
      <c r="C70" s="122">
        <v>0.003297432691967444</v>
      </c>
      <c r="D70" s="84" t="s">
        <v>3103</v>
      </c>
      <c r="E70" s="84" t="b">
        <v>0</v>
      </c>
      <c r="F70" s="84" t="b">
        <v>0</v>
      </c>
      <c r="G70" s="84" t="b">
        <v>0</v>
      </c>
    </row>
    <row r="71" spans="1:7" ht="15">
      <c r="A71" s="84" t="s">
        <v>2791</v>
      </c>
      <c r="B71" s="84">
        <v>5</v>
      </c>
      <c r="C71" s="122">
        <v>0.003297432691967444</v>
      </c>
      <c r="D71" s="84" t="s">
        <v>3103</v>
      </c>
      <c r="E71" s="84" t="b">
        <v>0</v>
      </c>
      <c r="F71" s="84" t="b">
        <v>0</v>
      </c>
      <c r="G71" s="84" t="b">
        <v>0</v>
      </c>
    </row>
    <row r="72" spans="1:7" ht="15">
      <c r="A72" s="84" t="s">
        <v>2757</v>
      </c>
      <c r="B72" s="84">
        <v>4</v>
      </c>
      <c r="C72" s="122">
        <v>0.002800003031513849</v>
      </c>
      <c r="D72" s="84" t="s">
        <v>3103</v>
      </c>
      <c r="E72" s="84" t="b">
        <v>0</v>
      </c>
      <c r="F72" s="84" t="b">
        <v>0</v>
      </c>
      <c r="G72" s="84" t="b">
        <v>0</v>
      </c>
    </row>
    <row r="73" spans="1:7" ht="15">
      <c r="A73" s="84" t="s">
        <v>3021</v>
      </c>
      <c r="B73" s="84">
        <v>4</v>
      </c>
      <c r="C73" s="122">
        <v>0.002800003031513849</v>
      </c>
      <c r="D73" s="84" t="s">
        <v>3103</v>
      </c>
      <c r="E73" s="84" t="b">
        <v>0</v>
      </c>
      <c r="F73" s="84" t="b">
        <v>0</v>
      </c>
      <c r="G73" s="84" t="b">
        <v>0</v>
      </c>
    </row>
    <row r="74" spans="1:7" ht="15">
      <c r="A74" s="84" t="s">
        <v>3022</v>
      </c>
      <c r="B74" s="84">
        <v>4</v>
      </c>
      <c r="C74" s="122">
        <v>0.002800003031513849</v>
      </c>
      <c r="D74" s="84" t="s">
        <v>3103</v>
      </c>
      <c r="E74" s="84" t="b">
        <v>0</v>
      </c>
      <c r="F74" s="84" t="b">
        <v>0</v>
      </c>
      <c r="G74" s="84" t="b">
        <v>0</v>
      </c>
    </row>
    <row r="75" spans="1:7" ht="15">
      <c r="A75" s="84" t="s">
        <v>3023</v>
      </c>
      <c r="B75" s="84">
        <v>4</v>
      </c>
      <c r="C75" s="122">
        <v>0.002800003031513849</v>
      </c>
      <c r="D75" s="84" t="s">
        <v>3103</v>
      </c>
      <c r="E75" s="84" t="b">
        <v>0</v>
      </c>
      <c r="F75" s="84" t="b">
        <v>0</v>
      </c>
      <c r="G75" s="84" t="b">
        <v>0</v>
      </c>
    </row>
    <row r="76" spans="1:7" ht="15">
      <c r="A76" s="84" t="s">
        <v>3024</v>
      </c>
      <c r="B76" s="84">
        <v>4</v>
      </c>
      <c r="C76" s="122">
        <v>0.002800003031513849</v>
      </c>
      <c r="D76" s="84" t="s">
        <v>3103</v>
      </c>
      <c r="E76" s="84" t="b">
        <v>0</v>
      </c>
      <c r="F76" s="84" t="b">
        <v>0</v>
      </c>
      <c r="G76" s="84" t="b">
        <v>0</v>
      </c>
    </row>
    <row r="77" spans="1:7" ht="15">
      <c r="A77" s="84" t="s">
        <v>3025</v>
      </c>
      <c r="B77" s="84">
        <v>4</v>
      </c>
      <c r="C77" s="122">
        <v>0.002800003031513849</v>
      </c>
      <c r="D77" s="84" t="s">
        <v>3103</v>
      </c>
      <c r="E77" s="84" t="b">
        <v>0</v>
      </c>
      <c r="F77" s="84" t="b">
        <v>0</v>
      </c>
      <c r="G77" s="84" t="b">
        <v>0</v>
      </c>
    </row>
    <row r="78" spans="1:7" ht="15">
      <c r="A78" s="84" t="s">
        <v>3026</v>
      </c>
      <c r="B78" s="84">
        <v>4</v>
      </c>
      <c r="C78" s="122">
        <v>0.002800003031513849</v>
      </c>
      <c r="D78" s="84" t="s">
        <v>3103</v>
      </c>
      <c r="E78" s="84" t="b">
        <v>0</v>
      </c>
      <c r="F78" s="84" t="b">
        <v>0</v>
      </c>
      <c r="G78" s="84" t="b">
        <v>0</v>
      </c>
    </row>
    <row r="79" spans="1:7" ht="15">
      <c r="A79" s="84" t="s">
        <v>3027</v>
      </c>
      <c r="B79" s="84">
        <v>4</v>
      </c>
      <c r="C79" s="122">
        <v>0.002800003031513849</v>
      </c>
      <c r="D79" s="84" t="s">
        <v>3103</v>
      </c>
      <c r="E79" s="84" t="b">
        <v>0</v>
      </c>
      <c r="F79" s="84" t="b">
        <v>0</v>
      </c>
      <c r="G79" s="84" t="b">
        <v>0</v>
      </c>
    </row>
    <row r="80" spans="1:7" ht="15">
      <c r="A80" s="84" t="s">
        <v>3028</v>
      </c>
      <c r="B80" s="84">
        <v>4</v>
      </c>
      <c r="C80" s="122">
        <v>0.002800003031513849</v>
      </c>
      <c r="D80" s="84" t="s">
        <v>3103</v>
      </c>
      <c r="E80" s="84" t="b">
        <v>0</v>
      </c>
      <c r="F80" s="84" t="b">
        <v>0</v>
      </c>
      <c r="G80" s="84" t="b">
        <v>0</v>
      </c>
    </row>
    <row r="81" spans="1:7" ht="15">
      <c r="A81" s="84" t="s">
        <v>3029</v>
      </c>
      <c r="B81" s="84">
        <v>4</v>
      </c>
      <c r="C81" s="122">
        <v>0.002800003031513849</v>
      </c>
      <c r="D81" s="84" t="s">
        <v>3103</v>
      </c>
      <c r="E81" s="84" t="b">
        <v>0</v>
      </c>
      <c r="F81" s="84" t="b">
        <v>0</v>
      </c>
      <c r="G81" s="84" t="b">
        <v>0</v>
      </c>
    </row>
    <row r="82" spans="1:7" ht="15">
      <c r="A82" s="84" t="s">
        <v>2759</v>
      </c>
      <c r="B82" s="84">
        <v>4</v>
      </c>
      <c r="C82" s="122">
        <v>0.003806792314670977</v>
      </c>
      <c r="D82" s="84" t="s">
        <v>3103</v>
      </c>
      <c r="E82" s="84" t="b">
        <v>0</v>
      </c>
      <c r="F82" s="84" t="b">
        <v>0</v>
      </c>
      <c r="G82" s="84" t="b">
        <v>0</v>
      </c>
    </row>
    <row r="83" spans="1:7" ht="15">
      <c r="A83" s="84" t="s">
        <v>2781</v>
      </c>
      <c r="B83" s="84">
        <v>4</v>
      </c>
      <c r="C83" s="122">
        <v>0.002800003031513849</v>
      </c>
      <c r="D83" s="84" t="s">
        <v>3103</v>
      </c>
      <c r="E83" s="84" t="b">
        <v>0</v>
      </c>
      <c r="F83" s="84" t="b">
        <v>0</v>
      </c>
      <c r="G83" s="84" t="b">
        <v>0</v>
      </c>
    </row>
    <row r="84" spans="1:7" ht="15">
      <c r="A84" s="84" t="s">
        <v>2782</v>
      </c>
      <c r="B84" s="84">
        <v>4</v>
      </c>
      <c r="C84" s="122">
        <v>0.002800003031513849</v>
      </c>
      <c r="D84" s="84" t="s">
        <v>3103</v>
      </c>
      <c r="E84" s="84" t="b">
        <v>0</v>
      </c>
      <c r="F84" s="84" t="b">
        <v>0</v>
      </c>
      <c r="G84" s="84" t="b">
        <v>0</v>
      </c>
    </row>
    <row r="85" spans="1:7" ht="15">
      <c r="A85" s="84" t="s">
        <v>2784</v>
      </c>
      <c r="B85" s="84">
        <v>4</v>
      </c>
      <c r="C85" s="122">
        <v>0.002800003031513849</v>
      </c>
      <c r="D85" s="84" t="s">
        <v>3103</v>
      </c>
      <c r="E85" s="84" t="b">
        <v>0</v>
      </c>
      <c r="F85" s="84" t="b">
        <v>0</v>
      </c>
      <c r="G85" s="84" t="b">
        <v>0</v>
      </c>
    </row>
    <row r="86" spans="1:7" ht="15">
      <c r="A86" s="84" t="s">
        <v>2785</v>
      </c>
      <c r="B86" s="84">
        <v>4</v>
      </c>
      <c r="C86" s="122">
        <v>0.002800003031513849</v>
      </c>
      <c r="D86" s="84" t="s">
        <v>3103</v>
      </c>
      <c r="E86" s="84" t="b">
        <v>0</v>
      </c>
      <c r="F86" s="84" t="b">
        <v>0</v>
      </c>
      <c r="G86" s="84" t="b">
        <v>0</v>
      </c>
    </row>
    <row r="87" spans="1:7" ht="15">
      <c r="A87" s="84" t="s">
        <v>614</v>
      </c>
      <c r="B87" s="84">
        <v>4</v>
      </c>
      <c r="C87" s="122">
        <v>0.002800003031513849</v>
      </c>
      <c r="D87" s="84" t="s">
        <v>3103</v>
      </c>
      <c r="E87" s="84" t="b">
        <v>0</v>
      </c>
      <c r="F87" s="84" t="b">
        <v>0</v>
      </c>
      <c r="G87" s="84" t="b">
        <v>0</v>
      </c>
    </row>
    <row r="88" spans="1:7" ht="15">
      <c r="A88" s="84" t="s">
        <v>3030</v>
      </c>
      <c r="B88" s="84">
        <v>3</v>
      </c>
      <c r="C88" s="122">
        <v>0.0022566980135287395</v>
      </c>
      <c r="D88" s="84" t="s">
        <v>3103</v>
      </c>
      <c r="E88" s="84" t="b">
        <v>0</v>
      </c>
      <c r="F88" s="84" t="b">
        <v>0</v>
      </c>
      <c r="G88" s="84" t="b">
        <v>0</v>
      </c>
    </row>
    <row r="89" spans="1:7" ht="15">
      <c r="A89" s="84" t="s">
        <v>3031</v>
      </c>
      <c r="B89" s="84">
        <v>3</v>
      </c>
      <c r="C89" s="122">
        <v>0.0022566980135287395</v>
      </c>
      <c r="D89" s="84" t="s">
        <v>3103</v>
      </c>
      <c r="E89" s="84" t="b">
        <v>0</v>
      </c>
      <c r="F89" s="84" t="b">
        <v>0</v>
      </c>
      <c r="G89" s="84" t="b">
        <v>0</v>
      </c>
    </row>
    <row r="90" spans="1:7" ht="15">
      <c r="A90" s="84" t="s">
        <v>3032</v>
      </c>
      <c r="B90" s="84">
        <v>3</v>
      </c>
      <c r="C90" s="122">
        <v>0.0022566980135287395</v>
      </c>
      <c r="D90" s="84" t="s">
        <v>3103</v>
      </c>
      <c r="E90" s="84" t="b">
        <v>0</v>
      </c>
      <c r="F90" s="84" t="b">
        <v>0</v>
      </c>
      <c r="G90" s="84" t="b">
        <v>0</v>
      </c>
    </row>
    <row r="91" spans="1:7" ht="15">
      <c r="A91" s="84" t="s">
        <v>2796</v>
      </c>
      <c r="B91" s="84">
        <v>3</v>
      </c>
      <c r="C91" s="122">
        <v>0.0022566980135287395</v>
      </c>
      <c r="D91" s="84" t="s">
        <v>3103</v>
      </c>
      <c r="E91" s="84" t="b">
        <v>0</v>
      </c>
      <c r="F91" s="84" t="b">
        <v>0</v>
      </c>
      <c r="G91" s="84" t="b">
        <v>0</v>
      </c>
    </row>
    <row r="92" spans="1:7" ht="15">
      <c r="A92" s="84" t="s">
        <v>3033</v>
      </c>
      <c r="B92" s="84">
        <v>3</v>
      </c>
      <c r="C92" s="122">
        <v>0.0022566980135287395</v>
      </c>
      <c r="D92" s="84" t="s">
        <v>3103</v>
      </c>
      <c r="E92" s="84" t="b">
        <v>0</v>
      </c>
      <c r="F92" s="84" t="b">
        <v>1</v>
      </c>
      <c r="G92" s="84" t="b">
        <v>0</v>
      </c>
    </row>
    <row r="93" spans="1:7" ht="15">
      <c r="A93" s="84" t="s">
        <v>3034</v>
      </c>
      <c r="B93" s="84">
        <v>3</v>
      </c>
      <c r="C93" s="122">
        <v>0.0022566980135287395</v>
      </c>
      <c r="D93" s="84" t="s">
        <v>3103</v>
      </c>
      <c r="E93" s="84" t="b">
        <v>0</v>
      </c>
      <c r="F93" s="84" t="b">
        <v>0</v>
      </c>
      <c r="G93" s="84" t="b">
        <v>0</v>
      </c>
    </row>
    <row r="94" spans="1:7" ht="15">
      <c r="A94" s="84" t="s">
        <v>3035</v>
      </c>
      <c r="B94" s="84">
        <v>3</v>
      </c>
      <c r="C94" s="122">
        <v>0.0022566980135287395</v>
      </c>
      <c r="D94" s="84" t="s">
        <v>3103</v>
      </c>
      <c r="E94" s="84" t="b">
        <v>0</v>
      </c>
      <c r="F94" s="84" t="b">
        <v>0</v>
      </c>
      <c r="G94" s="84" t="b">
        <v>0</v>
      </c>
    </row>
    <row r="95" spans="1:7" ht="15">
      <c r="A95" s="84" t="s">
        <v>3036</v>
      </c>
      <c r="B95" s="84">
        <v>3</v>
      </c>
      <c r="C95" s="122">
        <v>0.0022566980135287395</v>
      </c>
      <c r="D95" s="84" t="s">
        <v>3103</v>
      </c>
      <c r="E95" s="84" t="b">
        <v>0</v>
      </c>
      <c r="F95" s="84" t="b">
        <v>0</v>
      </c>
      <c r="G95" s="84" t="b">
        <v>0</v>
      </c>
    </row>
    <row r="96" spans="1:7" ht="15">
      <c r="A96" s="84" t="s">
        <v>3037</v>
      </c>
      <c r="B96" s="84">
        <v>3</v>
      </c>
      <c r="C96" s="122">
        <v>0.0022566980135287395</v>
      </c>
      <c r="D96" s="84" t="s">
        <v>3103</v>
      </c>
      <c r="E96" s="84" t="b">
        <v>0</v>
      </c>
      <c r="F96" s="84" t="b">
        <v>0</v>
      </c>
      <c r="G96" s="84" t="b">
        <v>0</v>
      </c>
    </row>
    <row r="97" spans="1:7" ht="15">
      <c r="A97" s="84" t="s">
        <v>3038</v>
      </c>
      <c r="B97" s="84">
        <v>3</v>
      </c>
      <c r="C97" s="122">
        <v>0.0022566980135287395</v>
      </c>
      <c r="D97" s="84" t="s">
        <v>3103</v>
      </c>
      <c r="E97" s="84" t="b">
        <v>0</v>
      </c>
      <c r="F97" s="84" t="b">
        <v>0</v>
      </c>
      <c r="G97" s="84" t="b">
        <v>0</v>
      </c>
    </row>
    <row r="98" spans="1:7" ht="15">
      <c r="A98" s="84" t="s">
        <v>3039</v>
      </c>
      <c r="B98" s="84">
        <v>3</v>
      </c>
      <c r="C98" s="122">
        <v>0.0022566980135287395</v>
      </c>
      <c r="D98" s="84" t="s">
        <v>3103</v>
      </c>
      <c r="E98" s="84" t="b">
        <v>0</v>
      </c>
      <c r="F98" s="84" t="b">
        <v>0</v>
      </c>
      <c r="G98" s="84" t="b">
        <v>0</v>
      </c>
    </row>
    <row r="99" spans="1:7" ht="15">
      <c r="A99" s="84" t="s">
        <v>1522</v>
      </c>
      <c r="B99" s="84">
        <v>3</v>
      </c>
      <c r="C99" s="122">
        <v>0.0022566980135287395</v>
      </c>
      <c r="D99" s="84" t="s">
        <v>3103</v>
      </c>
      <c r="E99" s="84" t="b">
        <v>0</v>
      </c>
      <c r="F99" s="84" t="b">
        <v>0</v>
      </c>
      <c r="G99" s="84" t="b">
        <v>0</v>
      </c>
    </row>
    <row r="100" spans="1:7" ht="15">
      <c r="A100" s="84" t="s">
        <v>3040</v>
      </c>
      <c r="B100" s="84">
        <v>3</v>
      </c>
      <c r="C100" s="122">
        <v>0.0022566980135287395</v>
      </c>
      <c r="D100" s="84" t="s">
        <v>3103</v>
      </c>
      <c r="E100" s="84" t="b">
        <v>1</v>
      </c>
      <c r="F100" s="84" t="b">
        <v>0</v>
      </c>
      <c r="G100" s="84" t="b">
        <v>0</v>
      </c>
    </row>
    <row r="101" spans="1:7" ht="15">
      <c r="A101" s="84" t="s">
        <v>3041</v>
      </c>
      <c r="B101" s="84">
        <v>3</v>
      </c>
      <c r="C101" s="122">
        <v>0.0022566980135287395</v>
      </c>
      <c r="D101" s="84" t="s">
        <v>3103</v>
      </c>
      <c r="E101" s="84" t="b">
        <v>1</v>
      </c>
      <c r="F101" s="84" t="b">
        <v>0</v>
      </c>
      <c r="G101" s="84" t="b">
        <v>0</v>
      </c>
    </row>
    <row r="102" spans="1:7" ht="15">
      <c r="A102" s="84" t="s">
        <v>3042</v>
      </c>
      <c r="B102" s="84">
        <v>3</v>
      </c>
      <c r="C102" s="122">
        <v>0.0022566980135287395</v>
      </c>
      <c r="D102" s="84" t="s">
        <v>3103</v>
      </c>
      <c r="E102" s="84" t="b">
        <v>0</v>
      </c>
      <c r="F102" s="84" t="b">
        <v>0</v>
      </c>
      <c r="G102" s="84" t="b">
        <v>0</v>
      </c>
    </row>
    <row r="103" spans="1:7" ht="15">
      <c r="A103" s="84" t="s">
        <v>3043</v>
      </c>
      <c r="B103" s="84">
        <v>3</v>
      </c>
      <c r="C103" s="122">
        <v>0.0022566980135287395</v>
      </c>
      <c r="D103" s="84" t="s">
        <v>3103</v>
      </c>
      <c r="E103" s="84" t="b">
        <v>0</v>
      </c>
      <c r="F103" s="84" t="b">
        <v>0</v>
      </c>
      <c r="G103" s="84" t="b">
        <v>0</v>
      </c>
    </row>
    <row r="104" spans="1:7" ht="15">
      <c r="A104" s="84" t="s">
        <v>3044</v>
      </c>
      <c r="B104" s="84">
        <v>3</v>
      </c>
      <c r="C104" s="122">
        <v>0.0022566980135287395</v>
      </c>
      <c r="D104" s="84" t="s">
        <v>3103</v>
      </c>
      <c r="E104" s="84" t="b">
        <v>0</v>
      </c>
      <c r="F104" s="84" t="b">
        <v>0</v>
      </c>
      <c r="G104" s="84" t="b">
        <v>0</v>
      </c>
    </row>
    <row r="105" spans="1:7" ht="15">
      <c r="A105" s="84" t="s">
        <v>3045</v>
      </c>
      <c r="B105" s="84">
        <v>3</v>
      </c>
      <c r="C105" s="122">
        <v>0.0022566980135287395</v>
      </c>
      <c r="D105" s="84" t="s">
        <v>3103</v>
      </c>
      <c r="E105" s="84" t="b">
        <v>0</v>
      </c>
      <c r="F105" s="84" t="b">
        <v>0</v>
      </c>
      <c r="G105" s="84" t="b">
        <v>0</v>
      </c>
    </row>
    <row r="106" spans="1:7" ht="15">
      <c r="A106" s="84" t="s">
        <v>3046</v>
      </c>
      <c r="B106" s="84">
        <v>3</v>
      </c>
      <c r="C106" s="122">
        <v>0.0022566980135287395</v>
      </c>
      <c r="D106" s="84" t="s">
        <v>3103</v>
      </c>
      <c r="E106" s="84" t="b">
        <v>0</v>
      </c>
      <c r="F106" s="84" t="b">
        <v>0</v>
      </c>
      <c r="G106" s="84" t="b">
        <v>0</v>
      </c>
    </row>
    <row r="107" spans="1:7" ht="15">
      <c r="A107" s="84" t="s">
        <v>3047</v>
      </c>
      <c r="B107" s="84">
        <v>3</v>
      </c>
      <c r="C107" s="122">
        <v>0.0022566980135287395</v>
      </c>
      <c r="D107" s="84" t="s">
        <v>3103</v>
      </c>
      <c r="E107" s="84" t="b">
        <v>0</v>
      </c>
      <c r="F107" s="84" t="b">
        <v>0</v>
      </c>
      <c r="G107" s="84" t="b">
        <v>0</v>
      </c>
    </row>
    <row r="108" spans="1:7" ht="15">
      <c r="A108" s="84" t="s">
        <v>3048</v>
      </c>
      <c r="B108" s="84">
        <v>3</v>
      </c>
      <c r="C108" s="122">
        <v>0.0022566980135287395</v>
      </c>
      <c r="D108" s="84" t="s">
        <v>3103</v>
      </c>
      <c r="E108" s="84" t="b">
        <v>0</v>
      </c>
      <c r="F108" s="84" t="b">
        <v>0</v>
      </c>
      <c r="G108" s="84" t="b">
        <v>0</v>
      </c>
    </row>
    <row r="109" spans="1:7" ht="15">
      <c r="A109" s="84" t="s">
        <v>3049</v>
      </c>
      <c r="B109" s="84">
        <v>3</v>
      </c>
      <c r="C109" s="122">
        <v>0.0022566980135287395</v>
      </c>
      <c r="D109" s="84" t="s">
        <v>3103</v>
      </c>
      <c r="E109" s="84" t="b">
        <v>0</v>
      </c>
      <c r="F109" s="84" t="b">
        <v>0</v>
      </c>
      <c r="G109" s="84" t="b">
        <v>0</v>
      </c>
    </row>
    <row r="110" spans="1:7" ht="15">
      <c r="A110" s="84" t="s">
        <v>3050</v>
      </c>
      <c r="B110" s="84">
        <v>3</v>
      </c>
      <c r="C110" s="122">
        <v>0.0022566980135287395</v>
      </c>
      <c r="D110" s="84" t="s">
        <v>3103</v>
      </c>
      <c r="E110" s="84" t="b">
        <v>0</v>
      </c>
      <c r="F110" s="84" t="b">
        <v>0</v>
      </c>
      <c r="G110" s="84" t="b">
        <v>0</v>
      </c>
    </row>
    <row r="111" spans="1:7" ht="15">
      <c r="A111" s="84" t="s">
        <v>3051</v>
      </c>
      <c r="B111" s="84">
        <v>3</v>
      </c>
      <c r="C111" s="122">
        <v>0.0022566980135287395</v>
      </c>
      <c r="D111" s="84" t="s">
        <v>3103</v>
      </c>
      <c r="E111" s="84" t="b">
        <v>0</v>
      </c>
      <c r="F111" s="84" t="b">
        <v>0</v>
      </c>
      <c r="G111" s="84" t="b">
        <v>0</v>
      </c>
    </row>
    <row r="112" spans="1:7" ht="15">
      <c r="A112" s="84" t="s">
        <v>3052</v>
      </c>
      <c r="B112" s="84">
        <v>3</v>
      </c>
      <c r="C112" s="122">
        <v>0.0024775482548193097</v>
      </c>
      <c r="D112" s="84" t="s">
        <v>3103</v>
      </c>
      <c r="E112" s="84" t="b">
        <v>0</v>
      </c>
      <c r="F112" s="84" t="b">
        <v>0</v>
      </c>
      <c r="G112" s="84" t="b">
        <v>0</v>
      </c>
    </row>
    <row r="113" spans="1:7" ht="15">
      <c r="A113" s="84" t="s">
        <v>3053</v>
      </c>
      <c r="B113" s="84">
        <v>3</v>
      </c>
      <c r="C113" s="122">
        <v>0.0022566980135287395</v>
      </c>
      <c r="D113" s="84" t="s">
        <v>3103</v>
      </c>
      <c r="E113" s="84" t="b">
        <v>0</v>
      </c>
      <c r="F113" s="84" t="b">
        <v>0</v>
      </c>
      <c r="G113" s="84" t="b">
        <v>0</v>
      </c>
    </row>
    <row r="114" spans="1:7" ht="15">
      <c r="A114" s="84" t="s">
        <v>2760</v>
      </c>
      <c r="B114" s="84">
        <v>3</v>
      </c>
      <c r="C114" s="122">
        <v>0.0022566980135287395</v>
      </c>
      <c r="D114" s="84" t="s">
        <v>3103</v>
      </c>
      <c r="E114" s="84" t="b">
        <v>0</v>
      </c>
      <c r="F114" s="84" t="b">
        <v>0</v>
      </c>
      <c r="G114" s="84" t="b">
        <v>0</v>
      </c>
    </row>
    <row r="115" spans="1:7" ht="15">
      <c r="A115" s="84" t="s">
        <v>2761</v>
      </c>
      <c r="B115" s="84">
        <v>3</v>
      </c>
      <c r="C115" s="122">
        <v>0.0022566980135287395</v>
      </c>
      <c r="D115" s="84" t="s">
        <v>3103</v>
      </c>
      <c r="E115" s="84" t="b">
        <v>0</v>
      </c>
      <c r="F115" s="84" t="b">
        <v>0</v>
      </c>
      <c r="G115" s="84" t="b">
        <v>0</v>
      </c>
    </row>
    <row r="116" spans="1:7" ht="15">
      <c r="A116" s="84" t="s">
        <v>2770</v>
      </c>
      <c r="B116" s="84">
        <v>3</v>
      </c>
      <c r="C116" s="122">
        <v>0.0022566980135287395</v>
      </c>
      <c r="D116" s="84" t="s">
        <v>3103</v>
      </c>
      <c r="E116" s="84" t="b">
        <v>0</v>
      </c>
      <c r="F116" s="84" t="b">
        <v>0</v>
      </c>
      <c r="G116" s="84" t="b">
        <v>0</v>
      </c>
    </row>
    <row r="117" spans="1:7" ht="15">
      <c r="A117" s="84" t="s">
        <v>2771</v>
      </c>
      <c r="B117" s="84">
        <v>3</v>
      </c>
      <c r="C117" s="122">
        <v>0.0022566980135287395</v>
      </c>
      <c r="D117" s="84" t="s">
        <v>3103</v>
      </c>
      <c r="E117" s="84" t="b">
        <v>0</v>
      </c>
      <c r="F117" s="84" t="b">
        <v>0</v>
      </c>
      <c r="G117" s="84" t="b">
        <v>0</v>
      </c>
    </row>
    <row r="118" spans="1:7" ht="15">
      <c r="A118" s="84" t="s">
        <v>2706</v>
      </c>
      <c r="B118" s="84">
        <v>3</v>
      </c>
      <c r="C118" s="122">
        <v>0.0022566980135287395</v>
      </c>
      <c r="D118" s="84" t="s">
        <v>3103</v>
      </c>
      <c r="E118" s="84" t="b">
        <v>0</v>
      </c>
      <c r="F118" s="84" t="b">
        <v>0</v>
      </c>
      <c r="G118" s="84" t="b">
        <v>0</v>
      </c>
    </row>
    <row r="119" spans="1:7" ht="15">
      <c r="A119" s="84" t="s">
        <v>2707</v>
      </c>
      <c r="B119" s="84">
        <v>3</v>
      </c>
      <c r="C119" s="122">
        <v>0.0022566980135287395</v>
      </c>
      <c r="D119" s="84" t="s">
        <v>3103</v>
      </c>
      <c r="E119" s="84" t="b">
        <v>0</v>
      </c>
      <c r="F119" s="84" t="b">
        <v>0</v>
      </c>
      <c r="G119" s="84" t="b">
        <v>0</v>
      </c>
    </row>
    <row r="120" spans="1:7" ht="15">
      <c r="A120" s="84" t="s">
        <v>2708</v>
      </c>
      <c r="B120" s="84">
        <v>3</v>
      </c>
      <c r="C120" s="122">
        <v>0.0022566980135287395</v>
      </c>
      <c r="D120" s="84" t="s">
        <v>3103</v>
      </c>
      <c r="E120" s="84" t="b">
        <v>0</v>
      </c>
      <c r="F120" s="84" t="b">
        <v>0</v>
      </c>
      <c r="G120" s="84" t="b">
        <v>0</v>
      </c>
    </row>
    <row r="121" spans="1:7" ht="15">
      <c r="A121" s="84" t="s">
        <v>2709</v>
      </c>
      <c r="B121" s="84">
        <v>3</v>
      </c>
      <c r="C121" s="122">
        <v>0.0022566980135287395</v>
      </c>
      <c r="D121" s="84" t="s">
        <v>3103</v>
      </c>
      <c r="E121" s="84" t="b">
        <v>0</v>
      </c>
      <c r="F121" s="84" t="b">
        <v>0</v>
      </c>
      <c r="G121" s="84" t="b">
        <v>0</v>
      </c>
    </row>
    <row r="122" spans="1:7" ht="15">
      <c r="A122" s="84" t="s">
        <v>2772</v>
      </c>
      <c r="B122" s="84">
        <v>3</v>
      </c>
      <c r="C122" s="122">
        <v>0.0022566980135287395</v>
      </c>
      <c r="D122" s="84" t="s">
        <v>3103</v>
      </c>
      <c r="E122" s="84" t="b">
        <v>0</v>
      </c>
      <c r="F122" s="84" t="b">
        <v>0</v>
      </c>
      <c r="G122" s="84" t="b">
        <v>0</v>
      </c>
    </row>
    <row r="123" spans="1:7" ht="15">
      <c r="A123" s="84" t="s">
        <v>2773</v>
      </c>
      <c r="B123" s="84">
        <v>3</v>
      </c>
      <c r="C123" s="122">
        <v>0.0022566980135287395</v>
      </c>
      <c r="D123" s="84" t="s">
        <v>3103</v>
      </c>
      <c r="E123" s="84" t="b">
        <v>1</v>
      </c>
      <c r="F123" s="84" t="b">
        <v>0</v>
      </c>
      <c r="G123" s="84" t="b">
        <v>0</v>
      </c>
    </row>
    <row r="124" spans="1:7" ht="15">
      <c r="A124" s="84" t="s">
        <v>2774</v>
      </c>
      <c r="B124" s="84">
        <v>3</v>
      </c>
      <c r="C124" s="122">
        <v>0.0022566980135287395</v>
      </c>
      <c r="D124" s="84" t="s">
        <v>3103</v>
      </c>
      <c r="E124" s="84" t="b">
        <v>0</v>
      </c>
      <c r="F124" s="84" t="b">
        <v>0</v>
      </c>
      <c r="G124" s="84" t="b">
        <v>0</v>
      </c>
    </row>
    <row r="125" spans="1:7" ht="15">
      <c r="A125" s="84" t="s">
        <v>2793</v>
      </c>
      <c r="B125" s="84">
        <v>3</v>
      </c>
      <c r="C125" s="122">
        <v>0.0022566980135287395</v>
      </c>
      <c r="D125" s="84" t="s">
        <v>3103</v>
      </c>
      <c r="E125" s="84" t="b">
        <v>0</v>
      </c>
      <c r="F125" s="84" t="b">
        <v>0</v>
      </c>
      <c r="G125" s="84" t="b">
        <v>0</v>
      </c>
    </row>
    <row r="126" spans="1:7" ht="15">
      <c r="A126" s="84" t="s">
        <v>400</v>
      </c>
      <c r="B126" s="84">
        <v>2</v>
      </c>
      <c r="C126" s="122">
        <v>0.0016516988365462065</v>
      </c>
      <c r="D126" s="84" t="s">
        <v>3103</v>
      </c>
      <c r="E126" s="84" t="b">
        <v>0</v>
      </c>
      <c r="F126" s="84" t="b">
        <v>0</v>
      </c>
      <c r="G126" s="84" t="b">
        <v>0</v>
      </c>
    </row>
    <row r="127" spans="1:7" ht="15">
      <c r="A127" s="84" t="s">
        <v>3054</v>
      </c>
      <c r="B127" s="84">
        <v>2</v>
      </c>
      <c r="C127" s="122">
        <v>0.0016516988365462065</v>
      </c>
      <c r="D127" s="84" t="s">
        <v>3103</v>
      </c>
      <c r="E127" s="84" t="b">
        <v>0</v>
      </c>
      <c r="F127" s="84" t="b">
        <v>0</v>
      </c>
      <c r="G127" s="84" t="b">
        <v>0</v>
      </c>
    </row>
    <row r="128" spans="1:7" ht="15">
      <c r="A128" s="84" t="s">
        <v>3055</v>
      </c>
      <c r="B128" s="84">
        <v>2</v>
      </c>
      <c r="C128" s="122">
        <v>0.0016516988365462065</v>
      </c>
      <c r="D128" s="84" t="s">
        <v>3103</v>
      </c>
      <c r="E128" s="84" t="b">
        <v>0</v>
      </c>
      <c r="F128" s="84" t="b">
        <v>0</v>
      </c>
      <c r="G128" s="84" t="b">
        <v>0</v>
      </c>
    </row>
    <row r="129" spans="1:7" ht="15">
      <c r="A129" s="84" t="s">
        <v>3056</v>
      </c>
      <c r="B129" s="84">
        <v>2</v>
      </c>
      <c r="C129" s="122">
        <v>0.0016516988365462065</v>
      </c>
      <c r="D129" s="84" t="s">
        <v>3103</v>
      </c>
      <c r="E129" s="84" t="b">
        <v>0</v>
      </c>
      <c r="F129" s="84" t="b">
        <v>0</v>
      </c>
      <c r="G129" s="84" t="b">
        <v>0</v>
      </c>
    </row>
    <row r="130" spans="1:7" ht="15">
      <c r="A130" s="84" t="s">
        <v>3057</v>
      </c>
      <c r="B130" s="84">
        <v>2</v>
      </c>
      <c r="C130" s="122">
        <v>0.0016516988365462065</v>
      </c>
      <c r="D130" s="84" t="s">
        <v>3103</v>
      </c>
      <c r="E130" s="84" t="b">
        <v>0</v>
      </c>
      <c r="F130" s="84" t="b">
        <v>0</v>
      </c>
      <c r="G130" s="84" t="b">
        <v>0</v>
      </c>
    </row>
    <row r="131" spans="1:7" ht="15">
      <c r="A131" s="84" t="s">
        <v>3058</v>
      </c>
      <c r="B131" s="84">
        <v>2</v>
      </c>
      <c r="C131" s="122">
        <v>0.0016516988365462065</v>
      </c>
      <c r="D131" s="84" t="s">
        <v>3103</v>
      </c>
      <c r="E131" s="84" t="b">
        <v>0</v>
      </c>
      <c r="F131" s="84" t="b">
        <v>0</v>
      </c>
      <c r="G131" s="84" t="b">
        <v>0</v>
      </c>
    </row>
    <row r="132" spans="1:7" ht="15">
      <c r="A132" s="84" t="s">
        <v>3059</v>
      </c>
      <c r="B132" s="84">
        <v>2</v>
      </c>
      <c r="C132" s="122">
        <v>0.0016516988365462065</v>
      </c>
      <c r="D132" s="84" t="s">
        <v>3103</v>
      </c>
      <c r="E132" s="84" t="b">
        <v>0</v>
      </c>
      <c r="F132" s="84" t="b">
        <v>0</v>
      </c>
      <c r="G132" s="84" t="b">
        <v>0</v>
      </c>
    </row>
    <row r="133" spans="1:7" ht="15">
      <c r="A133" s="84" t="s">
        <v>3060</v>
      </c>
      <c r="B133" s="84">
        <v>2</v>
      </c>
      <c r="C133" s="122">
        <v>0.0016516988365462065</v>
      </c>
      <c r="D133" s="84" t="s">
        <v>3103</v>
      </c>
      <c r="E133" s="84" t="b">
        <v>0</v>
      </c>
      <c r="F133" s="84" t="b">
        <v>0</v>
      </c>
      <c r="G133" s="84" t="b">
        <v>0</v>
      </c>
    </row>
    <row r="134" spans="1:7" ht="15">
      <c r="A134" s="84" t="s">
        <v>3061</v>
      </c>
      <c r="B134" s="84">
        <v>2</v>
      </c>
      <c r="C134" s="122">
        <v>0.0016516988365462065</v>
      </c>
      <c r="D134" s="84" t="s">
        <v>3103</v>
      </c>
      <c r="E134" s="84" t="b">
        <v>0</v>
      </c>
      <c r="F134" s="84" t="b">
        <v>0</v>
      </c>
      <c r="G134" s="84" t="b">
        <v>0</v>
      </c>
    </row>
    <row r="135" spans="1:7" ht="15">
      <c r="A135" s="84" t="s">
        <v>3062</v>
      </c>
      <c r="B135" s="84">
        <v>2</v>
      </c>
      <c r="C135" s="122">
        <v>0.0016516988365462065</v>
      </c>
      <c r="D135" s="84" t="s">
        <v>3103</v>
      </c>
      <c r="E135" s="84" t="b">
        <v>0</v>
      </c>
      <c r="F135" s="84" t="b">
        <v>0</v>
      </c>
      <c r="G135" s="84" t="b">
        <v>0</v>
      </c>
    </row>
    <row r="136" spans="1:7" ht="15">
      <c r="A136" s="84" t="s">
        <v>3063</v>
      </c>
      <c r="B136" s="84">
        <v>2</v>
      </c>
      <c r="C136" s="122">
        <v>0.0016516988365462065</v>
      </c>
      <c r="D136" s="84" t="s">
        <v>3103</v>
      </c>
      <c r="E136" s="84" t="b">
        <v>0</v>
      </c>
      <c r="F136" s="84" t="b">
        <v>0</v>
      </c>
      <c r="G136" s="84" t="b">
        <v>0</v>
      </c>
    </row>
    <row r="137" spans="1:7" ht="15">
      <c r="A137" s="84" t="s">
        <v>3064</v>
      </c>
      <c r="B137" s="84">
        <v>2</v>
      </c>
      <c r="C137" s="122">
        <v>0.0016516988365462065</v>
      </c>
      <c r="D137" s="84" t="s">
        <v>3103</v>
      </c>
      <c r="E137" s="84" t="b">
        <v>0</v>
      </c>
      <c r="F137" s="84" t="b">
        <v>0</v>
      </c>
      <c r="G137" s="84" t="b">
        <v>0</v>
      </c>
    </row>
    <row r="138" spans="1:7" ht="15">
      <c r="A138" s="84" t="s">
        <v>3065</v>
      </c>
      <c r="B138" s="84">
        <v>2</v>
      </c>
      <c r="C138" s="122">
        <v>0.0016516988365462065</v>
      </c>
      <c r="D138" s="84" t="s">
        <v>3103</v>
      </c>
      <c r="E138" s="84" t="b">
        <v>0</v>
      </c>
      <c r="F138" s="84" t="b">
        <v>0</v>
      </c>
      <c r="G138" s="84" t="b">
        <v>0</v>
      </c>
    </row>
    <row r="139" spans="1:7" ht="15">
      <c r="A139" s="84" t="s">
        <v>3066</v>
      </c>
      <c r="B139" s="84">
        <v>2</v>
      </c>
      <c r="C139" s="122">
        <v>0.0016516988365462065</v>
      </c>
      <c r="D139" s="84" t="s">
        <v>3103</v>
      </c>
      <c r="E139" s="84" t="b">
        <v>0</v>
      </c>
      <c r="F139" s="84" t="b">
        <v>0</v>
      </c>
      <c r="G139" s="84" t="b">
        <v>0</v>
      </c>
    </row>
    <row r="140" spans="1:7" ht="15">
      <c r="A140" s="84" t="s">
        <v>3067</v>
      </c>
      <c r="B140" s="84">
        <v>2</v>
      </c>
      <c r="C140" s="122">
        <v>0.0016516988365462065</v>
      </c>
      <c r="D140" s="84" t="s">
        <v>3103</v>
      </c>
      <c r="E140" s="84" t="b">
        <v>0</v>
      </c>
      <c r="F140" s="84" t="b">
        <v>0</v>
      </c>
      <c r="G140" s="84" t="b">
        <v>0</v>
      </c>
    </row>
    <row r="141" spans="1:7" ht="15">
      <c r="A141" s="84" t="s">
        <v>3068</v>
      </c>
      <c r="B141" s="84">
        <v>2</v>
      </c>
      <c r="C141" s="122">
        <v>0.0016516988365462065</v>
      </c>
      <c r="D141" s="84" t="s">
        <v>3103</v>
      </c>
      <c r="E141" s="84" t="b">
        <v>0</v>
      </c>
      <c r="F141" s="84" t="b">
        <v>0</v>
      </c>
      <c r="G141" s="84" t="b">
        <v>0</v>
      </c>
    </row>
    <row r="142" spans="1:7" ht="15">
      <c r="A142" s="84" t="s">
        <v>3069</v>
      </c>
      <c r="B142" s="84">
        <v>2</v>
      </c>
      <c r="C142" s="122">
        <v>0.0016516988365462065</v>
      </c>
      <c r="D142" s="84" t="s">
        <v>3103</v>
      </c>
      <c r="E142" s="84" t="b">
        <v>0</v>
      </c>
      <c r="F142" s="84" t="b">
        <v>0</v>
      </c>
      <c r="G142" s="84" t="b">
        <v>0</v>
      </c>
    </row>
    <row r="143" spans="1:7" ht="15">
      <c r="A143" s="84" t="s">
        <v>3070</v>
      </c>
      <c r="B143" s="84">
        <v>2</v>
      </c>
      <c r="C143" s="122">
        <v>0.0016516988365462065</v>
      </c>
      <c r="D143" s="84" t="s">
        <v>3103</v>
      </c>
      <c r="E143" s="84" t="b">
        <v>0</v>
      </c>
      <c r="F143" s="84" t="b">
        <v>0</v>
      </c>
      <c r="G143" s="84" t="b">
        <v>0</v>
      </c>
    </row>
    <row r="144" spans="1:7" ht="15">
      <c r="A144" s="84" t="s">
        <v>3071</v>
      </c>
      <c r="B144" s="84">
        <v>2</v>
      </c>
      <c r="C144" s="122">
        <v>0.0016516988365462065</v>
      </c>
      <c r="D144" s="84" t="s">
        <v>3103</v>
      </c>
      <c r="E144" s="84" t="b">
        <v>0</v>
      </c>
      <c r="F144" s="84" t="b">
        <v>0</v>
      </c>
      <c r="G144" s="84" t="b">
        <v>0</v>
      </c>
    </row>
    <row r="145" spans="1:7" ht="15">
      <c r="A145" s="84" t="s">
        <v>3072</v>
      </c>
      <c r="B145" s="84">
        <v>2</v>
      </c>
      <c r="C145" s="122">
        <v>0.0016516988365462065</v>
      </c>
      <c r="D145" s="84" t="s">
        <v>3103</v>
      </c>
      <c r="E145" s="84" t="b">
        <v>0</v>
      </c>
      <c r="F145" s="84" t="b">
        <v>0</v>
      </c>
      <c r="G145" s="84" t="b">
        <v>0</v>
      </c>
    </row>
    <row r="146" spans="1:7" ht="15">
      <c r="A146" s="84" t="s">
        <v>354</v>
      </c>
      <c r="B146" s="84">
        <v>2</v>
      </c>
      <c r="C146" s="122">
        <v>0.0016516988365462065</v>
      </c>
      <c r="D146" s="84" t="s">
        <v>3103</v>
      </c>
      <c r="E146" s="84" t="b">
        <v>0</v>
      </c>
      <c r="F146" s="84" t="b">
        <v>0</v>
      </c>
      <c r="G146" s="84" t="b">
        <v>0</v>
      </c>
    </row>
    <row r="147" spans="1:7" ht="15">
      <c r="A147" s="84" t="s">
        <v>3073</v>
      </c>
      <c r="B147" s="84">
        <v>2</v>
      </c>
      <c r="C147" s="122">
        <v>0.0016516988365462065</v>
      </c>
      <c r="D147" s="84" t="s">
        <v>3103</v>
      </c>
      <c r="E147" s="84" t="b">
        <v>0</v>
      </c>
      <c r="F147" s="84" t="b">
        <v>0</v>
      </c>
      <c r="G147" s="84" t="b">
        <v>0</v>
      </c>
    </row>
    <row r="148" spans="1:7" ht="15">
      <c r="A148" s="84" t="s">
        <v>3074</v>
      </c>
      <c r="B148" s="84">
        <v>2</v>
      </c>
      <c r="C148" s="122">
        <v>0.0016516988365462065</v>
      </c>
      <c r="D148" s="84" t="s">
        <v>3103</v>
      </c>
      <c r="E148" s="84" t="b">
        <v>0</v>
      </c>
      <c r="F148" s="84" t="b">
        <v>0</v>
      </c>
      <c r="G148" s="84" t="b">
        <v>0</v>
      </c>
    </row>
    <row r="149" spans="1:7" ht="15">
      <c r="A149" s="84" t="s">
        <v>3075</v>
      </c>
      <c r="B149" s="84">
        <v>2</v>
      </c>
      <c r="C149" s="122">
        <v>0.0016516988365462065</v>
      </c>
      <c r="D149" s="84" t="s">
        <v>3103</v>
      </c>
      <c r="E149" s="84" t="b">
        <v>0</v>
      </c>
      <c r="F149" s="84" t="b">
        <v>0</v>
      </c>
      <c r="G149" s="84" t="b">
        <v>0</v>
      </c>
    </row>
    <row r="150" spans="1:7" ht="15">
      <c r="A150" s="84" t="s">
        <v>3076</v>
      </c>
      <c r="B150" s="84">
        <v>2</v>
      </c>
      <c r="C150" s="122">
        <v>0.0016516988365462065</v>
      </c>
      <c r="D150" s="84" t="s">
        <v>3103</v>
      </c>
      <c r="E150" s="84" t="b">
        <v>0</v>
      </c>
      <c r="F150" s="84" t="b">
        <v>0</v>
      </c>
      <c r="G150" s="84" t="b">
        <v>0</v>
      </c>
    </row>
    <row r="151" spans="1:7" ht="15">
      <c r="A151" s="84" t="s">
        <v>339</v>
      </c>
      <c r="B151" s="84">
        <v>2</v>
      </c>
      <c r="C151" s="122">
        <v>0.0016516988365462065</v>
      </c>
      <c r="D151" s="84" t="s">
        <v>3103</v>
      </c>
      <c r="E151" s="84" t="b">
        <v>0</v>
      </c>
      <c r="F151" s="84" t="b">
        <v>0</v>
      </c>
      <c r="G151" s="84" t="b">
        <v>0</v>
      </c>
    </row>
    <row r="152" spans="1:7" ht="15">
      <c r="A152" s="84" t="s">
        <v>3077</v>
      </c>
      <c r="B152" s="84">
        <v>2</v>
      </c>
      <c r="C152" s="122">
        <v>0.0016516988365462065</v>
      </c>
      <c r="D152" s="84" t="s">
        <v>3103</v>
      </c>
      <c r="E152" s="84" t="b">
        <v>0</v>
      </c>
      <c r="F152" s="84" t="b">
        <v>0</v>
      </c>
      <c r="G152" s="84" t="b">
        <v>0</v>
      </c>
    </row>
    <row r="153" spans="1:7" ht="15">
      <c r="A153" s="84" t="s">
        <v>3078</v>
      </c>
      <c r="B153" s="84">
        <v>2</v>
      </c>
      <c r="C153" s="122">
        <v>0.0016516988365462065</v>
      </c>
      <c r="D153" s="84" t="s">
        <v>3103</v>
      </c>
      <c r="E153" s="84" t="b">
        <v>0</v>
      </c>
      <c r="F153" s="84" t="b">
        <v>0</v>
      </c>
      <c r="G153" s="84" t="b">
        <v>0</v>
      </c>
    </row>
    <row r="154" spans="1:7" ht="15">
      <c r="A154" s="84" t="s">
        <v>3079</v>
      </c>
      <c r="B154" s="84">
        <v>2</v>
      </c>
      <c r="C154" s="122">
        <v>0.0016516988365462065</v>
      </c>
      <c r="D154" s="84" t="s">
        <v>3103</v>
      </c>
      <c r="E154" s="84" t="b">
        <v>0</v>
      </c>
      <c r="F154" s="84" t="b">
        <v>0</v>
      </c>
      <c r="G154" s="84" t="b">
        <v>0</v>
      </c>
    </row>
    <row r="155" spans="1:7" ht="15">
      <c r="A155" s="84" t="s">
        <v>328</v>
      </c>
      <c r="B155" s="84">
        <v>2</v>
      </c>
      <c r="C155" s="122">
        <v>0.0016516988365462065</v>
      </c>
      <c r="D155" s="84" t="s">
        <v>3103</v>
      </c>
      <c r="E155" s="84" t="b">
        <v>0</v>
      </c>
      <c r="F155" s="84" t="b">
        <v>0</v>
      </c>
      <c r="G155" s="84" t="b">
        <v>0</v>
      </c>
    </row>
    <row r="156" spans="1:7" ht="15">
      <c r="A156" s="84" t="s">
        <v>3080</v>
      </c>
      <c r="B156" s="84">
        <v>2</v>
      </c>
      <c r="C156" s="122">
        <v>0.0016516988365462065</v>
      </c>
      <c r="D156" s="84" t="s">
        <v>3103</v>
      </c>
      <c r="E156" s="84" t="b">
        <v>0</v>
      </c>
      <c r="F156" s="84" t="b">
        <v>0</v>
      </c>
      <c r="G156" s="84" t="b">
        <v>0</v>
      </c>
    </row>
    <row r="157" spans="1:7" ht="15">
      <c r="A157" s="84" t="s">
        <v>3081</v>
      </c>
      <c r="B157" s="84">
        <v>2</v>
      </c>
      <c r="C157" s="122">
        <v>0.0016516988365462065</v>
      </c>
      <c r="D157" s="84" t="s">
        <v>3103</v>
      </c>
      <c r="E157" s="84" t="b">
        <v>0</v>
      </c>
      <c r="F157" s="84" t="b">
        <v>0</v>
      </c>
      <c r="G157" s="84" t="b">
        <v>0</v>
      </c>
    </row>
    <row r="158" spans="1:7" ht="15">
      <c r="A158" s="84" t="s">
        <v>3082</v>
      </c>
      <c r="B158" s="84">
        <v>2</v>
      </c>
      <c r="C158" s="122">
        <v>0.0016516988365462065</v>
      </c>
      <c r="D158" s="84" t="s">
        <v>3103</v>
      </c>
      <c r="E158" s="84" t="b">
        <v>0</v>
      </c>
      <c r="F158" s="84" t="b">
        <v>0</v>
      </c>
      <c r="G158" s="84" t="b">
        <v>0</v>
      </c>
    </row>
    <row r="159" spans="1:7" ht="15">
      <c r="A159" s="84" t="s">
        <v>3083</v>
      </c>
      <c r="B159" s="84">
        <v>2</v>
      </c>
      <c r="C159" s="122">
        <v>0.0016516988365462065</v>
      </c>
      <c r="D159" s="84" t="s">
        <v>3103</v>
      </c>
      <c r="E159" s="84" t="b">
        <v>0</v>
      </c>
      <c r="F159" s="84" t="b">
        <v>0</v>
      </c>
      <c r="G159" s="84" t="b">
        <v>0</v>
      </c>
    </row>
    <row r="160" spans="1:7" ht="15">
      <c r="A160" s="84" t="s">
        <v>3084</v>
      </c>
      <c r="B160" s="84">
        <v>2</v>
      </c>
      <c r="C160" s="122">
        <v>0.0016516988365462065</v>
      </c>
      <c r="D160" s="84" t="s">
        <v>3103</v>
      </c>
      <c r="E160" s="84" t="b">
        <v>0</v>
      </c>
      <c r="F160" s="84" t="b">
        <v>0</v>
      </c>
      <c r="G160" s="84" t="b">
        <v>0</v>
      </c>
    </row>
    <row r="161" spans="1:7" ht="15">
      <c r="A161" s="84" t="s">
        <v>3085</v>
      </c>
      <c r="B161" s="84">
        <v>2</v>
      </c>
      <c r="C161" s="122">
        <v>0.0016516988365462065</v>
      </c>
      <c r="D161" s="84" t="s">
        <v>3103</v>
      </c>
      <c r="E161" s="84" t="b">
        <v>0</v>
      </c>
      <c r="F161" s="84" t="b">
        <v>0</v>
      </c>
      <c r="G161" s="84" t="b">
        <v>0</v>
      </c>
    </row>
    <row r="162" spans="1:7" ht="15">
      <c r="A162" s="84" t="s">
        <v>3086</v>
      </c>
      <c r="B162" s="84">
        <v>2</v>
      </c>
      <c r="C162" s="122">
        <v>0.0016516988365462065</v>
      </c>
      <c r="D162" s="84" t="s">
        <v>3103</v>
      </c>
      <c r="E162" s="84" t="b">
        <v>0</v>
      </c>
      <c r="F162" s="84" t="b">
        <v>0</v>
      </c>
      <c r="G162" s="84" t="b">
        <v>0</v>
      </c>
    </row>
    <row r="163" spans="1:7" ht="15">
      <c r="A163" s="84" t="s">
        <v>3087</v>
      </c>
      <c r="B163" s="84">
        <v>2</v>
      </c>
      <c r="C163" s="122">
        <v>0.0016516988365462065</v>
      </c>
      <c r="D163" s="84" t="s">
        <v>3103</v>
      </c>
      <c r="E163" s="84" t="b">
        <v>0</v>
      </c>
      <c r="F163" s="84" t="b">
        <v>0</v>
      </c>
      <c r="G163" s="84" t="b">
        <v>0</v>
      </c>
    </row>
    <row r="164" spans="1:7" ht="15">
      <c r="A164" s="84" t="s">
        <v>3088</v>
      </c>
      <c r="B164" s="84">
        <v>2</v>
      </c>
      <c r="C164" s="122">
        <v>0.0016516988365462065</v>
      </c>
      <c r="D164" s="84" t="s">
        <v>3103</v>
      </c>
      <c r="E164" s="84" t="b">
        <v>0</v>
      </c>
      <c r="F164" s="84" t="b">
        <v>0</v>
      </c>
      <c r="G164" s="84" t="b">
        <v>0</v>
      </c>
    </row>
    <row r="165" spans="1:7" ht="15">
      <c r="A165" s="84" t="s">
        <v>3089</v>
      </c>
      <c r="B165" s="84">
        <v>2</v>
      </c>
      <c r="C165" s="122">
        <v>0.0016516988365462065</v>
      </c>
      <c r="D165" s="84" t="s">
        <v>3103</v>
      </c>
      <c r="E165" s="84" t="b">
        <v>0</v>
      </c>
      <c r="F165" s="84" t="b">
        <v>1</v>
      </c>
      <c r="G165" s="84" t="b">
        <v>0</v>
      </c>
    </row>
    <row r="166" spans="1:7" ht="15">
      <c r="A166" s="84" t="s">
        <v>3090</v>
      </c>
      <c r="B166" s="84">
        <v>2</v>
      </c>
      <c r="C166" s="122">
        <v>0.0016516988365462065</v>
      </c>
      <c r="D166" s="84" t="s">
        <v>3103</v>
      </c>
      <c r="E166" s="84" t="b">
        <v>0</v>
      </c>
      <c r="F166" s="84" t="b">
        <v>0</v>
      </c>
      <c r="G166" s="84" t="b">
        <v>0</v>
      </c>
    </row>
    <row r="167" spans="1:7" ht="15">
      <c r="A167" s="84" t="s">
        <v>3091</v>
      </c>
      <c r="B167" s="84">
        <v>2</v>
      </c>
      <c r="C167" s="122">
        <v>0.0019033961573354885</v>
      </c>
      <c r="D167" s="84" t="s">
        <v>3103</v>
      </c>
      <c r="E167" s="84" t="b">
        <v>0</v>
      </c>
      <c r="F167" s="84" t="b">
        <v>0</v>
      </c>
      <c r="G167" s="84" t="b">
        <v>0</v>
      </c>
    </row>
    <row r="168" spans="1:7" ht="15">
      <c r="A168" s="84" t="s">
        <v>3092</v>
      </c>
      <c r="B168" s="84">
        <v>2</v>
      </c>
      <c r="C168" s="122">
        <v>0.0019033961573354885</v>
      </c>
      <c r="D168" s="84" t="s">
        <v>3103</v>
      </c>
      <c r="E168" s="84" t="b">
        <v>0</v>
      </c>
      <c r="F168" s="84" t="b">
        <v>0</v>
      </c>
      <c r="G168" s="84" t="b">
        <v>0</v>
      </c>
    </row>
    <row r="169" spans="1:7" ht="15">
      <c r="A169" s="84" t="s">
        <v>231</v>
      </c>
      <c r="B169" s="84">
        <v>2</v>
      </c>
      <c r="C169" s="122">
        <v>0.0016516988365462065</v>
      </c>
      <c r="D169" s="84" t="s">
        <v>3103</v>
      </c>
      <c r="E169" s="84" t="b">
        <v>0</v>
      </c>
      <c r="F169" s="84" t="b">
        <v>0</v>
      </c>
      <c r="G169" s="84" t="b">
        <v>0</v>
      </c>
    </row>
    <row r="170" spans="1:7" ht="15">
      <c r="A170" s="84" t="s">
        <v>3093</v>
      </c>
      <c r="B170" s="84">
        <v>2</v>
      </c>
      <c r="C170" s="122">
        <v>0.0016516988365462065</v>
      </c>
      <c r="D170" s="84" t="s">
        <v>3103</v>
      </c>
      <c r="E170" s="84" t="b">
        <v>0</v>
      </c>
      <c r="F170" s="84" t="b">
        <v>0</v>
      </c>
      <c r="G170" s="84" t="b">
        <v>0</v>
      </c>
    </row>
    <row r="171" spans="1:7" ht="15">
      <c r="A171" s="84" t="s">
        <v>2765</v>
      </c>
      <c r="B171" s="84">
        <v>2</v>
      </c>
      <c r="C171" s="122">
        <v>0.0016516988365462065</v>
      </c>
      <c r="D171" s="84" t="s">
        <v>3103</v>
      </c>
      <c r="E171" s="84" t="b">
        <v>0</v>
      </c>
      <c r="F171" s="84" t="b">
        <v>0</v>
      </c>
      <c r="G171" s="84" t="b">
        <v>0</v>
      </c>
    </row>
    <row r="172" spans="1:7" ht="15">
      <c r="A172" s="84" t="s">
        <v>2766</v>
      </c>
      <c r="B172" s="84">
        <v>2</v>
      </c>
      <c r="C172" s="122">
        <v>0.0016516988365462065</v>
      </c>
      <c r="D172" s="84" t="s">
        <v>3103</v>
      </c>
      <c r="E172" s="84" t="b">
        <v>0</v>
      </c>
      <c r="F172" s="84" t="b">
        <v>0</v>
      </c>
      <c r="G172" s="84" t="b">
        <v>0</v>
      </c>
    </row>
    <row r="173" spans="1:7" ht="15">
      <c r="A173" s="84" t="s">
        <v>227</v>
      </c>
      <c r="B173" s="84">
        <v>2</v>
      </c>
      <c r="C173" s="122">
        <v>0.0016516988365462065</v>
      </c>
      <c r="D173" s="84" t="s">
        <v>3103</v>
      </c>
      <c r="E173" s="84" t="b">
        <v>0</v>
      </c>
      <c r="F173" s="84" t="b">
        <v>0</v>
      </c>
      <c r="G173" s="84" t="b">
        <v>0</v>
      </c>
    </row>
    <row r="174" spans="1:7" ht="15">
      <c r="A174" s="84" t="s">
        <v>3094</v>
      </c>
      <c r="B174" s="84">
        <v>2</v>
      </c>
      <c r="C174" s="122">
        <v>0.0016516988365462065</v>
      </c>
      <c r="D174" s="84" t="s">
        <v>3103</v>
      </c>
      <c r="E174" s="84" t="b">
        <v>0</v>
      </c>
      <c r="F174" s="84" t="b">
        <v>0</v>
      </c>
      <c r="G174" s="84" t="b">
        <v>0</v>
      </c>
    </row>
    <row r="175" spans="1:7" ht="15">
      <c r="A175" s="84" t="s">
        <v>2710</v>
      </c>
      <c r="B175" s="84">
        <v>2</v>
      </c>
      <c r="C175" s="122">
        <v>0.0016516988365462065</v>
      </c>
      <c r="D175" s="84" t="s">
        <v>3103</v>
      </c>
      <c r="E175" s="84" t="b">
        <v>0</v>
      </c>
      <c r="F175" s="84" t="b">
        <v>0</v>
      </c>
      <c r="G175" s="84" t="b">
        <v>0</v>
      </c>
    </row>
    <row r="176" spans="1:7" ht="15">
      <c r="A176" s="84" t="s">
        <v>2711</v>
      </c>
      <c r="B176" s="84">
        <v>2</v>
      </c>
      <c r="C176" s="122">
        <v>0.0016516988365462065</v>
      </c>
      <c r="D176" s="84" t="s">
        <v>3103</v>
      </c>
      <c r="E176" s="84" t="b">
        <v>0</v>
      </c>
      <c r="F176" s="84" t="b">
        <v>0</v>
      </c>
      <c r="G176" s="84" t="b">
        <v>0</v>
      </c>
    </row>
    <row r="177" spans="1:7" ht="15">
      <c r="A177" s="84" t="s">
        <v>2712</v>
      </c>
      <c r="B177" s="84">
        <v>2</v>
      </c>
      <c r="C177" s="122">
        <v>0.0016516988365462065</v>
      </c>
      <c r="D177" s="84" t="s">
        <v>3103</v>
      </c>
      <c r="E177" s="84" t="b">
        <v>0</v>
      </c>
      <c r="F177" s="84" t="b">
        <v>0</v>
      </c>
      <c r="G177" s="84" t="b">
        <v>0</v>
      </c>
    </row>
    <row r="178" spans="1:7" ht="15">
      <c r="A178" s="84" t="s">
        <v>2713</v>
      </c>
      <c r="B178" s="84">
        <v>2</v>
      </c>
      <c r="C178" s="122">
        <v>0.0016516988365462065</v>
      </c>
      <c r="D178" s="84" t="s">
        <v>3103</v>
      </c>
      <c r="E178" s="84" t="b">
        <v>0</v>
      </c>
      <c r="F178" s="84" t="b">
        <v>0</v>
      </c>
      <c r="G178" s="84" t="b">
        <v>0</v>
      </c>
    </row>
    <row r="179" spans="1:7" ht="15">
      <c r="A179" s="84" t="s">
        <v>2719</v>
      </c>
      <c r="B179" s="84">
        <v>2</v>
      </c>
      <c r="C179" s="122">
        <v>0.0016516988365462065</v>
      </c>
      <c r="D179" s="84" t="s">
        <v>3103</v>
      </c>
      <c r="E179" s="84" t="b">
        <v>0</v>
      </c>
      <c r="F179" s="84" t="b">
        <v>0</v>
      </c>
      <c r="G179" s="84" t="b">
        <v>0</v>
      </c>
    </row>
    <row r="180" spans="1:7" ht="15">
      <c r="A180" s="84" t="s">
        <v>3095</v>
      </c>
      <c r="B180" s="84">
        <v>2</v>
      </c>
      <c r="C180" s="122">
        <v>0.0016516988365462065</v>
      </c>
      <c r="D180" s="84" t="s">
        <v>3103</v>
      </c>
      <c r="E180" s="84" t="b">
        <v>0</v>
      </c>
      <c r="F180" s="84" t="b">
        <v>0</v>
      </c>
      <c r="G180" s="84" t="b">
        <v>0</v>
      </c>
    </row>
    <row r="181" spans="1:7" ht="15">
      <c r="A181" s="84" t="s">
        <v>3096</v>
      </c>
      <c r="B181" s="84">
        <v>2</v>
      </c>
      <c r="C181" s="122">
        <v>0.0016516988365462065</v>
      </c>
      <c r="D181" s="84" t="s">
        <v>3103</v>
      </c>
      <c r="E181" s="84" t="b">
        <v>0</v>
      </c>
      <c r="F181" s="84" t="b">
        <v>0</v>
      </c>
      <c r="G181" s="84" t="b">
        <v>0</v>
      </c>
    </row>
    <row r="182" spans="1:7" ht="15">
      <c r="A182" s="84" t="s">
        <v>2776</v>
      </c>
      <c r="B182" s="84">
        <v>2</v>
      </c>
      <c r="C182" s="122">
        <v>0.0019033961573354885</v>
      </c>
      <c r="D182" s="84" t="s">
        <v>3103</v>
      </c>
      <c r="E182" s="84" t="b">
        <v>0</v>
      </c>
      <c r="F182" s="84" t="b">
        <v>0</v>
      </c>
      <c r="G182" s="84" t="b">
        <v>0</v>
      </c>
    </row>
    <row r="183" spans="1:7" ht="15">
      <c r="A183" s="84" t="s">
        <v>2777</v>
      </c>
      <c r="B183" s="84">
        <v>2</v>
      </c>
      <c r="C183" s="122">
        <v>0.0019033961573354885</v>
      </c>
      <c r="D183" s="84" t="s">
        <v>3103</v>
      </c>
      <c r="E183" s="84" t="b">
        <v>0</v>
      </c>
      <c r="F183" s="84" t="b">
        <v>0</v>
      </c>
      <c r="G183" s="84" t="b">
        <v>0</v>
      </c>
    </row>
    <row r="184" spans="1:7" ht="15">
      <c r="A184" s="84" t="s">
        <v>2778</v>
      </c>
      <c r="B184" s="84">
        <v>2</v>
      </c>
      <c r="C184" s="122">
        <v>0.0019033961573354885</v>
      </c>
      <c r="D184" s="84" t="s">
        <v>3103</v>
      </c>
      <c r="E184" s="84" t="b">
        <v>0</v>
      </c>
      <c r="F184" s="84" t="b">
        <v>0</v>
      </c>
      <c r="G184" s="84" t="b">
        <v>0</v>
      </c>
    </row>
    <row r="185" spans="1:7" ht="15">
      <c r="A185" s="84" t="s">
        <v>2790</v>
      </c>
      <c r="B185" s="84">
        <v>2</v>
      </c>
      <c r="C185" s="122">
        <v>0.0016516988365462065</v>
      </c>
      <c r="D185" s="84" t="s">
        <v>3103</v>
      </c>
      <c r="E185" s="84" t="b">
        <v>1</v>
      </c>
      <c r="F185" s="84" t="b">
        <v>0</v>
      </c>
      <c r="G185" s="84" t="b">
        <v>0</v>
      </c>
    </row>
    <row r="186" spans="1:7" ht="15">
      <c r="A186" s="84" t="s">
        <v>2792</v>
      </c>
      <c r="B186" s="84">
        <v>2</v>
      </c>
      <c r="C186" s="122">
        <v>0.0016516988365462065</v>
      </c>
      <c r="D186" s="84" t="s">
        <v>3103</v>
      </c>
      <c r="E186" s="84" t="b">
        <v>1</v>
      </c>
      <c r="F186" s="84" t="b">
        <v>0</v>
      </c>
      <c r="G186" s="84" t="b">
        <v>0</v>
      </c>
    </row>
    <row r="187" spans="1:7" ht="15">
      <c r="A187" s="84" t="s">
        <v>2794</v>
      </c>
      <c r="B187" s="84">
        <v>2</v>
      </c>
      <c r="C187" s="122">
        <v>0.0016516988365462065</v>
      </c>
      <c r="D187" s="84" t="s">
        <v>3103</v>
      </c>
      <c r="E187" s="84" t="b">
        <v>0</v>
      </c>
      <c r="F187" s="84" t="b">
        <v>0</v>
      </c>
      <c r="G187" s="84" t="b">
        <v>0</v>
      </c>
    </row>
    <row r="188" spans="1:7" ht="15">
      <c r="A188" s="84" t="s">
        <v>2795</v>
      </c>
      <c r="B188" s="84">
        <v>2</v>
      </c>
      <c r="C188" s="122">
        <v>0.0016516988365462065</v>
      </c>
      <c r="D188" s="84" t="s">
        <v>3103</v>
      </c>
      <c r="E188" s="84" t="b">
        <v>0</v>
      </c>
      <c r="F188" s="84" t="b">
        <v>0</v>
      </c>
      <c r="G188" s="84" t="b">
        <v>0</v>
      </c>
    </row>
    <row r="189" spans="1:7" ht="15">
      <c r="A189" s="84" t="s">
        <v>2797</v>
      </c>
      <c r="B189" s="84">
        <v>2</v>
      </c>
      <c r="C189" s="122">
        <v>0.0016516988365462065</v>
      </c>
      <c r="D189" s="84" t="s">
        <v>3103</v>
      </c>
      <c r="E189" s="84" t="b">
        <v>0</v>
      </c>
      <c r="F189" s="84" t="b">
        <v>0</v>
      </c>
      <c r="G189" s="84" t="b">
        <v>0</v>
      </c>
    </row>
    <row r="190" spans="1:7" ht="15">
      <c r="A190" s="84" t="s">
        <v>3097</v>
      </c>
      <c r="B190" s="84">
        <v>2</v>
      </c>
      <c r="C190" s="122">
        <v>0.0016516988365462065</v>
      </c>
      <c r="D190" s="84" t="s">
        <v>3103</v>
      </c>
      <c r="E190" s="84" t="b">
        <v>0</v>
      </c>
      <c r="F190" s="84" t="b">
        <v>0</v>
      </c>
      <c r="G190" s="84" t="b">
        <v>0</v>
      </c>
    </row>
    <row r="191" spans="1:7" ht="15">
      <c r="A191" s="84" t="s">
        <v>3098</v>
      </c>
      <c r="B191" s="84">
        <v>2</v>
      </c>
      <c r="C191" s="122">
        <v>0.0016516988365462065</v>
      </c>
      <c r="D191" s="84" t="s">
        <v>3103</v>
      </c>
      <c r="E191" s="84" t="b">
        <v>0</v>
      </c>
      <c r="F191" s="84" t="b">
        <v>0</v>
      </c>
      <c r="G191" s="84" t="b">
        <v>0</v>
      </c>
    </row>
    <row r="192" spans="1:7" ht="15">
      <c r="A192" s="84" t="s">
        <v>3099</v>
      </c>
      <c r="B192" s="84">
        <v>2</v>
      </c>
      <c r="C192" s="122">
        <v>0.0016516988365462065</v>
      </c>
      <c r="D192" s="84" t="s">
        <v>3103</v>
      </c>
      <c r="E192" s="84" t="b">
        <v>0</v>
      </c>
      <c r="F192" s="84" t="b">
        <v>0</v>
      </c>
      <c r="G192" s="84" t="b">
        <v>0</v>
      </c>
    </row>
    <row r="193" spans="1:7" ht="15">
      <c r="A193" s="84" t="s">
        <v>214</v>
      </c>
      <c r="B193" s="84">
        <v>2</v>
      </c>
      <c r="C193" s="122">
        <v>0.0016516988365462065</v>
      </c>
      <c r="D193" s="84" t="s">
        <v>3103</v>
      </c>
      <c r="E193" s="84" t="b">
        <v>0</v>
      </c>
      <c r="F193" s="84" t="b">
        <v>0</v>
      </c>
      <c r="G193" s="84" t="b">
        <v>0</v>
      </c>
    </row>
    <row r="194" spans="1:7" ht="15">
      <c r="A194" s="84" t="s">
        <v>3100</v>
      </c>
      <c r="B194" s="84">
        <v>2</v>
      </c>
      <c r="C194" s="122">
        <v>0.0016516988365462065</v>
      </c>
      <c r="D194" s="84" t="s">
        <v>3103</v>
      </c>
      <c r="E194" s="84" t="b">
        <v>0</v>
      </c>
      <c r="F194" s="84" t="b">
        <v>0</v>
      </c>
      <c r="G194" s="84" t="b">
        <v>0</v>
      </c>
    </row>
    <row r="195" spans="1:7" ht="15">
      <c r="A195" s="84" t="s">
        <v>2736</v>
      </c>
      <c r="B195" s="84">
        <v>143</v>
      </c>
      <c r="C195" s="122">
        <v>0.0011425974004149195</v>
      </c>
      <c r="D195" s="84" t="s">
        <v>2632</v>
      </c>
      <c r="E195" s="84" t="b">
        <v>0</v>
      </c>
      <c r="F195" s="84" t="b">
        <v>0</v>
      </c>
      <c r="G195" s="84" t="b">
        <v>0</v>
      </c>
    </row>
    <row r="196" spans="1:7" ht="15">
      <c r="A196" s="84" t="s">
        <v>2737</v>
      </c>
      <c r="B196" s="84">
        <v>131</v>
      </c>
      <c r="C196" s="122">
        <v>0.0044217230689875065</v>
      </c>
      <c r="D196" s="84" t="s">
        <v>2632</v>
      </c>
      <c r="E196" s="84" t="b">
        <v>0</v>
      </c>
      <c r="F196" s="84" t="b">
        <v>0</v>
      </c>
      <c r="G196" s="84" t="b">
        <v>0</v>
      </c>
    </row>
    <row r="197" spans="1:7" ht="15">
      <c r="A197" s="84" t="s">
        <v>2738</v>
      </c>
      <c r="B197" s="84">
        <v>103</v>
      </c>
      <c r="C197" s="122">
        <v>0.008680258319618777</v>
      </c>
      <c r="D197" s="84" t="s">
        <v>2632</v>
      </c>
      <c r="E197" s="84" t="b">
        <v>0</v>
      </c>
      <c r="F197" s="84" t="b">
        <v>0</v>
      </c>
      <c r="G197" s="84" t="b">
        <v>0</v>
      </c>
    </row>
    <row r="198" spans="1:7" ht="15">
      <c r="A198" s="84" t="s">
        <v>2739</v>
      </c>
      <c r="B198" s="84">
        <v>81</v>
      </c>
      <c r="C198" s="122">
        <v>0.01135113084465788</v>
      </c>
      <c r="D198" s="84" t="s">
        <v>2632</v>
      </c>
      <c r="E198" s="84" t="b">
        <v>0</v>
      </c>
      <c r="F198" s="84" t="b">
        <v>1</v>
      </c>
      <c r="G198" s="84" t="b">
        <v>0</v>
      </c>
    </row>
    <row r="199" spans="1:7" ht="15">
      <c r="A199" s="84" t="s">
        <v>2740</v>
      </c>
      <c r="B199" s="84">
        <v>64</v>
      </c>
      <c r="C199" s="122">
        <v>0.012473892639351442</v>
      </c>
      <c r="D199" s="84" t="s">
        <v>2632</v>
      </c>
      <c r="E199" s="84" t="b">
        <v>0</v>
      </c>
      <c r="F199" s="84" t="b">
        <v>0</v>
      </c>
      <c r="G199" s="84" t="b">
        <v>0</v>
      </c>
    </row>
    <row r="200" spans="1:7" ht="15">
      <c r="A200" s="84" t="s">
        <v>2742</v>
      </c>
      <c r="B200" s="84">
        <v>55</v>
      </c>
      <c r="C200" s="122">
        <v>0.012657626565599168</v>
      </c>
      <c r="D200" s="84" t="s">
        <v>2632</v>
      </c>
      <c r="E200" s="84" t="b">
        <v>0</v>
      </c>
      <c r="F200" s="84" t="b">
        <v>0</v>
      </c>
      <c r="G200" s="84" t="b">
        <v>0</v>
      </c>
    </row>
    <row r="201" spans="1:7" ht="15">
      <c r="A201" s="84" t="s">
        <v>2743</v>
      </c>
      <c r="B201" s="84">
        <v>55</v>
      </c>
      <c r="C201" s="122">
        <v>0.012657626565599168</v>
      </c>
      <c r="D201" s="84" t="s">
        <v>2632</v>
      </c>
      <c r="E201" s="84" t="b">
        <v>0</v>
      </c>
      <c r="F201" s="84" t="b">
        <v>0</v>
      </c>
      <c r="G201" s="84" t="b">
        <v>0</v>
      </c>
    </row>
    <row r="202" spans="1:7" ht="15">
      <c r="A202" s="84" t="s">
        <v>2744</v>
      </c>
      <c r="B202" s="84">
        <v>55</v>
      </c>
      <c r="C202" s="122">
        <v>0.012657626565599168</v>
      </c>
      <c r="D202" s="84" t="s">
        <v>2632</v>
      </c>
      <c r="E202" s="84" t="b">
        <v>0</v>
      </c>
      <c r="F202" s="84" t="b">
        <v>0</v>
      </c>
      <c r="G202" s="84" t="b">
        <v>0</v>
      </c>
    </row>
    <row r="203" spans="1:7" ht="15">
      <c r="A203" s="84" t="s">
        <v>2745</v>
      </c>
      <c r="B203" s="84">
        <v>55</v>
      </c>
      <c r="C203" s="122">
        <v>0.012892257792537148</v>
      </c>
      <c r="D203" s="84" t="s">
        <v>2632</v>
      </c>
      <c r="E203" s="84" t="b">
        <v>0</v>
      </c>
      <c r="F203" s="84" t="b">
        <v>0</v>
      </c>
      <c r="G203" s="84" t="b">
        <v>0</v>
      </c>
    </row>
    <row r="204" spans="1:7" ht="15">
      <c r="A204" s="84" t="s">
        <v>2746</v>
      </c>
      <c r="B204" s="84">
        <v>49</v>
      </c>
      <c r="C204" s="122">
        <v>0.012592728122567313</v>
      </c>
      <c r="D204" s="84" t="s">
        <v>2632</v>
      </c>
      <c r="E204" s="84" t="b">
        <v>0</v>
      </c>
      <c r="F204" s="84" t="b">
        <v>0</v>
      </c>
      <c r="G204" s="84" t="b">
        <v>0</v>
      </c>
    </row>
    <row r="205" spans="1:7" ht="15">
      <c r="A205" s="84" t="s">
        <v>2984</v>
      </c>
      <c r="B205" s="84">
        <v>46</v>
      </c>
      <c r="C205" s="122">
        <v>0.012497418977952693</v>
      </c>
      <c r="D205" s="84" t="s">
        <v>2632</v>
      </c>
      <c r="E205" s="84" t="b">
        <v>0</v>
      </c>
      <c r="F205" s="84" t="b">
        <v>0</v>
      </c>
      <c r="G205" s="84" t="b">
        <v>0</v>
      </c>
    </row>
    <row r="206" spans="1:7" ht="15">
      <c r="A206" s="84" t="s">
        <v>2985</v>
      </c>
      <c r="B206" s="84">
        <v>44</v>
      </c>
      <c r="C206" s="122">
        <v>0.012408778218407858</v>
      </c>
      <c r="D206" s="84" t="s">
        <v>2632</v>
      </c>
      <c r="E206" s="84" t="b">
        <v>0</v>
      </c>
      <c r="F206" s="84" t="b">
        <v>0</v>
      </c>
      <c r="G206" s="84" t="b">
        <v>0</v>
      </c>
    </row>
    <row r="207" spans="1:7" ht="15">
      <c r="A207" s="84" t="s">
        <v>2986</v>
      </c>
      <c r="B207" s="84">
        <v>44</v>
      </c>
      <c r="C207" s="122">
        <v>0.012643952586657558</v>
      </c>
      <c r="D207" s="84" t="s">
        <v>2632</v>
      </c>
      <c r="E207" s="84" t="b">
        <v>0</v>
      </c>
      <c r="F207" s="84" t="b">
        <v>0</v>
      </c>
      <c r="G207" s="84" t="b">
        <v>0</v>
      </c>
    </row>
    <row r="208" spans="1:7" ht="15">
      <c r="A208" s="84" t="s">
        <v>2987</v>
      </c>
      <c r="B208" s="84">
        <v>34</v>
      </c>
      <c r="C208" s="122">
        <v>0.011626667635969954</v>
      </c>
      <c r="D208" s="84" t="s">
        <v>2632</v>
      </c>
      <c r="E208" s="84" t="b">
        <v>0</v>
      </c>
      <c r="F208" s="84" t="b">
        <v>1</v>
      </c>
      <c r="G208" s="84" t="b">
        <v>0</v>
      </c>
    </row>
    <row r="209" spans="1:7" ht="15">
      <c r="A209" s="84" t="s">
        <v>2988</v>
      </c>
      <c r="B209" s="84">
        <v>33</v>
      </c>
      <c r="C209" s="122">
        <v>0.011513745498963227</v>
      </c>
      <c r="D209" s="84" t="s">
        <v>2632</v>
      </c>
      <c r="E209" s="84" t="b">
        <v>0</v>
      </c>
      <c r="F209" s="84" t="b">
        <v>0</v>
      </c>
      <c r="G209" s="84" t="b">
        <v>0</v>
      </c>
    </row>
    <row r="210" spans="1:7" ht="15">
      <c r="A210" s="84" t="s">
        <v>2989</v>
      </c>
      <c r="B210" s="84">
        <v>28</v>
      </c>
      <c r="C210" s="122">
        <v>0.01083881325132584</v>
      </c>
      <c r="D210" s="84" t="s">
        <v>2632</v>
      </c>
      <c r="E210" s="84" t="b">
        <v>0</v>
      </c>
      <c r="F210" s="84" t="b">
        <v>0</v>
      </c>
      <c r="G210" s="84" t="b">
        <v>0</v>
      </c>
    </row>
    <row r="211" spans="1:7" ht="15">
      <c r="A211" s="84" t="s">
        <v>2768</v>
      </c>
      <c r="B211" s="84">
        <v>26</v>
      </c>
      <c r="C211" s="122">
        <v>0.010512578989843481</v>
      </c>
      <c r="D211" s="84" t="s">
        <v>2632</v>
      </c>
      <c r="E211" s="84" t="b">
        <v>0</v>
      </c>
      <c r="F211" s="84" t="b">
        <v>0</v>
      </c>
      <c r="G211" s="84" t="b">
        <v>0</v>
      </c>
    </row>
    <row r="212" spans="1:7" ht="15">
      <c r="A212" s="84" t="s">
        <v>2990</v>
      </c>
      <c r="B212" s="84">
        <v>21</v>
      </c>
      <c r="C212" s="122">
        <v>0.009771876934877141</v>
      </c>
      <c r="D212" s="84" t="s">
        <v>2632</v>
      </c>
      <c r="E212" s="84" t="b">
        <v>0</v>
      </c>
      <c r="F212" s="84" t="b">
        <v>0</v>
      </c>
      <c r="G212" s="84" t="b">
        <v>0</v>
      </c>
    </row>
    <row r="213" spans="1:7" ht="15">
      <c r="A213" s="84" t="s">
        <v>2991</v>
      </c>
      <c r="B213" s="84">
        <v>21</v>
      </c>
      <c r="C213" s="122">
        <v>0.009533667469958138</v>
      </c>
      <c r="D213" s="84" t="s">
        <v>2632</v>
      </c>
      <c r="E213" s="84" t="b">
        <v>0</v>
      </c>
      <c r="F213" s="84" t="b">
        <v>0</v>
      </c>
      <c r="G213" s="84" t="b">
        <v>0</v>
      </c>
    </row>
    <row r="214" spans="1:7" ht="15">
      <c r="A214" s="84" t="s">
        <v>2992</v>
      </c>
      <c r="B214" s="84">
        <v>20</v>
      </c>
      <c r="C214" s="122">
        <v>0.009545054758481032</v>
      </c>
      <c r="D214" s="84" t="s">
        <v>2632</v>
      </c>
      <c r="E214" s="84" t="b">
        <v>0</v>
      </c>
      <c r="F214" s="84" t="b">
        <v>0</v>
      </c>
      <c r="G214" s="84" t="b">
        <v>0</v>
      </c>
    </row>
    <row r="215" spans="1:7" ht="15">
      <c r="A215" s="84" t="s">
        <v>2993</v>
      </c>
      <c r="B215" s="84">
        <v>17</v>
      </c>
      <c r="C215" s="122">
        <v>0.009047589806085488</v>
      </c>
      <c r="D215" s="84" t="s">
        <v>2632</v>
      </c>
      <c r="E215" s="84" t="b">
        <v>0</v>
      </c>
      <c r="F215" s="84" t="b">
        <v>0</v>
      </c>
      <c r="G215" s="84" t="b">
        <v>0</v>
      </c>
    </row>
    <row r="216" spans="1:7" ht="15">
      <c r="A216" s="84" t="s">
        <v>2994</v>
      </c>
      <c r="B216" s="84">
        <v>16</v>
      </c>
      <c r="C216" s="122">
        <v>0.008275303920676939</v>
      </c>
      <c r="D216" s="84" t="s">
        <v>2632</v>
      </c>
      <c r="E216" s="84" t="b">
        <v>0</v>
      </c>
      <c r="F216" s="84" t="b">
        <v>0</v>
      </c>
      <c r="G216" s="84" t="b">
        <v>0</v>
      </c>
    </row>
    <row r="217" spans="1:7" ht="15">
      <c r="A217" s="84" t="s">
        <v>2995</v>
      </c>
      <c r="B217" s="84">
        <v>16</v>
      </c>
      <c r="C217" s="122">
        <v>0.008275303920676939</v>
      </c>
      <c r="D217" s="84" t="s">
        <v>2632</v>
      </c>
      <c r="E217" s="84" t="b">
        <v>1</v>
      </c>
      <c r="F217" s="84" t="b">
        <v>0</v>
      </c>
      <c r="G217" s="84" t="b">
        <v>0</v>
      </c>
    </row>
    <row r="218" spans="1:7" ht="15">
      <c r="A218" s="84" t="s">
        <v>2996</v>
      </c>
      <c r="B218" s="84">
        <v>15</v>
      </c>
      <c r="C218" s="122">
        <v>0.007983167475957785</v>
      </c>
      <c r="D218" s="84" t="s">
        <v>2632</v>
      </c>
      <c r="E218" s="84" t="b">
        <v>1</v>
      </c>
      <c r="F218" s="84" t="b">
        <v>0</v>
      </c>
      <c r="G218" s="84" t="b">
        <v>0</v>
      </c>
    </row>
    <row r="219" spans="1:7" ht="15">
      <c r="A219" s="84" t="s">
        <v>2997</v>
      </c>
      <c r="B219" s="84">
        <v>14</v>
      </c>
      <c r="C219" s="122">
        <v>0.007675520083530016</v>
      </c>
      <c r="D219" s="84" t="s">
        <v>2632</v>
      </c>
      <c r="E219" s="84" t="b">
        <v>0</v>
      </c>
      <c r="F219" s="84" t="b">
        <v>0</v>
      </c>
      <c r="G219" s="84" t="b">
        <v>0</v>
      </c>
    </row>
    <row r="220" spans="1:7" ht="15">
      <c r="A220" s="84" t="s">
        <v>2789</v>
      </c>
      <c r="B220" s="84">
        <v>13</v>
      </c>
      <c r="C220" s="122">
        <v>0.0073512519915126156</v>
      </c>
      <c r="D220" s="84" t="s">
        <v>2632</v>
      </c>
      <c r="E220" s="84" t="b">
        <v>0</v>
      </c>
      <c r="F220" s="84" t="b">
        <v>0</v>
      </c>
      <c r="G220" s="84" t="b">
        <v>0</v>
      </c>
    </row>
    <row r="221" spans="1:7" ht="15">
      <c r="A221" s="84" t="s">
        <v>2999</v>
      </c>
      <c r="B221" s="84">
        <v>12</v>
      </c>
      <c r="C221" s="122">
        <v>0.00700908224420128</v>
      </c>
      <c r="D221" s="84" t="s">
        <v>2632</v>
      </c>
      <c r="E221" s="84" t="b">
        <v>0</v>
      </c>
      <c r="F221" s="84" t="b">
        <v>0</v>
      </c>
      <c r="G221" s="84" t="b">
        <v>0</v>
      </c>
    </row>
    <row r="222" spans="1:7" ht="15">
      <c r="A222" s="84" t="s">
        <v>3000</v>
      </c>
      <c r="B222" s="84">
        <v>12</v>
      </c>
      <c r="C222" s="122">
        <v>0.00700908224420128</v>
      </c>
      <c r="D222" s="84" t="s">
        <v>2632</v>
      </c>
      <c r="E222" s="84" t="b">
        <v>0</v>
      </c>
      <c r="F222" s="84" t="b">
        <v>0</v>
      </c>
      <c r="G222" s="84" t="b">
        <v>0</v>
      </c>
    </row>
    <row r="223" spans="1:7" ht="15">
      <c r="A223" s="84" t="s">
        <v>3001</v>
      </c>
      <c r="B223" s="84">
        <v>12</v>
      </c>
      <c r="C223" s="122">
        <v>0.00700908224420128</v>
      </c>
      <c r="D223" s="84" t="s">
        <v>2632</v>
      </c>
      <c r="E223" s="84" t="b">
        <v>0</v>
      </c>
      <c r="F223" s="84" t="b">
        <v>0</v>
      </c>
      <c r="G223" s="84" t="b">
        <v>0</v>
      </c>
    </row>
    <row r="224" spans="1:7" ht="15">
      <c r="A224" s="84" t="s">
        <v>3002</v>
      </c>
      <c r="B224" s="84">
        <v>11</v>
      </c>
      <c r="C224" s="122">
        <v>0.006647515702678831</v>
      </c>
      <c r="D224" s="84" t="s">
        <v>2632</v>
      </c>
      <c r="E224" s="84" t="b">
        <v>0</v>
      </c>
      <c r="F224" s="84" t="b">
        <v>0</v>
      </c>
      <c r="G224" s="84" t="b">
        <v>0</v>
      </c>
    </row>
    <row r="225" spans="1:7" ht="15">
      <c r="A225" s="84" t="s">
        <v>3003</v>
      </c>
      <c r="B225" s="84">
        <v>11</v>
      </c>
      <c r="C225" s="122">
        <v>0.006647515702678831</v>
      </c>
      <c r="D225" s="84" t="s">
        <v>2632</v>
      </c>
      <c r="E225" s="84" t="b">
        <v>0</v>
      </c>
      <c r="F225" s="84" t="b">
        <v>0</v>
      </c>
      <c r="G225" s="84" t="b">
        <v>0</v>
      </c>
    </row>
    <row r="226" spans="1:7" ht="15">
      <c r="A226" s="84" t="s">
        <v>2998</v>
      </c>
      <c r="B226" s="84">
        <v>11</v>
      </c>
      <c r="C226" s="122">
        <v>0.006891262778021699</v>
      </c>
      <c r="D226" s="84" t="s">
        <v>2632</v>
      </c>
      <c r="E226" s="84" t="b">
        <v>0</v>
      </c>
      <c r="F226" s="84" t="b">
        <v>0</v>
      </c>
      <c r="G226" s="84" t="b">
        <v>0</v>
      </c>
    </row>
    <row r="227" spans="1:7" ht="15">
      <c r="A227" s="84" t="s">
        <v>3005</v>
      </c>
      <c r="B227" s="84">
        <v>11</v>
      </c>
      <c r="C227" s="122">
        <v>0.006647515702678831</v>
      </c>
      <c r="D227" s="84" t="s">
        <v>2632</v>
      </c>
      <c r="E227" s="84" t="b">
        <v>0</v>
      </c>
      <c r="F227" s="84" t="b">
        <v>0</v>
      </c>
      <c r="G227" s="84" t="b">
        <v>0</v>
      </c>
    </row>
    <row r="228" spans="1:7" ht="15">
      <c r="A228" s="84" t="s">
        <v>3007</v>
      </c>
      <c r="B228" s="84">
        <v>10</v>
      </c>
      <c r="C228" s="122">
        <v>0.006264784343656089</v>
      </c>
      <c r="D228" s="84" t="s">
        <v>2632</v>
      </c>
      <c r="E228" s="84" t="b">
        <v>0</v>
      </c>
      <c r="F228" s="84" t="b">
        <v>0</v>
      </c>
      <c r="G228" s="84" t="b">
        <v>0</v>
      </c>
    </row>
    <row r="229" spans="1:7" ht="15">
      <c r="A229" s="84" t="s">
        <v>3004</v>
      </c>
      <c r="B229" s="84">
        <v>10</v>
      </c>
      <c r="C229" s="122">
        <v>0.006264784343656089</v>
      </c>
      <c r="D229" s="84" t="s">
        <v>2632</v>
      </c>
      <c r="E229" s="84" t="b">
        <v>0</v>
      </c>
      <c r="F229" s="84" t="b">
        <v>0</v>
      </c>
      <c r="G229" s="84" t="b">
        <v>0</v>
      </c>
    </row>
    <row r="230" spans="1:7" ht="15">
      <c r="A230" s="84" t="s">
        <v>3008</v>
      </c>
      <c r="B230" s="84">
        <v>9</v>
      </c>
      <c r="C230" s="122">
        <v>0.005858764910921141</v>
      </c>
      <c r="D230" s="84" t="s">
        <v>2632</v>
      </c>
      <c r="E230" s="84" t="b">
        <v>0</v>
      </c>
      <c r="F230" s="84" t="b">
        <v>1</v>
      </c>
      <c r="G230" s="84" t="b">
        <v>0</v>
      </c>
    </row>
    <row r="231" spans="1:7" ht="15">
      <c r="A231" s="84" t="s">
        <v>2748</v>
      </c>
      <c r="B231" s="84">
        <v>9</v>
      </c>
      <c r="C231" s="122">
        <v>0.005858764910921141</v>
      </c>
      <c r="D231" s="84" t="s">
        <v>2632</v>
      </c>
      <c r="E231" s="84" t="b">
        <v>0</v>
      </c>
      <c r="F231" s="84" t="b">
        <v>0</v>
      </c>
      <c r="G231" s="84" t="b">
        <v>0</v>
      </c>
    </row>
    <row r="232" spans="1:7" ht="15">
      <c r="A232" s="84" t="s">
        <v>3006</v>
      </c>
      <c r="B232" s="84">
        <v>9</v>
      </c>
      <c r="C232" s="122">
        <v>0.005858764910921141</v>
      </c>
      <c r="D232" s="84" t="s">
        <v>2632</v>
      </c>
      <c r="E232" s="84" t="b">
        <v>0</v>
      </c>
      <c r="F232" s="84" t="b">
        <v>0</v>
      </c>
      <c r="G232" s="84" t="b">
        <v>0</v>
      </c>
    </row>
    <row r="233" spans="1:7" ht="15">
      <c r="A233" s="84" t="s">
        <v>3010</v>
      </c>
      <c r="B233" s="84">
        <v>8</v>
      </c>
      <c r="C233" s="122">
        <v>0.0054268596505482386</v>
      </c>
      <c r="D233" s="84" t="s">
        <v>2632</v>
      </c>
      <c r="E233" s="84" t="b">
        <v>0</v>
      </c>
      <c r="F233" s="84" t="b">
        <v>0</v>
      </c>
      <c r="G233" s="84" t="b">
        <v>0</v>
      </c>
    </row>
    <row r="234" spans="1:7" ht="15">
      <c r="A234" s="84" t="s">
        <v>3009</v>
      </c>
      <c r="B234" s="84">
        <v>8</v>
      </c>
      <c r="C234" s="122">
        <v>0.0054268596505482386</v>
      </c>
      <c r="D234" s="84" t="s">
        <v>2632</v>
      </c>
      <c r="E234" s="84" t="b">
        <v>0</v>
      </c>
      <c r="F234" s="84" t="b">
        <v>0</v>
      </c>
      <c r="G234" s="84" t="b">
        <v>0</v>
      </c>
    </row>
    <row r="235" spans="1:7" ht="15">
      <c r="A235" s="84" t="s">
        <v>2762</v>
      </c>
      <c r="B235" s="84">
        <v>8</v>
      </c>
      <c r="C235" s="122">
        <v>0.0054268596505482386</v>
      </c>
      <c r="D235" s="84" t="s">
        <v>2632</v>
      </c>
      <c r="E235" s="84" t="b">
        <v>0</v>
      </c>
      <c r="F235" s="84" t="b">
        <v>0</v>
      </c>
      <c r="G235" s="84" t="b">
        <v>0</v>
      </c>
    </row>
    <row r="236" spans="1:7" ht="15">
      <c r="A236" s="84" t="s">
        <v>3011</v>
      </c>
      <c r="B236" s="84">
        <v>7</v>
      </c>
      <c r="C236" s="122">
        <v>0.004965816770698557</v>
      </c>
      <c r="D236" s="84" t="s">
        <v>2632</v>
      </c>
      <c r="E236" s="84" t="b">
        <v>1</v>
      </c>
      <c r="F236" s="84" t="b">
        <v>0</v>
      </c>
      <c r="G236" s="84" t="b">
        <v>0</v>
      </c>
    </row>
    <row r="237" spans="1:7" ht="15">
      <c r="A237" s="84" t="s">
        <v>3013</v>
      </c>
      <c r="B237" s="84">
        <v>6</v>
      </c>
      <c r="C237" s="122">
        <v>0.00472577637385098</v>
      </c>
      <c r="D237" s="84" t="s">
        <v>2632</v>
      </c>
      <c r="E237" s="84" t="b">
        <v>0</v>
      </c>
      <c r="F237" s="84" t="b">
        <v>0</v>
      </c>
      <c r="G237" s="84" t="b">
        <v>0</v>
      </c>
    </row>
    <row r="238" spans="1:7" ht="15">
      <c r="A238" s="84" t="s">
        <v>3012</v>
      </c>
      <c r="B238" s="84">
        <v>6</v>
      </c>
      <c r="C238" s="122">
        <v>0.004471446889757967</v>
      </c>
      <c r="D238" s="84" t="s">
        <v>2632</v>
      </c>
      <c r="E238" s="84" t="b">
        <v>0</v>
      </c>
      <c r="F238" s="84" t="b">
        <v>0</v>
      </c>
      <c r="G238" s="84" t="b">
        <v>0</v>
      </c>
    </row>
    <row r="239" spans="1:7" ht="15">
      <c r="A239" s="84" t="s">
        <v>3014</v>
      </c>
      <c r="B239" s="84">
        <v>6</v>
      </c>
      <c r="C239" s="122">
        <v>0.004471446889757967</v>
      </c>
      <c r="D239" s="84" t="s">
        <v>2632</v>
      </c>
      <c r="E239" s="84" t="b">
        <v>0</v>
      </c>
      <c r="F239" s="84" t="b">
        <v>0</v>
      </c>
      <c r="G239" s="84" t="b">
        <v>0</v>
      </c>
    </row>
    <row r="240" spans="1:7" ht="15">
      <c r="A240" s="84" t="s">
        <v>3015</v>
      </c>
      <c r="B240" s="84">
        <v>6</v>
      </c>
      <c r="C240" s="122">
        <v>0.004471446889757967</v>
      </c>
      <c r="D240" s="84" t="s">
        <v>2632</v>
      </c>
      <c r="E240" s="84" t="b">
        <v>0</v>
      </c>
      <c r="F240" s="84" t="b">
        <v>0</v>
      </c>
      <c r="G240" s="84" t="b">
        <v>0</v>
      </c>
    </row>
    <row r="241" spans="1:7" ht="15">
      <c r="A241" s="84" t="s">
        <v>3020</v>
      </c>
      <c r="B241" s="84">
        <v>5</v>
      </c>
      <c r="C241" s="122">
        <v>0.00393814697820915</v>
      </c>
      <c r="D241" s="84" t="s">
        <v>2632</v>
      </c>
      <c r="E241" s="84" t="b">
        <v>0</v>
      </c>
      <c r="F241" s="84" t="b">
        <v>0</v>
      </c>
      <c r="G241" s="84" t="b">
        <v>0</v>
      </c>
    </row>
    <row r="242" spans="1:7" ht="15">
      <c r="A242" s="84" t="s">
        <v>3019</v>
      </c>
      <c r="B242" s="84">
        <v>5</v>
      </c>
      <c r="C242" s="122">
        <v>0.00393814697820915</v>
      </c>
      <c r="D242" s="84" t="s">
        <v>2632</v>
      </c>
      <c r="E242" s="84" t="b">
        <v>0</v>
      </c>
      <c r="F242" s="84" t="b">
        <v>0</v>
      </c>
      <c r="G242" s="84" t="b">
        <v>0</v>
      </c>
    </row>
    <row r="243" spans="1:7" ht="15">
      <c r="A243" s="84" t="s">
        <v>3016</v>
      </c>
      <c r="B243" s="84">
        <v>4</v>
      </c>
      <c r="C243" s="122">
        <v>0.0033580336703790043</v>
      </c>
      <c r="D243" s="84" t="s">
        <v>2632</v>
      </c>
      <c r="E243" s="84" t="b">
        <v>0</v>
      </c>
      <c r="F243" s="84" t="b">
        <v>0</v>
      </c>
      <c r="G243" s="84" t="b">
        <v>0</v>
      </c>
    </row>
    <row r="244" spans="1:7" ht="15">
      <c r="A244" s="84" t="s">
        <v>3026</v>
      </c>
      <c r="B244" s="84">
        <v>4</v>
      </c>
      <c r="C244" s="122">
        <v>0.0033580336703790043</v>
      </c>
      <c r="D244" s="84" t="s">
        <v>2632</v>
      </c>
      <c r="E244" s="84" t="b">
        <v>0</v>
      </c>
      <c r="F244" s="84" t="b">
        <v>0</v>
      </c>
      <c r="G244" s="84" t="b">
        <v>0</v>
      </c>
    </row>
    <row r="245" spans="1:7" ht="15">
      <c r="A245" s="84" t="s">
        <v>3021</v>
      </c>
      <c r="B245" s="84">
        <v>4</v>
      </c>
      <c r="C245" s="122">
        <v>0.0033580336703790043</v>
      </c>
      <c r="D245" s="84" t="s">
        <v>2632</v>
      </c>
      <c r="E245" s="84" t="b">
        <v>0</v>
      </c>
      <c r="F245" s="84" t="b">
        <v>0</v>
      </c>
      <c r="G245" s="84" t="b">
        <v>0</v>
      </c>
    </row>
    <row r="246" spans="1:7" ht="15">
      <c r="A246" s="84" t="s">
        <v>3029</v>
      </c>
      <c r="B246" s="84">
        <v>4</v>
      </c>
      <c r="C246" s="122">
        <v>0.0033580336703790043</v>
      </c>
      <c r="D246" s="84" t="s">
        <v>2632</v>
      </c>
      <c r="E246" s="84" t="b">
        <v>0</v>
      </c>
      <c r="F246" s="84" t="b">
        <v>0</v>
      </c>
      <c r="G246" s="84" t="b">
        <v>0</v>
      </c>
    </row>
    <row r="247" spans="1:7" ht="15">
      <c r="A247" s="84" t="s">
        <v>3018</v>
      </c>
      <c r="B247" s="84">
        <v>4</v>
      </c>
      <c r="C247" s="122">
        <v>0.0033580336703790043</v>
      </c>
      <c r="D247" s="84" t="s">
        <v>2632</v>
      </c>
      <c r="E247" s="84" t="b">
        <v>0</v>
      </c>
      <c r="F247" s="84" t="b">
        <v>0</v>
      </c>
      <c r="G247" s="84" t="b">
        <v>0</v>
      </c>
    </row>
    <row r="248" spans="1:7" ht="15">
      <c r="A248" s="84" t="s">
        <v>3022</v>
      </c>
      <c r="B248" s="84">
        <v>4</v>
      </c>
      <c r="C248" s="122">
        <v>0.0033580336703790043</v>
      </c>
      <c r="D248" s="84" t="s">
        <v>2632</v>
      </c>
      <c r="E248" s="84" t="b">
        <v>0</v>
      </c>
      <c r="F248" s="84" t="b">
        <v>0</v>
      </c>
      <c r="G248" s="84" t="b">
        <v>0</v>
      </c>
    </row>
    <row r="249" spans="1:7" ht="15">
      <c r="A249" s="84" t="s">
        <v>3025</v>
      </c>
      <c r="B249" s="84">
        <v>4</v>
      </c>
      <c r="C249" s="122">
        <v>0.0033580336703790043</v>
      </c>
      <c r="D249" s="84" t="s">
        <v>2632</v>
      </c>
      <c r="E249" s="84" t="b">
        <v>0</v>
      </c>
      <c r="F249" s="84" t="b">
        <v>0</v>
      </c>
      <c r="G249" s="84" t="b">
        <v>0</v>
      </c>
    </row>
    <row r="250" spans="1:7" ht="15">
      <c r="A250" s="84" t="s">
        <v>3024</v>
      </c>
      <c r="B250" s="84">
        <v>4</v>
      </c>
      <c r="C250" s="122">
        <v>0.0033580336703790043</v>
      </c>
      <c r="D250" s="84" t="s">
        <v>2632</v>
      </c>
      <c r="E250" s="84" t="b">
        <v>0</v>
      </c>
      <c r="F250" s="84" t="b">
        <v>0</v>
      </c>
      <c r="G250" s="84" t="b">
        <v>0</v>
      </c>
    </row>
    <row r="251" spans="1:7" ht="15">
      <c r="A251" s="84" t="s">
        <v>3050</v>
      </c>
      <c r="B251" s="84">
        <v>3</v>
      </c>
      <c r="C251" s="122">
        <v>0.002719176328707647</v>
      </c>
      <c r="D251" s="84" t="s">
        <v>2632</v>
      </c>
      <c r="E251" s="84" t="b">
        <v>0</v>
      </c>
      <c r="F251" s="84" t="b">
        <v>0</v>
      </c>
      <c r="G251" s="84" t="b">
        <v>0</v>
      </c>
    </row>
    <row r="252" spans="1:7" ht="15">
      <c r="A252" s="84" t="s">
        <v>3035</v>
      </c>
      <c r="B252" s="84">
        <v>3</v>
      </c>
      <c r="C252" s="122">
        <v>0.002719176328707647</v>
      </c>
      <c r="D252" s="84" t="s">
        <v>2632</v>
      </c>
      <c r="E252" s="84" t="b">
        <v>0</v>
      </c>
      <c r="F252" s="84" t="b">
        <v>0</v>
      </c>
      <c r="G252" s="84" t="b">
        <v>0</v>
      </c>
    </row>
    <row r="253" spans="1:7" ht="15">
      <c r="A253" s="84" t="s">
        <v>3051</v>
      </c>
      <c r="B253" s="84">
        <v>3</v>
      </c>
      <c r="C253" s="122">
        <v>0.002719176328707647</v>
      </c>
      <c r="D253" s="84" t="s">
        <v>2632</v>
      </c>
      <c r="E253" s="84" t="b">
        <v>0</v>
      </c>
      <c r="F253" s="84" t="b">
        <v>0</v>
      </c>
      <c r="G253" s="84" t="b">
        <v>0</v>
      </c>
    </row>
    <row r="254" spans="1:7" ht="15">
      <c r="A254" s="84" t="s">
        <v>3048</v>
      </c>
      <c r="B254" s="84">
        <v>3</v>
      </c>
      <c r="C254" s="122">
        <v>0.002719176328707647</v>
      </c>
      <c r="D254" s="84" t="s">
        <v>2632</v>
      </c>
      <c r="E254" s="84" t="b">
        <v>0</v>
      </c>
      <c r="F254" s="84" t="b">
        <v>0</v>
      </c>
      <c r="G254" s="84" t="b">
        <v>0</v>
      </c>
    </row>
    <row r="255" spans="1:7" ht="15">
      <c r="A255" s="84" t="s">
        <v>3049</v>
      </c>
      <c r="B255" s="84">
        <v>3</v>
      </c>
      <c r="C255" s="122">
        <v>0.002719176328707647</v>
      </c>
      <c r="D255" s="84" t="s">
        <v>2632</v>
      </c>
      <c r="E255" s="84" t="b">
        <v>0</v>
      </c>
      <c r="F255" s="84" t="b">
        <v>0</v>
      </c>
      <c r="G255" s="84" t="b">
        <v>0</v>
      </c>
    </row>
    <row r="256" spans="1:7" ht="15">
      <c r="A256" s="84" t="s">
        <v>3033</v>
      </c>
      <c r="B256" s="84">
        <v>3</v>
      </c>
      <c r="C256" s="122">
        <v>0.002719176328707647</v>
      </c>
      <c r="D256" s="84" t="s">
        <v>2632</v>
      </c>
      <c r="E256" s="84" t="b">
        <v>0</v>
      </c>
      <c r="F256" s="84" t="b">
        <v>1</v>
      </c>
      <c r="G256" s="84" t="b">
        <v>0</v>
      </c>
    </row>
    <row r="257" spans="1:7" ht="15">
      <c r="A257" s="84" t="s">
        <v>3028</v>
      </c>
      <c r="B257" s="84">
        <v>3</v>
      </c>
      <c r="C257" s="122">
        <v>0.002719176328707647</v>
      </c>
      <c r="D257" s="84" t="s">
        <v>2632</v>
      </c>
      <c r="E257" s="84" t="b">
        <v>0</v>
      </c>
      <c r="F257" s="84" t="b">
        <v>0</v>
      </c>
      <c r="G257" s="84" t="b">
        <v>0</v>
      </c>
    </row>
    <row r="258" spans="1:7" ht="15">
      <c r="A258" s="84" t="s">
        <v>3046</v>
      </c>
      <c r="B258" s="84">
        <v>3</v>
      </c>
      <c r="C258" s="122">
        <v>0.002719176328707647</v>
      </c>
      <c r="D258" s="84" t="s">
        <v>2632</v>
      </c>
      <c r="E258" s="84" t="b">
        <v>0</v>
      </c>
      <c r="F258" s="84" t="b">
        <v>0</v>
      </c>
      <c r="G258" s="84" t="b">
        <v>0</v>
      </c>
    </row>
    <row r="259" spans="1:7" ht="15">
      <c r="A259" s="84" t="s">
        <v>3038</v>
      </c>
      <c r="B259" s="84">
        <v>3</v>
      </c>
      <c r="C259" s="122">
        <v>0.002719176328707647</v>
      </c>
      <c r="D259" s="84" t="s">
        <v>2632</v>
      </c>
      <c r="E259" s="84" t="b">
        <v>0</v>
      </c>
      <c r="F259" s="84" t="b">
        <v>0</v>
      </c>
      <c r="G259" s="84" t="b">
        <v>0</v>
      </c>
    </row>
    <row r="260" spans="1:7" ht="15">
      <c r="A260" s="84" t="s">
        <v>3047</v>
      </c>
      <c r="B260" s="84">
        <v>3</v>
      </c>
      <c r="C260" s="122">
        <v>0.002719176328707647</v>
      </c>
      <c r="D260" s="84" t="s">
        <v>2632</v>
      </c>
      <c r="E260" s="84" t="b">
        <v>0</v>
      </c>
      <c r="F260" s="84" t="b">
        <v>0</v>
      </c>
      <c r="G260" s="84" t="b">
        <v>0</v>
      </c>
    </row>
    <row r="261" spans="1:7" ht="15">
      <c r="A261" s="84" t="s">
        <v>3045</v>
      </c>
      <c r="B261" s="84">
        <v>3</v>
      </c>
      <c r="C261" s="122">
        <v>0.002719176328707647</v>
      </c>
      <c r="D261" s="84" t="s">
        <v>2632</v>
      </c>
      <c r="E261" s="84" t="b">
        <v>0</v>
      </c>
      <c r="F261" s="84" t="b">
        <v>0</v>
      </c>
      <c r="G261" s="84" t="b">
        <v>0</v>
      </c>
    </row>
    <row r="262" spans="1:7" ht="15">
      <c r="A262" s="84" t="s">
        <v>3036</v>
      </c>
      <c r="B262" s="84">
        <v>3</v>
      </c>
      <c r="C262" s="122">
        <v>0.002719176328707647</v>
      </c>
      <c r="D262" s="84" t="s">
        <v>2632</v>
      </c>
      <c r="E262" s="84" t="b">
        <v>0</v>
      </c>
      <c r="F262" s="84" t="b">
        <v>0</v>
      </c>
      <c r="G262" s="84" t="b">
        <v>0</v>
      </c>
    </row>
    <row r="263" spans="1:7" ht="15">
      <c r="A263" s="84" t="s">
        <v>3044</v>
      </c>
      <c r="B263" s="84">
        <v>3</v>
      </c>
      <c r="C263" s="122">
        <v>0.002719176328707647</v>
      </c>
      <c r="D263" s="84" t="s">
        <v>2632</v>
      </c>
      <c r="E263" s="84" t="b">
        <v>0</v>
      </c>
      <c r="F263" s="84" t="b">
        <v>0</v>
      </c>
      <c r="G263" s="84" t="b">
        <v>0</v>
      </c>
    </row>
    <row r="264" spans="1:7" ht="15">
      <c r="A264" s="84" t="s">
        <v>3023</v>
      </c>
      <c r="B264" s="84">
        <v>3</v>
      </c>
      <c r="C264" s="122">
        <v>0.002719176328707647</v>
      </c>
      <c r="D264" s="84" t="s">
        <v>2632</v>
      </c>
      <c r="E264" s="84" t="b">
        <v>0</v>
      </c>
      <c r="F264" s="84" t="b">
        <v>0</v>
      </c>
      <c r="G264" s="84" t="b">
        <v>0</v>
      </c>
    </row>
    <row r="265" spans="1:7" ht="15">
      <c r="A265" s="84" t="s">
        <v>3040</v>
      </c>
      <c r="B265" s="84">
        <v>3</v>
      </c>
      <c r="C265" s="122">
        <v>0.002719176328707647</v>
      </c>
      <c r="D265" s="84" t="s">
        <v>2632</v>
      </c>
      <c r="E265" s="84" t="b">
        <v>1</v>
      </c>
      <c r="F265" s="84" t="b">
        <v>0</v>
      </c>
      <c r="G265" s="84" t="b">
        <v>0</v>
      </c>
    </row>
    <row r="266" spans="1:7" ht="15">
      <c r="A266" s="84" t="s">
        <v>3041</v>
      </c>
      <c r="B266" s="84">
        <v>3</v>
      </c>
      <c r="C266" s="122">
        <v>0.002719176328707647</v>
      </c>
      <c r="D266" s="84" t="s">
        <v>2632</v>
      </c>
      <c r="E266" s="84" t="b">
        <v>1</v>
      </c>
      <c r="F266" s="84" t="b">
        <v>0</v>
      </c>
      <c r="G266" s="84" t="b">
        <v>0</v>
      </c>
    </row>
    <row r="267" spans="1:7" ht="15">
      <c r="A267" s="84" t="s">
        <v>3042</v>
      </c>
      <c r="B267" s="84">
        <v>3</v>
      </c>
      <c r="C267" s="122">
        <v>0.002719176328707647</v>
      </c>
      <c r="D267" s="84" t="s">
        <v>2632</v>
      </c>
      <c r="E267" s="84" t="b">
        <v>0</v>
      </c>
      <c r="F267" s="84" t="b">
        <v>0</v>
      </c>
      <c r="G267" s="84" t="b">
        <v>0</v>
      </c>
    </row>
    <row r="268" spans="1:7" ht="15">
      <c r="A268" s="84" t="s">
        <v>1522</v>
      </c>
      <c r="B268" s="84">
        <v>3</v>
      </c>
      <c r="C268" s="122">
        <v>0.002719176328707647</v>
      </c>
      <c r="D268" s="84" t="s">
        <v>2632</v>
      </c>
      <c r="E268" s="84" t="b">
        <v>0</v>
      </c>
      <c r="F268" s="84" t="b">
        <v>0</v>
      </c>
      <c r="G268" s="84" t="b">
        <v>0</v>
      </c>
    </row>
    <row r="269" spans="1:7" ht="15">
      <c r="A269" s="84" t="s">
        <v>3027</v>
      </c>
      <c r="B269" s="84">
        <v>3</v>
      </c>
      <c r="C269" s="122">
        <v>0.002719176328707647</v>
      </c>
      <c r="D269" s="84" t="s">
        <v>2632</v>
      </c>
      <c r="E269" s="84" t="b">
        <v>0</v>
      </c>
      <c r="F269" s="84" t="b">
        <v>0</v>
      </c>
      <c r="G269" s="84" t="b">
        <v>0</v>
      </c>
    </row>
    <row r="270" spans="1:7" ht="15">
      <c r="A270" s="84" t="s">
        <v>3017</v>
      </c>
      <c r="B270" s="84">
        <v>3</v>
      </c>
      <c r="C270" s="122">
        <v>0.002719176328707647</v>
      </c>
      <c r="D270" s="84" t="s">
        <v>2632</v>
      </c>
      <c r="E270" s="84" t="b">
        <v>1</v>
      </c>
      <c r="F270" s="84" t="b">
        <v>0</v>
      </c>
      <c r="G270" s="84" t="b">
        <v>0</v>
      </c>
    </row>
    <row r="271" spans="1:7" ht="15">
      <c r="A271" s="84" t="s">
        <v>2763</v>
      </c>
      <c r="B271" s="84">
        <v>3</v>
      </c>
      <c r="C271" s="122">
        <v>0.002719176328707647</v>
      </c>
      <c r="D271" s="84" t="s">
        <v>2632</v>
      </c>
      <c r="E271" s="84" t="b">
        <v>0</v>
      </c>
      <c r="F271" s="84" t="b">
        <v>0</v>
      </c>
      <c r="G271" s="84" t="b">
        <v>0</v>
      </c>
    </row>
    <row r="272" spans="1:7" ht="15">
      <c r="A272" s="84" t="s">
        <v>3039</v>
      </c>
      <c r="B272" s="84">
        <v>3</v>
      </c>
      <c r="C272" s="122">
        <v>0.002719176328707647</v>
      </c>
      <c r="D272" s="84" t="s">
        <v>2632</v>
      </c>
      <c r="E272" s="84" t="b">
        <v>0</v>
      </c>
      <c r="F272" s="84" t="b">
        <v>0</v>
      </c>
      <c r="G272" s="84" t="b">
        <v>0</v>
      </c>
    </row>
    <row r="273" spans="1:7" ht="15">
      <c r="A273" s="84" t="s">
        <v>3086</v>
      </c>
      <c r="B273" s="84">
        <v>2</v>
      </c>
      <c r="C273" s="122">
        <v>0.002001318757741945</v>
      </c>
      <c r="D273" s="84" t="s">
        <v>2632</v>
      </c>
      <c r="E273" s="84" t="b">
        <v>0</v>
      </c>
      <c r="F273" s="84" t="b">
        <v>0</v>
      </c>
      <c r="G273" s="84" t="b">
        <v>0</v>
      </c>
    </row>
    <row r="274" spans="1:7" ht="15">
      <c r="A274" s="84" t="s">
        <v>3088</v>
      </c>
      <c r="B274" s="84">
        <v>2</v>
      </c>
      <c r="C274" s="122">
        <v>0.002001318757741945</v>
      </c>
      <c r="D274" s="84" t="s">
        <v>2632</v>
      </c>
      <c r="E274" s="84" t="b">
        <v>0</v>
      </c>
      <c r="F274" s="84" t="b">
        <v>0</v>
      </c>
      <c r="G274" s="84" t="b">
        <v>0</v>
      </c>
    </row>
    <row r="275" spans="1:7" ht="15">
      <c r="A275" s="84" t="s">
        <v>3074</v>
      </c>
      <c r="B275" s="84">
        <v>2</v>
      </c>
      <c r="C275" s="122">
        <v>0.002001318757741945</v>
      </c>
      <c r="D275" s="84" t="s">
        <v>2632</v>
      </c>
      <c r="E275" s="84" t="b">
        <v>0</v>
      </c>
      <c r="F275" s="84" t="b">
        <v>0</v>
      </c>
      <c r="G275" s="84" t="b">
        <v>0</v>
      </c>
    </row>
    <row r="276" spans="1:7" ht="15">
      <c r="A276" s="84" t="s">
        <v>3069</v>
      </c>
      <c r="B276" s="84">
        <v>2</v>
      </c>
      <c r="C276" s="122">
        <v>0.002001318757741945</v>
      </c>
      <c r="D276" s="84" t="s">
        <v>2632</v>
      </c>
      <c r="E276" s="84" t="b">
        <v>0</v>
      </c>
      <c r="F276" s="84" t="b">
        <v>0</v>
      </c>
      <c r="G276" s="84" t="b">
        <v>0</v>
      </c>
    </row>
    <row r="277" spans="1:7" ht="15">
      <c r="A277" s="84" t="s">
        <v>3053</v>
      </c>
      <c r="B277" s="84">
        <v>2</v>
      </c>
      <c r="C277" s="122">
        <v>0.002001318757741945</v>
      </c>
      <c r="D277" s="84" t="s">
        <v>2632</v>
      </c>
      <c r="E277" s="84" t="b">
        <v>0</v>
      </c>
      <c r="F277" s="84" t="b">
        <v>0</v>
      </c>
      <c r="G277" s="84" t="b">
        <v>0</v>
      </c>
    </row>
    <row r="278" spans="1:7" ht="15">
      <c r="A278" s="84" t="s">
        <v>3089</v>
      </c>
      <c r="B278" s="84">
        <v>2</v>
      </c>
      <c r="C278" s="122">
        <v>0.002001318757741945</v>
      </c>
      <c r="D278" s="84" t="s">
        <v>2632</v>
      </c>
      <c r="E278" s="84" t="b">
        <v>0</v>
      </c>
      <c r="F278" s="84" t="b">
        <v>1</v>
      </c>
      <c r="G278" s="84" t="b">
        <v>0</v>
      </c>
    </row>
    <row r="279" spans="1:7" ht="15">
      <c r="A279" s="84" t="s">
        <v>2791</v>
      </c>
      <c r="B279" s="84">
        <v>2</v>
      </c>
      <c r="C279" s="122">
        <v>0.002001318757741945</v>
      </c>
      <c r="D279" s="84" t="s">
        <v>2632</v>
      </c>
      <c r="E279" s="84" t="b">
        <v>0</v>
      </c>
      <c r="F279" s="84" t="b">
        <v>0</v>
      </c>
      <c r="G279" s="84" t="b">
        <v>0</v>
      </c>
    </row>
    <row r="280" spans="1:7" ht="15">
      <c r="A280" s="84" t="s">
        <v>3087</v>
      </c>
      <c r="B280" s="84">
        <v>2</v>
      </c>
      <c r="C280" s="122">
        <v>0.002001318757741945</v>
      </c>
      <c r="D280" s="84" t="s">
        <v>2632</v>
      </c>
      <c r="E280" s="84" t="b">
        <v>0</v>
      </c>
      <c r="F280" s="84" t="b">
        <v>0</v>
      </c>
      <c r="G280" s="84" t="b">
        <v>0</v>
      </c>
    </row>
    <row r="281" spans="1:7" ht="15">
      <c r="A281" s="84" t="s">
        <v>3064</v>
      </c>
      <c r="B281" s="84">
        <v>2</v>
      </c>
      <c r="C281" s="122">
        <v>0.002001318757741945</v>
      </c>
      <c r="D281" s="84" t="s">
        <v>2632</v>
      </c>
      <c r="E281" s="84" t="b">
        <v>0</v>
      </c>
      <c r="F281" s="84" t="b">
        <v>0</v>
      </c>
      <c r="G281" s="84" t="b">
        <v>0</v>
      </c>
    </row>
    <row r="282" spans="1:7" ht="15">
      <c r="A282" s="84" t="s">
        <v>3077</v>
      </c>
      <c r="B282" s="84">
        <v>2</v>
      </c>
      <c r="C282" s="122">
        <v>0.002001318757741945</v>
      </c>
      <c r="D282" s="84" t="s">
        <v>2632</v>
      </c>
      <c r="E282" s="84" t="b">
        <v>0</v>
      </c>
      <c r="F282" s="84" t="b">
        <v>0</v>
      </c>
      <c r="G282" s="84" t="b">
        <v>0</v>
      </c>
    </row>
    <row r="283" spans="1:7" ht="15">
      <c r="A283" s="84" t="s">
        <v>3083</v>
      </c>
      <c r="B283" s="84">
        <v>2</v>
      </c>
      <c r="C283" s="122">
        <v>0.002001318757741945</v>
      </c>
      <c r="D283" s="84" t="s">
        <v>2632</v>
      </c>
      <c r="E283" s="84" t="b">
        <v>0</v>
      </c>
      <c r="F283" s="84" t="b">
        <v>0</v>
      </c>
      <c r="G283" s="84" t="b">
        <v>0</v>
      </c>
    </row>
    <row r="284" spans="1:7" ht="15">
      <c r="A284" s="84" t="s">
        <v>3085</v>
      </c>
      <c r="B284" s="84">
        <v>2</v>
      </c>
      <c r="C284" s="122">
        <v>0.002001318757741945</v>
      </c>
      <c r="D284" s="84" t="s">
        <v>2632</v>
      </c>
      <c r="E284" s="84" t="b">
        <v>0</v>
      </c>
      <c r="F284" s="84" t="b">
        <v>0</v>
      </c>
      <c r="G284" s="84" t="b">
        <v>0</v>
      </c>
    </row>
    <row r="285" spans="1:7" ht="15">
      <c r="A285" s="84" t="s">
        <v>3070</v>
      </c>
      <c r="B285" s="84">
        <v>2</v>
      </c>
      <c r="C285" s="122">
        <v>0.002001318757741945</v>
      </c>
      <c r="D285" s="84" t="s">
        <v>2632</v>
      </c>
      <c r="E285" s="84" t="b">
        <v>0</v>
      </c>
      <c r="F285" s="84" t="b">
        <v>0</v>
      </c>
      <c r="G285" s="84" t="b">
        <v>0</v>
      </c>
    </row>
    <row r="286" spans="1:7" ht="15">
      <c r="A286" s="84" t="s">
        <v>3078</v>
      </c>
      <c r="B286" s="84">
        <v>2</v>
      </c>
      <c r="C286" s="122">
        <v>0.002001318757741945</v>
      </c>
      <c r="D286" s="84" t="s">
        <v>2632</v>
      </c>
      <c r="E286" s="84" t="b">
        <v>0</v>
      </c>
      <c r="F286" s="84" t="b">
        <v>0</v>
      </c>
      <c r="G286" s="84" t="b">
        <v>0</v>
      </c>
    </row>
    <row r="287" spans="1:7" ht="15">
      <c r="A287" s="84" t="s">
        <v>3079</v>
      </c>
      <c r="B287" s="84">
        <v>2</v>
      </c>
      <c r="C287" s="122">
        <v>0.002001318757741945</v>
      </c>
      <c r="D287" s="84" t="s">
        <v>2632</v>
      </c>
      <c r="E287" s="84" t="b">
        <v>0</v>
      </c>
      <c r="F287" s="84" t="b">
        <v>0</v>
      </c>
      <c r="G287" s="84" t="b">
        <v>0</v>
      </c>
    </row>
    <row r="288" spans="1:7" ht="15">
      <c r="A288" s="84" t="s">
        <v>3082</v>
      </c>
      <c r="B288" s="84">
        <v>2</v>
      </c>
      <c r="C288" s="122">
        <v>0.002001318757741945</v>
      </c>
      <c r="D288" s="84" t="s">
        <v>2632</v>
      </c>
      <c r="E288" s="84" t="b">
        <v>0</v>
      </c>
      <c r="F288" s="84" t="b">
        <v>0</v>
      </c>
      <c r="G288" s="84" t="b">
        <v>0</v>
      </c>
    </row>
    <row r="289" spans="1:7" ht="15">
      <c r="A289" s="84" t="s">
        <v>3060</v>
      </c>
      <c r="B289" s="84">
        <v>2</v>
      </c>
      <c r="C289" s="122">
        <v>0.002001318757741945</v>
      </c>
      <c r="D289" s="84" t="s">
        <v>2632</v>
      </c>
      <c r="E289" s="84" t="b">
        <v>0</v>
      </c>
      <c r="F289" s="84" t="b">
        <v>0</v>
      </c>
      <c r="G289" s="84" t="b">
        <v>0</v>
      </c>
    </row>
    <row r="290" spans="1:7" ht="15">
      <c r="A290" s="84" t="s">
        <v>3068</v>
      </c>
      <c r="B290" s="84">
        <v>2</v>
      </c>
      <c r="C290" s="122">
        <v>0.002001318757741945</v>
      </c>
      <c r="D290" s="84" t="s">
        <v>2632</v>
      </c>
      <c r="E290" s="84" t="b">
        <v>0</v>
      </c>
      <c r="F290" s="84" t="b">
        <v>0</v>
      </c>
      <c r="G290" s="84" t="b">
        <v>0</v>
      </c>
    </row>
    <row r="291" spans="1:7" ht="15">
      <c r="A291" s="84" t="s">
        <v>328</v>
      </c>
      <c r="B291" s="84">
        <v>2</v>
      </c>
      <c r="C291" s="122">
        <v>0.002001318757741945</v>
      </c>
      <c r="D291" s="84" t="s">
        <v>2632</v>
      </c>
      <c r="E291" s="84" t="b">
        <v>0</v>
      </c>
      <c r="F291" s="84" t="b">
        <v>0</v>
      </c>
      <c r="G291" s="84" t="b">
        <v>0</v>
      </c>
    </row>
    <row r="292" spans="1:7" ht="15">
      <c r="A292" s="84" t="s">
        <v>3076</v>
      </c>
      <c r="B292" s="84">
        <v>2</v>
      </c>
      <c r="C292" s="122">
        <v>0.002001318757741945</v>
      </c>
      <c r="D292" s="84" t="s">
        <v>2632</v>
      </c>
      <c r="E292" s="84" t="b">
        <v>0</v>
      </c>
      <c r="F292" s="84" t="b">
        <v>0</v>
      </c>
      <c r="G292" s="84" t="b">
        <v>0</v>
      </c>
    </row>
    <row r="293" spans="1:7" ht="15">
      <c r="A293" s="84" t="s">
        <v>339</v>
      </c>
      <c r="B293" s="84">
        <v>2</v>
      </c>
      <c r="C293" s="122">
        <v>0.002001318757741945</v>
      </c>
      <c r="D293" s="84" t="s">
        <v>2632</v>
      </c>
      <c r="E293" s="84" t="b">
        <v>0</v>
      </c>
      <c r="F293" s="84" t="b">
        <v>0</v>
      </c>
      <c r="G293" s="84" t="b">
        <v>0</v>
      </c>
    </row>
    <row r="294" spans="1:7" ht="15">
      <c r="A294" s="84" t="s">
        <v>3034</v>
      </c>
      <c r="B294" s="84">
        <v>2</v>
      </c>
      <c r="C294" s="122">
        <v>0.002001318757741945</v>
      </c>
      <c r="D294" s="84" t="s">
        <v>2632</v>
      </c>
      <c r="E294" s="84" t="b">
        <v>0</v>
      </c>
      <c r="F294" s="84" t="b">
        <v>0</v>
      </c>
      <c r="G294" s="84" t="b">
        <v>0</v>
      </c>
    </row>
    <row r="295" spans="1:7" ht="15">
      <c r="A295" s="84" t="s">
        <v>3073</v>
      </c>
      <c r="B295" s="84">
        <v>2</v>
      </c>
      <c r="C295" s="122">
        <v>0.002001318757741945</v>
      </c>
      <c r="D295" s="84" t="s">
        <v>2632</v>
      </c>
      <c r="E295" s="84" t="b">
        <v>0</v>
      </c>
      <c r="F295" s="84" t="b">
        <v>0</v>
      </c>
      <c r="G295" s="84" t="b">
        <v>0</v>
      </c>
    </row>
    <row r="296" spans="1:7" ht="15">
      <c r="A296" s="84" t="s">
        <v>354</v>
      </c>
      <c r="B296" s="84">
        <v>2</v>
      </c>
      <c r="C296" s="122">
        <v>0.002001318757741945</v>
      </c>
      <c r="D296" s="84" t="s">
        <v>2632</v>
      </c>
      <c r="E296" s="84" t="b">
        <v>0</v>
      </c>
      <c r="F296" s="84" t="b">
        <v>0</v>
      </c>
      <c r="G296" s="84" t="b">
        <v>0</v>
      </c>
    </row>
    <row r="297" spans="1:7" ht="15">
      <c r="A297" s="84" t="s">
        <v>3043</v>
      </c>
      <c r="B297" s="84">
        <v>2</v>
      </c>
      <c r="C297" s="122">
        <v>0.002001318757741945</v>
      </c>
      <c r="D297" s="84" t="s">
        <v>2632</v>
      </c>
      <c r="E297" s="84" t="b">
        <v>0</v>
      </c>
      <c r="F297" s="84" t="b">
        <v>0</v>
      </c>
      <c r="G297" s="84" t="b">
        <v>0</v>
      </c>
    </row>
    <row r="298" spans="1:7" ht="15">
      <c r="A298" s="84" t="s">
        <v>3065</v>
      </c>
      <c r="B298" s="84">
        <v>2</v>
      </c>
      <c r="C298" s="122">
        <v>0.002001318757741945</v>
      </c>
      <c r="D298" s="84" t="s">
        <v>2632</v>
      </c>
      <c r="E298" s="84" t="b">
        <v>0</v>
      </c>
      <c r="F298" s="84" t="b">
        <v>0</v>
      </c>
      <c r="G298" s="84" t="b">
        <v>0</v>
      </c>
    </row>
    <row r="299" spans="1:7" ht="15">
      <c r="A299" s="84" t="s">
        <v>3062</v>
      </c>
      <c r="B299" s="84">
        <v>2</v>
      </c>
      <c r="C299" s="122">
        <v>0.002001318757741945</v>
      </c>
      <c r="D299" s="84" t="s">
        <v>2632</v>
      </c>
      <c r="E299" s="84" t="b">
        <v>0</v>
      </c>
      <c r="F299" s="84" t="b">
        <v>0</v>
      </c>
      <c r="G299" s="84" t="b">
        <v>0</v>
      </c>
    </row>
    <row r="300" spans="1:7" ht="15">
      <c r="A300" s="84" t="s">
        <v>2764</v>
      </c>
      <c r="B300" s="84">
        <v>2</v>
      </c>
      <c r="C300" s="122">
        <v>0.002001318757741945</v>
      </c>
      <c r="D300" s="84" t="s">
        <v>2632</v>
      </c>
      <c r="E300" s="84" t="b">
        <v>0</v>
      </c>
      <c r="F300" s="84" t="b">
        <v>0</v>
      </c>
      <c r="G300" s="84" t="b">
        <v>0</v>
      </c>
    </row>
    <row r="301" spans="1:7" ht="15">
      <c r="A301" s="84" t="s">
        <v>3067</v>
      </c>
      <c r="B301" s="84">
        <v>2</v>
      </c>
      <c r="C301" s="122">
        <v>0.002001318757741945</v>
      </c>
      <c r="D301" s="84" t="s">
        <v>2632</v>
      </c>
      <c r="E301" s="84" t="b">
        <v>0</v>
      </c>
      <c r="F301" s="84" t="b">
        <v>0</v>
      </c>
      <c r="G301" s="84" t="b">
        <v>0</v>
      </c>
    </row>
    <row r="302" spans="1:7" ht="15">
      <c r="A302" s="84" t="s">
        <v>3061</v>
      </c>
      <c r="B302" s="84">
        <v>2</v>
      </c>
      <c r="C302" s="122">
        <v>0.002001318757741945</v>
      </c>
      <c r="D302" s="84" t="s">
        <v>2632</v>
      </c>
      <c r="E302" s="84" t="b">
        <v>0</v>
      </c>
      <c r="F302" s="84" t="b">
        <v>0</v>
      </c>
      <c r="G302" s="84" t="b">
        <v>0</v>
      </c>
    </row>
    <row r="303" spans="1:7" ht="15">
      <c r="A303" s="84" t="s">
        <v>3059</v>
      </c>
      <c r="B303" s="84">
        <v>2</v>
      </c>
      <c r="C303" s="122">
        <v>0.002001318757741945</v>
      </c>
      <c r="D303" s="84" t="s">
        <v>2632</v>
      </c>
      <c r="E303" s="84" t="b">
        <v>0</v>
      </c>
      <c r="F303" s="84" t="b">
        <v>0</v>
      </c>
      <c r="G303" s="84" t="b">
        <v>0</v>
      </c>
    </row>
    <row r="304" spans="1:7" ht="15">
      <c r="A304" s="84" t="s">
        <v>3063</v>
      </c>
      <c r="B304" s="84">
        <v>2</v>
      </c>
      <c r="C304" s="122">
        <v>0.002001318757741945</v>
      </c>
      <c r="D304" s="84" t="s">
        <v>2632</v>
      </c>
      <c r="E304" s="84" t="b">
        <v>0</v>
      </c>
      <c r="F304" s="84" t="b">
        <v>0</v>
      </c>
      <c r="G304" s="84" t="b">
        <v>0</v>
      </c>
    </row>
    <row r="305" spans="1:7" ht="15">
      <c r="A305" s="84" t="s">
        <v>3066</v>
      </c>
      <c r="B305" s="84">
        <v>2</v>
      </c>
      <c r="C305" s="122">
        <v>0.002001318757741945</v>
      </c>
      <c r="D305" s="84" t="s">
        <v>2632</v>
      </c>
      <c r="E305" s="84" t="b">
        <v>0</v>
      </c>
      <c r="F305" s="84" t="b">
        <v>0</v>
      </c>
      <c r="G305" s="84" t="b">
        <v>0</v>
      </c>
    </row>
    <row r="306" spans="1:7" ht="15">
      <c r="A306" s="84" t="s">
        <v>2748</v>
      </c>
      <c r="B306" s="84">
        <v>20</v>
      </c>
      <c r="C306" s="122">
        <v>0</v>
      </c>
      <c r="D306" s="84" t="s">
        <v>2633</v>
      </c>
      <c r="E306" s="84" t="b">
        <v>0</v>
      </c>
      <c r="F306" s="84" t="b">
        <v>0</v>
      </c>
      <c r="G306" s="84" t="b">
        <v>0</v>
      </c>
    </row>
    <row r="307" spans="1:7" ht="15">
      <c r="A307" s="84" t="s">
        <v>2749</v>
      </c>
      <c r="B307" s="84">
        <v>20</v>
      </c>
      <c r="C307" s="122">
        <v>0</v>
      </c>
      <c r="D307" s="84" t="s">
        <v>2633</v>
      </c>
      <c r="E307" s="84" t="b">
        <v>0</v>
      </c>
      <c r="F307" s="84" t="b">
        <v>0</v>
      </c>
      <c r="G307" s="84" t="b">
        <v>0</v>
      </c>
    </row>
    <row r="308" spans="1:7" ht="15">
      <c r="A308" s="84" t="s">
        <v>2750</v>
      </c>
      <c r="B308" s="84">
        <v>20</v>
      </c>
      <c r="C308" s="122">
        <v>0</v>
      </c>
      <c r="D308" s="84" t="s">
        <v>2633</v>
      </c>
      <c r="E308" s="84" t="b">
        <v>0</v>
      </c>
      <c r="F308" s="84" t="b">
        <v>0</v>
      </c>
      <c r="G308" s="84" t="b">
        <v>0</v>
      </c>
    </row>
    <row r="309" spans="1:7" ht="15">
      <c r="A309" s="84" t="s">
        <v>2751</v>
      </c>
      <c r="B309" s="84">
        <v>20</v>
      </c>
      <c r="C309" s="122">
        <v>0</v>
      </c>
      <c r="D309" s="84" t="s">
        <v>2633</v>
      </c>
      <c r="E309" s="84" t="b">
        <v>0</v>
      </c>
      <c r="F309" s="84" t="b">
        <v>0</v>
      </c>
      <c r="G309" s="84" t="b">
        <v>0</v>
      </c>
    </row>
    <row r="310" spans="1:7" ht="15">
      <c r="A310" s="84" t="s">
        <v>2752</v>
      </c>
      <c r="B310" s="84">
        <v>20</v>
      </c>
      <c r="C310" s="122">
        <v>0</v>
      </c>
      <c r="D310" s="84" t="s">
        <v>2633</v>
      </c>
      <c r="E310" s="84" t="b">
        <v>0</v>
      </c>
      <c r="F310" s="84" t="b">
        <v>0</v>
      </c>
      <c r="G310" s="84" t="b">
        <v>0</v>
      </c>
    </row>
    <row r="311" spans="1:7" ht="15">
      <c r="A311" s="84" t="s">
        <v>2753</v>
      </c>
      <c r="B311" s="84">
        <v>20</v>
      </c>
      <c r="C311" s="122">
        <v>0</v>
      </c>
      <c r="D311" s="84" t="s">
        <v>2633</v>
      </c>
      <c r="E311" s="84" t="b">
        <v>0</v>
      </c>
      <c r="F311" s="84" t="b">
        <v>0</v>
      </c>
      <c r="G311" s="84" t="b">
        <v>0</v>
      </c>
    </row>
    <row r="312" spans="1:7" ht="15">
      <c r="A312" s="84" t="s">
        <v>2754</v>
      </c>
      <c r="B312" s="84">
        <v>20</v>
      </c>
      <c r="C312" s="122">
        <v>0</v>
      </c>
      <c r="D312" s="84" t="s">
        <v>2633</v>
      </c>
      <c r="E312" s="84" t="b">
        <v>0</v>
      </c>
      <c r="F312" s="84" t="b">
        <v>0</v>
      </c>
      <c r="G312" s="84" t="b">
        <v>0</v>
      </c>
    </row>
    <row r="313" spans="1:7" ht="15">
      <c r="A313" s="84" t="s">
        <v>2755</v>
      </c>
      <c r="B313" s="84">
        <v>18</v>
      </c>
      <c r="C313" s="122">
        <v>0.027991815031586608</v>
      </c>
      <c r="D313" s="84" t="s">
        <v>2633</v>
      </c>
      <c r="E313" s="84" t="b">
        <v>0</v>
      </c>
      <c r="F313" s="84" t="b">
        <v>0</v>
      </c>
      <c r="G313" s="84" t="b">
        <v>0</v>
      </c>
    </row>
    <row r="314" spans="1:7" ht="15">
      <c r="A314" s="84" t="s">
        <v>2756</v>
      </c>
      <c r="B314" s="84">
        <v>11</v>
      </c>
      <c r="C314" s="122">
        <v>0.012807221594454337</v>
      </c>
      <c r="D314" s="84" t="s">
        <v>2633</v>
      </c>
      <c r="E314" s="84" t="b">
        <v>1</v>
      </c>
      <c r="F314" s="84" t="b">
        <v>0</v>
      </c>
      <c r="G314" s="84" t="b">
        <v>0</v>
      </c>
    </row>
    <row r="315" spans="1:7" ht="15">
      <c r="A315" s="84" t="s">
        <v>2757</v>
      </c>
      <c r="B315" s="84">
        <v>4</v>
      </c>
      <c r="C315" s="122">
        <v>0.012537578553112445</v>
      </c>
      <c r="D315" s="84" t="s">
        <v>2633</v>
      </c>
      <c r="E315" s="84" t="b">
        <v>0</v>
      </c>
      <c r="F315" s="84" t="b">
        <v>0</v>
      </c>
      <c r="G315" s="84" t="b">
        <v>0</v>
      </c>
    </row>
    <row r="316" spans="1:7" ht="15">
      <c r="A316" s="84" t="s">
        <v>3030</v>
      </c>
      <c r="B316" s="84">
        <v>3</v>
      </c>
      <c r="C316" s="122">
        <v>0.01108397409342133</v>
      </c>
      <c r="D316" s="84" t="s">
        <v>2633</v>
      </c>
      <c r="E316" s="84" t="b">
        <v>0</v>
      </c>
      <c r="F316" s="84" t="b">
        <v>0</v>
      </c>
      <c r="G316" s="84" t="b">
        <v>0</v>
      </c>
    </row>
    <row r="317" spans="1:7" ht="15">
      <c r="A317" s="84" t="s">
        <v>3056</v>
      </c>
      <c r="B317" s="84">
        <v>2</v>
      </c>
      <c r="C317" s="122">
        <v>0.008968609865470852</v>
      </c>
      <c r="D317" s="84" t="s">
        <v>2633</v>
      </c>
      <c r="E317" s="84" t="b">
        <v>0</v>
      </c>
      <c r="F317" s="84" t="b">
        <v>0</v>
      </c>
      <c r="G317" s="84" t="b">
        <v>0</v>
      </c>
    </row>
    <row r="318" spans="1:7" ht="15">
      <c r="A318" s="84" t="s">
        <v>3057</v>
      </c>
      <c r="B318" s="84">
        <v>2</v>
      </c>
      <c r="C318" s="122">
        <v>0.008968609865470852</v>
      </c>
      <c r="D318" s="84" t="s">
        <v>2633</v>
      </c>
      <c r="E318" s="84" t="b">
        <v>0</v>
      </c>
      <c r="F318" s="84" t="b">
        <v>0</v>
      </c>
      <c r="G318" s="84" t="b">
        <v>0</v>
      </c>
    </row>
    <row r="319" spans="1:7" ht="15">
      <c r="A319" s="84" t="s">
        <v>3054</v>
      </c>
      <c r="B319" s="84">
        <v>2</v>
      </c>
      <c r="C319" s="122">
        <v>0.008968609865470852</v>
      </c>
      <c r="D319" s="84" t="s">
        <v>2633</v>
      </c>
      <c r="E319" s="84" t="b">
        <v>0</v>
      </c>
      <c r="F319" s="84" t="b">
        <v>0</v>
      </c>
      <c r="G319" s="84" t="b">
        <v>0</v>
      </c>
    </row>
    <row r="320" spans="1:7" ht="15">
      <c r="A320" s="84" t="s">
        <v>3055</v>
      </c>
      <c r="B320" s="84">
        <v>2</v>
      </c>
      <c r="C320" s="122">
        <v>0.008968609865470852</v>
      </c>
      <c r="D320" s="84" t="s">
        <v>2633</v>
      </c>
      <c r="E320" s="84" t="b">
        <v>0</v>
      </c>
      <c r="F320" s="84" t="b">
        <v>0</v>
      </c>
      <c r="G320" s="84" t="b">
        <v>0</v>
      </c>
    </row>
    <row r="321" spans="1:7" ht="15">
      <c r="A321" s="84" t="s">
        <v>400</v>
      </c>
      <c r="B321" s="84">
        <v>2</v>
      </c>
      <c r="C321" s="122">
        <v>0.008968609865470852</v>
      </c>
      <c r="D321" s="84" t="s">
        <v>2633</v>
      </c>
      <c r="E321" s="84" t="b">
        <v>0</v>
      </c>
      <c r="F321" s="84" t="b">
        <v>0</v>
      </c>
      <c r="G321" s="84" t="b">
        <v>0</v>
      </c>
    </row>
    <row r="322" spans="1:7" ht="15">
      <c r="A322" s="84" t="s">
        <v>2738</v>
      </c>
      <c r="B322" s="84">
        <v>5</v>
      </c>
      <c r="C322" s="122">
        <v>0</v>
      </c>
      <c r="D322" s="84" t="s">
        <v>2634</v>
      </c>
      <c r="E322" s="84" t="b">
        <v>0</v>
      </c>
      <c r="F322" s="84" t="b">
        <v>0</v>
      </c>
      <c r="G322" s="84" t="b">
        <v>0</v>
      </c>
    </row>
    <row r="323" spans="1:7" ht="15">
      <c r="A323" s="84" t="s">
        <v>2759</v>
      </c>
      <c r="B323" s="84">
        <v>4</v>
      </c>
      <c r="C323" s="122">
        <v>0.02912375018066745</v>
      </c>
      <c r="D323" s="84" t="s">
        <v>2634</v>
      </c>
      <c r="E323" s="84" t="b">
        <v>0</v>
      </c>
      <c r="F323" s="84" t="b">
        <v>0</v>
      </c>
      <c r="G323" s="84" t="b">
        <v>0</v>
      </c>
    </row>
    <row r="324" spans="1:7" ht="15">
      <c r="A324" s="84" t="s">
        <v>2760</v>
      </c>
      <c r="B324" s="84">
        <v>3</v>
      </c>
      <c r="C324" s="122">
        <v>0.006932773425511137</v>
      </c>
      <c r="D324" s="84" t="s">
        <v>2634</v>
      </c>
      <c r="E324" s="84" t="b">
        <v>0</v>
      </c>
      <c r="F324" s="84" t="b">
        <v>0</v>
      </c>
      <c r="G324" s="84" t="b">
        <v>0</v>
      </c>
    </row>
    <row r="325" spans="1:7" ht="15">
      <c r="A325" s="84" t="s">
        <v>2761</v>
      </c>
      <c r="B325" s="84">
        <v>3</v>
      </c>
      <c r="C325" s="122">
        <v>0.006932773425511137</v>
      </c>
      <c r="D325" s="84" t="s">
        <v>2634</v>
      </c>
      <c r="E325" s="84" t="b">
        <v>0</v>
      </c>
      <c r="F325" s="84" t="b">
        <v>0</v>
      </c>
      <c r="G325" s="84" t="b">
        <v>0</v>
      </c>
    </row>
    <row r="326" spans="1:7" ht="15">
      <c r="A326" s="84" t="s">
        <v>2762</v>
      </c>
      <c r="B326" s="84">
        <v>2</v>
      </c>
      <c r="C326" s="122">
        <v>0.008290416847334116</v>
      </c>
      <c r="D326" s="84" t="s">
        <v>2634</v>
      </c>
      <c r="E326" s="84" t="b">
        <v>0</v>
      </c>
      <c r="F326" s="84" t="b">
        <v>0</v>
      </c>
      <c r="G326" s="84" t="b">
        <v>0</v>
      </c>
    </row>
    <row r="327" spans="1:7" ht="15">
      <c r="A327" s="84" t="s">
        <v>231</v>
      </c>
      <c r="B327" s="84">
        <v>2</v>
      </c>
      <c r="C327" s="122">
        <v>0.008290416847334116</v>
      </c>
      <c r="D327" s="84" t="s">
        <v>2634</v>
      </c>
      <c r="E327" s="84" t="b">
        <v>0</v>
      </c>
      <c r="F327" s="84" t="b">
        <v>0</v>
      </c>
      <c r="G327" s="84" t="b">
        <v>0</v>
      </c>
    </row>
    <row r="328" spans="1:7" ht="15">
      <c r="A328" s="84" t="s">
        <v>2763</v>
      </c>
      <c r="B328" s="84">
        <v>2</v>
      </c>
      <c r="C328" s="122">
        <v>0.008290416847334116</v>
      </c>
      <c r="D328" s="84" t="s">
        <v>2634</v>
      </c>
      <c r="E328" s="84" t="b">
        <v>0</v>
      </c>
      <c r="F328" s="84" t="b">
        <v>0</v>
      </c>
      <c r="G328" s="84" t="b">
        <v>0</v>
      </c>
    </row>
    <row r="329" spans="1:7" ht="15">
      <c r="A329" s="84" t="s">
        <v>2764</v>
      </c>
      <c r="B329" s="84">
        <v>2</v>
      </c>
      <c r="C329" s="122">
        <v>0.008290416847334116</v>
      </c>
      <c r="D329" s="84" t="s">
        <v>2634</v>
      </c>
      <c r="E329" s="84" t="b">
        <v>0</v>
      </c>
      <c r="F329" s="84" t="b">
        <v>0</v>
      </c>
      <c r="G329" s="84" t="b">
        <v>0</v>
      </c>
    </row>
    <row r="330" spans="1:7" ht="15">
      <c r="A330" s="84" t="s">
        <v>2765</v>
      </c>
      <c r="B330" s="84">
        <v>2</v>
      </c>
      <c r="C330" s="122">
        <v>0.008290416847334116</v>
      </c>
      <c r="D330" s="84" t="s">
        <v>2634</v>
      </c>
      <c r="E330" s="84" t="b">
        <v>0</v>
      </c>
      <c r="F330" s="84" t="b">
        <v>0</v>
      </c>
      <c r="G330" s="84" t="b">
        <v>0</v>
      </c>
    </row>
    <row r="331" spans="1:7" ht="15">
      <c r="A331" s="84" t="s">
        <v>2766</v>
      </c>
      <c r="B331" s="84">
        <v>2</v>
      </c>
      <c r="C331" s="122">
        <v>0.008290416847334116</v>
      </c>
      <c r="D331" s="84" t="s">
        <v>2634</v>
      </c>
      <c r="E331" s="84" t="b">
        <v>0</v>
      </c>
      <c r="F331" s="84" t="b">
        <v>0</v>
      </c>
      <c r="G331" s="84" t="b">
        <v>0</v>
      </c>
    </row>
    <row r="332" spans="1:7" ht="15">
      <c r="A332" s="84" t="s">
        <v>2989</v>
      </c>
      <c r="B332" s="84">
        <v>2</v>
      </c>
      <c r="C332" s="122">
        <v>0.008290416847334116</v>
      </c>
      <c r="D332" s="84" t="s">
        <v>2634</v>
      </c>
      <c r="E332" s="84" t="b">
        <v>0</v>
      </c>
      <c r="F332" s="84" t="b">
        <v>0</v>
      </c>
      <c r="G332" s="84" t="b">
        <v>0</v>
      </c>
    </row>
    <row r="333" spans="1:7" ht="15">
      <c r="A333" s="84" t="s">
        <v>3052</v>
      </c>
      <c r="B333" s="84">
        <v>2</v>
      </c>
      <c r="C333" s="122">
        <v>0.014561875090333725</v>
      </c>
      <c r="D333" s="84" t="s">
        <v>2634</v>
      </c>
      <c r="E333" s="84" t="b">
        <v>0</v>
      </c>
      <c r="F333" s="84" t="b">
        <v>0</v>
      </c>
      <c r="G333" s="84" t="b">
        <v>0</v>
      </c>
    </row>
    <row r="334" spans="1:7" ht="15">
      <c r="A334" s="84" t="s">
        <v>3032</v>
      </c>
      <c r="B334" s="84">
        <v>2</v>
      </c>
      <c r="C334" s="122">
        <v>0.008290416847334116</v>
      </c>
      <c r="D334" s="84" t="s">
        <v>2634</v>
      </c>
      <c r="E334" s="84" t="b">
        <v>0</v>
      </c>
      <c r="F334" s="84" t="b">
        <v>0</v>
      </c>
      <c r="G334" s="84" t="b">
        <v>0</v>
      </c>
    </row>
    <row r="335" spans="1:7" ht="15">
      <c r="A335" s="84" t="s">
        <v>2990</v>
      </c>
      <c r="B335" s="84">
        <v>2</v>
      </c>
      <c r="C335" s="122">
        <v>0.014561875090333725</v>
      </c>
      <c r="D335" s="84" t="s">
        <v>2634</v>
      </c>
      <c r="E335" s="84" t="b">
        <v>0</v>
      </c>
      <c r="F335" s="84" t="b">
        <v>0</v>
      </c>
      <c r="G335" s="84" t="b">
        <v>0</v>
      </c>
    </row>
    <row r="336" spans="1:7" ht="15">
      <c r="A336" s="84" t="s">
        <v>3091</v>
      </c>
      <c r="B336" s="84">
        <v>2</v>
      </c>
      <c r="C336" s="122">
        <v>0.014561875090333725</v>
      </c>
      <c r="D336" s="84" t="s">
        <v>2634</v>
      </c>
      <c r="E336" s="84" t="b">
        <v>0</v>
      </c>
      <c r="F336" s="84" t="b">
        <v>0</v>
      </c>
      <c r="G336" s="84" t="b">
        <v>0</v>
      </c>
    </row>
    <row r="337" spans="1:7" ht="15">
      <c r="A337" s="84" t="s">
        <v>3092</v>
      </c>
      <c r="B337" s="84">
        <v>2</v>
      </c>
      <c r="C337" s="122">
        <v>0.014561875090333725</v>
      </c>
      <c r="D337" s="84" t="s">
        <v>2634</v>
      </c>
      <c r="E337" s="84" t="b">
        <v>0</v>
      </c>
      <c r="F337" s="84" t="b">
        <v>0</v>
      </c>
      <c r="G337" s="84" t="b">
        <v>0</v>
      </c>
    </row>
    <row r="338" spans="1:7" ht="15">
      <c r="A338" s="84" t="s">
        <v>2737</v>
      </c>
      <c r="B338" s="84">
        <v>2</v>
      </c>
      <c r="C338" s="122">
        <v>0</v>
      </c>
      <c r="D338" s="84" t="s">
        <v>2635</v>
      </c>
      <c r="E338" s="84" t="b">
        <v>0</v>
      </c>
      <c r="F338" s="84" t="b">
        <v>0</v>
      </c>
      <c r="G338" s="84" t="b">
        <v>0</v>
      </c>
    </row>
    <row r="339" spans="1:7" ht="15">
      <c r="A339" s="84" t="s">
        <v>2736</v>
      </c>
      <c r="B339" s="84">
        <v>2</v>
      </c>
      <c r="C339" s="122">
        <v>0</v>
      </c>
      <c r="D339" s="84" t="s">
        <v>2635</v>
      </c>
      <c r="E339" s="84" t="b">
        <v>0</v>
      </c>
      <c r="F339" s="84" t="b">
        <v>0</v>
      </c>
      <c r="G339" s="84" t="b">
        <v>0</v>
      </c>
    </row>
    <row r="340" spans="1:7" ht="15">
      <c r="A340" s="84" t="s">
        <v>2768</v>
      </c>
      <c r="B340" s="84">
        <v>2</v>
      </c>
      <c r="C340" s="122">
        <v>0.02229851819733194</v>
      </c>
      <c r="D340" s="84" t="s">
        <v>2635</v>
      </c>
      <c r="E340" s="84" t="b">
        <v>0</v>
      </c>
      <c r="F340" s="84" t="b">
        <v>0</v>
      </c>
      <c r="G340" s="84" t="b">
        <v>0</v>
      </c>
    </row>
    <row r="341" spans="1:7" ht="15">
      <c r="A341" s="84" t="s">
        <v>2770</v>
      </c>
      <c r="B341" s="84">
        <v>3</v>
      </c>
      <c r="C341" s="122">
        <v>0.00614452802991639</v>
      </c>
      <c r="D341" s="84" t="s">
        <v>2636</v>
      </c>
      <c r="E341" s="84" t="b">
        <v>0</v>
      </c>
      <c r="F341" s="84" t="b">
        <v>0</v>
      </c>
      <c r="G341" s="84" t="b">
        <v>0</v>
      </c>
    </row>
    <row r="342" spans="1:7" ht="15">
      <c r="A342" s="84" t="s">
        <v>2771</v>
      </c>
      <c r="B342" s="84">
        <v>3</v>
      </c>
      <c r="C342" s="122">
        <v>0.00614452802991639</v>
      </c>
      <c r="D342" s="84" t="s">
        <v>2636</v>
      </c>
      <c r="E342" s="84" t="b">
        <v>0</v>
      </c>
      <c r="F342" s="84" t="b">
        <v>0</v>
      </c>
      <c r="G342" s="84" t="b">
        <v>0</v>
      </c>
    </row>
    <row r="343" spans="1:7" ht="15">
      <c r="A343" s="84" t="s">
        <v>2706</v>
      </c>
      <c r="B343" s="84">
        <v>3</v>
      </c>
      <c r="C343" s="122">
        <v>0.00614452802991639</v>
      </c>
      <c r="D343" s="84" t="s">
        <v>2636</v>
      </c>
      <c r="E343" s="84" t="b">
        <v>0</v>
      </c>
      <c r="F343" s="84" t="b">
        <v>0</v>
      </c>
      <c r="G343" s="84" t="b">
        <v>0</v>
      </c>
    </row>
    <row r="344" spans="1:7" ht="15">
      <c r="A344" s="84" t="s">
        <v>2707</v>
      </c>
      <c r="B344" s="84">
        <v>3</v>
      </c>
      <c r="C344" s="122">
        <v>0.00614452802991639</v>
      </c>
      <c r="D344" s="84" t="s">
        <v>2636</v>
      </c>
      <c r="E344" s="84" t="b">
        <v>0</v>
      </c>
      <c r="F344" s="84" t="b">
        <v>0</v>
      </c>
      <c r="G344" s="84" t="b">
        <v>0</v>
      </c>
    </row>
    <row r="345" spans="1:7" ht="15">
      <c r="A345" s="84" t="s">
        <v>2708</v>
      </c>
      <c r="B345" s="84">
        <v>3</v>
      </c>
      <c r="C345" s="122">
        <v>0.00614452802991639</v>
      </c>
      <c r="D345" s="84" t="s">
        <v>2636</v>
      </c>
      <c r="E345" s="84" t="b">
        <v>0</v>
      </c>
      <c r="F345" s="84" t="b">
        <v>0</v>
      </c>
      <c r="G345" s="84" t="b">
        <v>0</v>
      </c>
    </row>
    <row r="346" spans="1:7" ht="15">
      <c r="A346" s="84" t="s">
        <v>2709</v>
      </c>
      <c r="B346" s="84">
        <v>3</v>
      </c>
      <c r="C346" s="122">
        <v>0.00614452802991639</v>
      </c>
      <c r="D346" s="84" t="s">
        <v>2636</v>
      </c>
      <c r="E346" s="84" t="b">
        <v>0</v>
      </c>
      <c r="F346" s="84" t="b">
        <v>0</v>
      </c>
      <c r="G346" s="84" t="b">
        <v>0</v>
      </c>
    </row>
    <row r="347" spans="1:7" ht="15">
      <c r="A347" s="84" t="s">
        <v>2772</v>
      </c>
      <c r="B347" s="84">
        <v>3</v>
      </c>
      <c r="C347" s="122">
        <v>0.00614452802991639</v>
      </c>
      <c r="D347" s="84" t="s">
        <v>2636</v>
      </c>
      <c r="E347" s="84" t="b">
        <v>0</v>
      </c>
      <c r="F347" s="84" t="b">
        <v>0</v>
      </c>
      <c r="G347" s="84" t="b">
        <v>0</v>
      </c>
    </row>
    <row r="348" spans="1:7" ht="15">
      <c r="A348" s="84" t="s">
        <v>2773</v>
      </c>
      <c r="B348" s="84">
        <v>3</v>
      </c>
      <c r="C348" s="122">
        <v>0.00614452802991639</v>
      </c>
      <c r="D348" s="84" t="s">
        <v>2636</v>
      </c>
      <c r="E348" s="84" t="b">
        <v>1</v>
      </c>
      <c r="F348" s="84" t="b">
        <v>0</v>
      </c>
      <c r="G348" s="84" t="b">
        <v>0</v>
      </c>
    </row>
    <row r="349" spans="1:7" ht="15">
      <c r="A349" s="84" t="s">
        <v>2774</v>
      </c>
      <c r="B349" s="84">
        <v>3</v>
      </c>
      <c r="C349" s="122">
        <v>0.00614452802991639</v>
      </c>
      <c r="D349" s="84" t="s">
        <v>2636</v>
      </c>
      <c r="E349" s="84" t="b">
        <v>0</v>
      </c>
      <c r="F349" s="84" t="b">
        <v>0</v>
      </c>
      <c r="G349" s="84" t="b">
        <v>0</v>
      </c>
    </row>
    <row r="350" spans="1:7" ht="15">
      <c r="A350" s="84" t="s">
        <v>227</v>
      </c>
      <c r="B350" s="84">
        <v>2</v>
      </c>
      <c r="C350" s="122">
        <v>0.00986983592340922</v>
      </c>
      <c r="D350" s="84" t="s">
        <v>2636</v>
      </c>
      <c r="E350" s="84" t="b">
        <v>0</v>
      </c>
      <c r="F350" s="84" t="b">
        <v>0</v>
      </c>
      <c r="G350" s="84" t="b">
        <v>0</v>
      </c>
    </row>
    <row r="351" spans="1:7" ht="15">
      <c r="A351" s="84" t="s">
        <v>2710</v>
      </c>
      <c r="B351" s="84">
        <v>2</v>
      </c>
      <c r="C351" s="122">
        <v>0.00986983592340922</v>
      </c>
      <c r="D351" s="84" t="s">
        <v>2636</v>
      </c>
      <c r="E351" s="84" t="b">
        <v>0</v>
      </c>
      <c r="F351" s="84" t="b">
        <v>0</v>
      </c>
      <c r="G351" s="84" t="b">
        <v>0</v>
      </c>
    </row>
    <row r="352" spans="1:7" ht="15">
      <c r="A352" s="84" t="s">
        <v>2705</v>
      </c>
      <c r="B352" s="84">
        <v>2</v>
      </c>
      <c r="C352" s="122">
        <v>0.00986983592340922</v>
      </c>
      <c r="D352" s="84" t="s">
        <v>2636</v>
      </c>
      <c r="E352" s="84" t="b">
        <v>0</v>
      </c>
      <c r="F352" s="84" t="b">
        <v>0</v>
      </c>
      <c r="G352" s="84" t="b">
        <v>0</v>
      </c>
    </row>
    <row r="353" spans="1:7" ht="15">
      <c r="A353" s="84" t="s">
        <v>2711</v>
      </c>
      <c r="B353" s="84">
        <v>2</v>
      </c>
      <c r="C353" s="122">
        <v>0.00986983592340922</v>
      </c>
      <c r="D353" s="84" t="s">
        <v>2636</v>
      </c>
      <c r="E353" s="84" t="b">
        <v>0</v>
      </c>
      <c r="F353" s="84" t="b">
        <v>0</v>
      </c>
      <c r="G353" s="84" t="b">
        <v>0</v>
      </c>
    </row>
    <row r="354" spans="1:7" ht="15">
      <c r="A354" s="84" t="s">
        <v>2712</v>
      </c>
      <c r="B354" s="84">
        <v>2</v>
      </c>
      <c r="C354" s="122">
        <v>0.00986983592340922</v>
      </c>
      <c r="D354" s="84" t="s">
        <v>2636</v>
      </c>
      <c r="E354" s="84" t="b">
        <v>0</v>
      </c>
      <c r="F354" s="84" t="b">
        <v>0</v>
      </c>
      <c r="G354" s="84" t="b">
        <v>0</v>
      </c>
    </row>
    <row r="355" spans="1:7" ht="15">
      <c r="A355" s="84" t="s">
        <v>2713</v>
      </c>
      <c r="B355" s="84">
        <v>2</v>
      </c>
      <c r="C355" s="122">
        <v>0.00986983592340922</v>
      </c>
      <c r="D355" s="84" t="s">
        <v>2636</v>
      </c>
      <c r="E355" s="84" t="b">
        <v>0</v>
      </c>
      <c r="F355" s="84" t="b">
        <v>0</v>
      </c>
      <c r="G355" s="84" t="b">
        <v>0</v>
      </c>
    </row>
    <row r="356" spans="1:7" ht="15">
      <c r="A356" s="84" t="s">
        <v>2719</v>
      </c>
      <c r="B356" s="84">
        <v>2</v>
      </c>
      <c r="C356" s="122">
        <v>0.00986983592340922</v>
      </c>
      <c r="D356" s="84" t="s">
        <v>2636</v>
      </c>
      <c r="E356" s="84" t="b">
        <v>0</v>
      </c>
      <c r="F356" s="84" t="b">
        <v>0</v>
      </c>
      <c r="G356" s="84" t="b">
        <v>0</v>
      </c>
    </row>
    <row r="357" spans="1:7" ht="15">
      <c r="A357" s="84" t="s">
        <v>3095</v>
      </c>
      <c r="B357" s="84">
        <v>2</v>
      </c>
      <c r="C357" s="122">
        <v>0.00986983592340922</v>
      </c>
      <c r="D357" s="84" t="s">
        <v>2636</v>
      </c>
      <c r="E357" s="84" t="b">
        <v>0</v>
      </c>
      <c r="F357" s="84" t="b">
        <v>0</v>
      </c>
      <c r="G357" s="84" t="b">
        <v>0</v>
      </c>
    </row>
    <row r="358" spans="1:7" ht="15">
      <c r="A358" s="84" t="s">
        <v>3096</v>
      </c>
      <c r="B358" s="84">
        <v>2</v>
      </c>
      <c r="C358" s="122">
        <v>0.00986983592340922</v>
      </c>
      <c r="D358" s="84" t="s">
        <v>2636</v>
      </c>
      <c r="E358" s="84" t="b">
        <v>0</v>
      </c>
      <c r="F358" s="84" t="b">
        <v>0</v>
      </c>
      <c r="G358" s="84" t="b">
        <v>0</v>
      </c>
    </row>
    <row r="359" spans="1:7" ht="15">
      <c r="A359" s="84" t="s">
        <v>2776</v>
      </c>
      <c r="B359" s="84">
        <v>2</v>
      </c>
      <c r="C359" s="122">
        <v>0</v>
      </c>
      <c r="D359" s="84" t="s">
        <v>2637</v>
      </c>
      <c r="E359" s="84" t="b">
        <v>0</v>
      </c>
      <c r="F359" s="84" t="b">
        <v>0</v>
      </c>
      <c r="G359" s="84" t="b">
        <v>0</v>
      </c>
    </row>
    <row r="360" spans="1:7" ht="15">
      <c r="A360" s="84" t="s">
        <v>2777</v>
      </c>
      <c r="B360" s="84">
        <v>2</v>
      </c>
      <c r="C360" s="122">
        <v>0</v>
      </c>
      <c r="D360" s="84" t="s">
        <v>2637</v>
      </c>
      <c r="E360" s="84" t="b">
        <v>0</v>
      </c>
      <c r="F360" s="84" t="b">
        <v>0</v>
      </c>
      <c r="G360" s="84" t="b">
        <v>0</v>
      </c>
    </row>
    <row r="361" spans="1:7" ht="15">
      <c r="A361" s="84" t="s">
        <v>2778</v>
      </c>
      <c r="B361" s="84">
        <v>2</v>
      </c>
      <c r="C361" s="122">
        <v>0</v>
      </c>
      <c r="D361" s="84" t="s">
        <v>2637</v>
      </c>
      <c r="E361" s="84" t="b">
        <v>0</v>
      </c>
      <c r="F361" s="84" t="b">
        <v>0</v>
      </c>
      <c r="G361" s="84" t="b">
        <v>0</v>
      </c>
    </row>
    <row r="362" spans="1:7" ht="15">
      <c r="A362" s="84" t="s">
        <v>2780</v>
      </c>
      <c r="B362" s="84">
        <v>3</v>
      </c>
      <c r="C362" s="122">
        <v>0</v>
      </c>
      <c r="D362" s="84" t="s">
        <v>2638</v>
      </c>
      <c r="E362" s="84" t="b">
        <v>0</v>
      </c>
      <c r="F362" s="84" t="b">
        <v>0</v>
      </c>
      <c r="G362" s="84" t="b">
        <v>0</v>
      </c>
    </row>
    <row r="363" spans="1:7" ht="15">
      <c r="A363" s="84" t="s">
        <v>2738</v>
      </c>
      <c r="B363" s="84">
        <v>3</v>
      </c>
      <c r="C363" s="122">
        <v>0</v>
      </c>
      <c r="D363" s="84" t="s">
        <v>2638</v>
      </c>
      <c r="E363" s="84" t="b">
        <v>0</v>
      </c>
      <c r="F363" s="84" t="b">
        <v>0</v>
      </c>
      <c r="G363" s="84" t="b">
        <v>0</v>
      </c>
    </row>
    <row r="364" spans="1:7" ht="15">
      <c r="A364" s="84" t="s">
        <v>2781</v>
      </c>
      <c r="B364" s="84">
        <v>3</v>
      </c>
      <c r="C364" s="122">
        <v>0</v>
      </c>
      <c r="D364" s="84" t="s">
        <v>2638</v>
      </c>
      <c r="E364" s="84" t="b">
        <v>0</v>
      </c>
      <c r="F364" s="84" t="b">
        <v>0</v>
      </c>
      <c r="G364" s="84" t="b">
        <v>0</v>
      </c>
    </row>
    <row r="365" spans="1:7" ht="15">
      <c r="A365" s="84" t="s">
        <v>2754</v>
      </c>
      <c r="B365" s="84">
        <v>3</v>
      </c>
      <c r="C365" s="122">
        <v>0</v>
      </c>
      <c r="D365" s="84" t="s">
        <v>2638</v>
      </c>
      <c r="E365" s="84" t="b">
        <v>0</v>
      </c>
      <c r="F365" s="84" t="b">
        <v>0</v>
      </c>
      <c r="G365" s="84" t="b">
        <v>0</v>
      </c>
    </row>
    <row r="366" spans="1:7" ht="15">
      <c r="A366" s="84" t="s">
        <v>2782</v>
      </c>
      <c r="B366" s="84">
        <v>3</v>
      </c>
      <c r="C366" s="122">
        <v>0</v>
      </c>
      <c r="D366" s="84" t="s">
        <v>2638</v>
      </c>
      <c r="E366" s="84" t="b">
        <v>0</v>
      </c>
      <c r="F366" s="84" t="b">
        <v>0</v>
      </c>
      <c r="G366" s="84" t="b">
        <v>0</v>
      </c>
    </row>
    <row r="367" spans="1:7" ht="15">
      <c r="A367" s="84" t="s">
        <v>2783</v>
      </c>
      <c r="B367" s="84">
        <v>3</v>
      </c>
      <c r="C367" s="122">
        <v>0</v>
      </c>
      <c r="D367" s="84" t="s">
        <v>2638</v>
      </c>
      <c r="E367" s="84" t="b">
        <v>0</v>
      </c>
      <c r="F367" s="84" t="b">
        <v>0</v>
      </c>
      <c r="G367" s="84" t="b">
        <v>0</v>
      </c>
    </row>
    <row r="368" spans="1:7" ht="15">
      <c r="A368" s="84" t="s">
        <v>2784</v>
      </c>
      <c r="B368" s="84">
        <v>3</v>
      </c>
      <c r="C368" s="122">
        <v>0</v>
      </c>
      <c r="D368" s="84" t="s">
        <v>2638</v>
      </c>
      <c r="E368" s="84" t="b">
        <v>0</v>
      </c>
      <c r="F368" s="84" t="b">
        <v>0</v>
      </c>
      <c r="G368" s="84" t="b">
        <v>0</v>
      </c>
    </row>
    <row r="369" spans="1:7" ht="15">
      <c r="A369" s="84" t="s">
        <v>2785</v>
      </c>
      <c r="B369" s="84">
        <v>3</v>
      </c>
      <c r="C369" s="122">
        <v>0</v>
      </c>
      <c r="D369" s="84" t="s">
        <v>2638</v>
      </c>
      <c r="E369" s="84" t="b">
        <v>0</v>
      </c>
      <c r="F369" s="84" t="b">
        <v>0</v>
      </c>
      <c r="G369" s="84" t="b">
        <v>0</v>
      </c>
    </row>
    <row r="370" spans="1:7" ht="15">
      <c r="A370" s="84" t="s">
        <v>614</v>
      </c>
      <c r="B370" s="84">
        <v>3</v>
      </c>
      <c r="C370" s="122">
        <v>0</v>
      </c>
      <c r="D370" s="84" t="s">
        <v>2638</v>
      </c>
      <c r="E370" s="84" t="b">
        <v>0</v>
      </c>
      <c r="F370" s="84" t="b">
        <v>0</v>
      </c>
      <c r="G370" s="84" t="b">
        <v>0</v>
      </c>
    </row>
    <row r="371" spans="1:7" ht="15">
      <c r="A371" s="84" t="s">
        <v>214</v>
      </c>
      <c r="B371" s="84">
        <v>2</v>
      </c>
      <c r="C371" s="122">
        <v>0.011360726390689111</v>
      </c>
      <c r="D371" s="84" t="s">
        <v>2638</v>
      </c>
      <c r="E371" s="84" t="b">
        <v>0</v>
      </c>
      <c r="F371" s="84" t="b">
        <v>0</v>
      </c>
      <c r="G371" s="84" t="b">
        <v>0</v>
      </c>
    </row>
    <row r="372" spans="1:7" ht="15">
      <c r="A372" s="84" t="s">
        <v>3100</v>
      </c>
      <c r="B372" s="84">
        <v>2</v>
      </c>
      <c r="C372" s="122">
        <v>0.011360726390689111</v>
      </c>
      <c r="D372" s="84" t="s">
        <v>2638</v>
      </c>
      <c r="E372" s="84" t="b">
        <v>0</v>
      </c>
      <c r="F372" s="84" t="b">
        <v>0</v>
      </c>
      <c r="G372" s="84" t="b">
        <v>0</v>
      </c>
    </row>
    <row r="373" spans="1:7" ht="15">
      <c r="A373" s="84" t="s">
        <v>2780</v>
      </c>
      <c r="B373" s="84">
        <v>2</v>
      </c>
      <c r="C373" s="122">
        <v>0.012144224762460775</v>
      </c>
      <c r="D373" s="84" t="s">
        <v>2639</v>
      </c>
      <c r="E373" s="84" t="b">
        <v>0</v>
      </c>
      <c r="F373" s="84" t="b">
        <v>0</v>
      </c>
      <c r="G373" s="84" t="b">
        <v>0</v>
      </c>
    </row>
    <row r="374" spans="1:7" ht="15">
      <c r="A374" s="84" t="s">
        <v>2738</v>
      </c>
      <c r="B374" s="84">
        <v>2</v>
      </c>
      <c r="C374" s="122">
        <v>0.012144224762460775</v>
      </c>
      <c r="D374" s="84" t="s">
        <v>2639</v>
      </c>
      <c r="E374" s="84" t="b">
        <v>0</v>
      </c>
      <c r="F374" s="84" t="b">
        <v>0</v>
      </c>
      <c r="G374" s="84" t="b">
        <v>0</v>
      </c>
    </row>
    <row r="375" spans="1:7" ht="15">
      <c r="A375" s="84" t="s">
        <v>2705</v>
      </c>
      <c r="B375" s="84">
        <v>2</v>
      </c>
      <c r="C375" s="122">
        <v>0.012144224762460775</v>
      </c>
      <c r="D375" s="84" t="s">
        <v>2639</v>
      </c>
      <c r="E375" s="84" t="b">
        <v>0</v>
      </c>
      <c r="F375" s="84" t="b">
        <v>0</v>
      </c>
      <c r="G375" s="84" t="b">
        <v>0</v>
      </c>
    </row>
    <row r="376" spans="1:7" ht="15">
      <c r="A376" s="84" t="s">
        <v>2789</v>
      </c>
      <c r="B376" s="84">
        <v>2</v>
      </c>
      <c r="C376" s="122">
        <v>0</v>
      </c>
      <c r="D376" s="84" t="s">
        <v>2641</v>
      </c>
      <c r="E376" s="84" t="b">
        <v>0</v>
      </c>
      <c r="F376" s="84" t="b">
        <v>0</v>
      </c>
      <c r="G376" s="84" t="b">
        <v>0</v>
      </c>
    </row>
    <row r="377" spans="1:7" ht="15">
      <c r="A377" s="84" t="s">
        <v>2790</v>
      </c>
      <c r="B377" s="84">
        <v>2</v>
      </c>
      <c r="C377" s="122">
        <v>0</v>
      </c>
      <c r="D377" s="84" t="s">
        <v>2641</v>
      </c>
      <c r="E377" s="84" t="b">
        <v>1</v>
      </c>
      <c r="F377" s="84" t="b">
        <v>0</v>
      </c>
      <c r="G377" s="84" t="b">
        <v>0</v>
      </c>
    </row>
    <row r="378" spans="1:7" ht="15">
      <c r="A378" s="84" t="s">
        <v>2791</v>
      </c>
      <c r="B378" s="84">
        <v>2</v>
      </c>
      <c r="C378" s="122">
        <v>0</v>
      </c>
      <c r="D378" s="84" t="s">
        <v>2641</v>
      </c>
      <c r="E378" s="84" t="b">
        <v>0</v>
      </c>
      <c r="F378" s="84" t="b">
        <v>0</v>
      </c>
      <c r="G378" s="84" t="b">
        <v>0</v>
      </c>
    </row>
    <row r="379" spans="1:7" ht="15">
      <c r="A379" s="84" t="s">
        <v>2792</v>
      </c>
      <c r="B379" s="84">
        <v>2</v>
      </c>
      <c r="C379" s="122">
        <v>0</v>
      </c>
      <c r="D379" s="84" t="s">
        <v>2641</v>
      </c>
      <c r="E379" s="84" t="b">
        <v>1</v>
      </c>
      <c r="F379" s="84" t="b">
        <v>0</v>
      </c>
      <c r="G379" s="84" t="b">
        <v>0</v>
      </c>
    </row>
    <row r="380" spans="1:7" ht="15">
      <c r="A380" s="84" t="s">
        <v>2793</v>
      </c>
      <c r="B380" s="84">
        <v>2</v>
      </c>
      <c r="C380" s="122">
        <v>0</v>
      </c>
      <c r="D380" s="84" t="s">
        <v>2641</v>
      </c>
      <c r="E380" s="84" t="b">
        <v>0</v>
      </c>
      <c r="F380" s="84" t="b">
        <v>0</v>
      </c>
      <c r="G380" s="84" t="b">
        <v>0</v>
      </c>
    </row>
    <row r="381" spans="1:7" ht="15">
      <c r="A381" s="84" t="s">
        <v>2794</v>
      </c>
      <c r="B381" s="84">
        <v>2</v>
      </c>
      <c r="C381" s="122">
        <v>0</v>
      </c>
      <c r="D381" s="84" t="s">
        <v>2641</v>
      </c>
      <c r="E381" s="84" t="b">
        <v>0</v>
      </c>
      <c r="F381" s="84" t="b">
        <v>0</v>
      </c>
      <c r="G381" s="84" t="b">
        <v>0</v>
      </c>
    </row>
    <row r="382" spans="1:7" ht="15">
      <c r="A382" s="84" t="s">
        <v>2795</v>
      </c>
      <c r="B382" s="84">
        <v>2</v>
      </c>
      <c r="C382" s="122">
        <v>0</v>
      </c>
      <c r="D382" s="84" t="s">
        <v>2641</v>
      </c>
      <c r="E382" s="84" t="b">
        <v>0</v>
      </c>
      <c r="F382" s="84" t="b">
        <v>0</v>
      </c>
      <c r="G382" s="84" t="b">
        <v>0</v>
      </c>
    </row>
    <row r="383" spans="1:7" ht="15">
      <c r="A383" s="84" t="s">
        <v>2705</v>
      </c>
      <c r="B383" s="84">
        <v>2</v>
      </c>
      <c r="C383" s="122">
        <v>0</v>
      </c>
      <c r="D383" s="84" t="s">
        <v>2641</v>
      </c>
      <c r="E383" s="84" t="b">
        <v>0</v>
      </c>
      <c r="F383" s="84" t="b">
        <v>0</v>
      </c>
      <c r="G383" s="84" t="b">
        <v>0</v>
      </c>
    </row>
    <row r="384" spans="1:7" ht="15">
      <c r="A384" s="84" t="s">
        <v>2796</v>
      </c>
      <c r="B384" s="84">
        <v>2</v>
      </c>
      <c r="C384" s="122">
        <v>0</v>
      </c>
      <c r="D384" s="84" t="s">
        <v>2641</v>
      </c>
      <c r="E384" s="84" t="b">
        <v>0</v>
      </c>
      <c r="F384" s="84" t="b">
        <v>0</v>
      </c>
      <c r="G384" s="84" t="b">
        <v>0</v>
      </c>
    </row>
    <row r="385" spans="1:7" ht="15">
      <c r="A385" s="84" t="s">
        <v>2797</v>
      </c>
      <c r="B385" s="84">
        <v>2</v>
      </c>
      <c r="C385" s="122">
        <v>0</v>
      </c>
      <c r="D385" s="84" t="s">
        <v>2641</v>
      </c>
      <c r="E385" s="84" t="b">
        <v>0</v>
      </c>
      <c r="F385" s="84" t="b">
        <v>0</v>
      </c>
      <c r="G385" s="84" t="b">
        <v>0</v>
      </c>
    </row>
    <row r="386" spans="1:7" ht="15">
      <c r="A386" s="84" t="s">
        <v>3097</v>
      </c>
      <c r="B386" s="84">
        <v>2</v>
      </c>
      <c r="C386" s="122">
        <v>0</v>
      </c>
      <c r="D386" s="84" t="s">
        <v>2641</v>
      </c>
      <c r="E386" s="84" t="b">
        <v>0</v>
      </c>
      <c r="F386" s="84" t="b">
        <v>0</v>
      </c>
      <c r="G386" s="84" t="b">
        <v>0</v>
      </c>
    </row>
    <row r="387" spans="1:7" ht="15">
      <c r="A387" s="84" t="s">
        <v>3098</v>
      </c>
      <c r="B387" s="84">
        <v>2</v>
      </c>
      <c r="C387" s="122">
        <v>0</v>
      </c>
      <c r="D387" s="84" t="s">
        <v>2641</v>
      </c>
      <c r="E387" s="84" t="b">
        <v>0</v>
      </c>
      <c r="F387" s="84" t="b">
        <v>0</v>
      </c>
      <c r="G387" s="84" t="b">
        <v>0</v>
      </c>
    </row>
    <row r="388" spans="1:7" ht="15">
      <c r="A388" s="84" t="s">
        <v>3099</v>
      </c>
      <c r="B388" s="84">
        <v>2</v>
      </c>
      <c r="C388" s="122">
        <v>0</v>
      </c>
      <c r="D388" s="84" t="s">
        <v>2641</v>
      </c>
      <c r="E388" s="84" t="b">
        <v>0</v>
      </c>
      <c r="F388" s="84" t="b">
        <v>0</v>
      </c>
      <c r="G38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3107</v>
      </c>
      <c r="B1" s="13" t="s">
        <v>3108</v>
      </c>
      <c r="C1" s="13" t="s">
        <v>3101</v>
      </c>
      <c r="D1" s="13" t="s">
        <v>3102</v>
      </c>
      <c r="E1" s="13" t="s">
        <v>3109</v>
      </c>
      <c r="F1" s="13" t="s">
        <v>144</v>
      </c>
      <c r="G1" s="13" t="s">
        <v>3110</v>
      </c>
      <c r="H1" s="13" t="s">
        <v>3111</v>
      </c>
      <c r="I1" s="13" t="s">
        <v>3112</v>
      </c>
      <c r="J1" s="13" t="s">
        <v>3113</v>
      </c>
      <c r="K1" s="13" t="s">
        <v>3114</v>
      </c>
      <c r="L1" s="13" t="s">
        <v>3115</v>
      </c>
    </row>
    <row r="2" spans="1:12" ht="15">
      <c r="A2" s="84" t="s">
        <v>2737</v>
      </c>
      <c r="B2" s="84" t="s">
        <v>2736</v>
      </c>
      <c r="C2" s="84">
        <v>98</v>
      </c>
      <c r="D2" s="122">
        <v>0.011686079176886886</v>
      </c>
      <c r="E2" s="122">
        <v>1.0490209296412016</v>
      </c>
      <c r="F2" s="84" t="s">
        <v>3103</v>
      </c>
      <c r="G2" s="84" t="b">
        <v>0</v>
      </c>
      <c r="H2" s="84" t="b">
        <v>0</v>
      </c>
      <c r="I2" s="84" t="b">
        <v>0</v>
      </c>
      <c r="J2" s="84" t="b">
        <v>0</v>
      </c>
      <c r="K2" s="84" t="b">
        <v>0</v>
      </c>
      <c r="L2" s="84" t="b">
        <v>0</v>
      </c>
    </row>
    <row r="3" spans="1:12" ht="15">
      <c r="A3" s="84" t="s">
        <v>2739</v>
      </c>
      <c r="B3" s="84" t="s">
        <v>2742</v>
      </c>
      <c r="C3" s="84">
        <v>55</v>
      </c>
      <c r="D3" s="122">
        <v>0.012326693690361629</v>
      </c>
      <c r="E3" s="122">
        <v>1.4345294782721179</v>
      </c>
      <c r="F3" s="84" t="s">
        <v>3103</v>
      </c>
      <c r="G3" s="84" t="b">
        <v>0</v>
      </c>
      <c r="H3" s="84" t="b">
        <v>1</v>
      </c>
      <c r="I3" s="84" t="b">
        <v>0</v>
      </c>
      <c r="J3" s="84" t="b">
        <v>0</v>
      </c>
      <c r="K3" s="84" t="b">
        <v>0</v>
      </c>
      <c r="L3" s="84" t="b">
        <v>0</v>
      </c>
    </row>
    <row r="4" spans="1:12" ht="15">
      <c r="A4" s="84" t="s">
        <v>2743</v>
      </c>
      <c r="B4" s="84" t="s">
        <v>2737</v>
      </c>
      <c r="C4" s="84">
        <v>50</v>
      </c>
      <c r="D4" s="122">
        <v>0.012071316886229626</v>
      </c>
      <c r="E4" s="122">
        <v>1.1666916761157784</v>
      </c>
      <c r="F4" s="84" t="s">
        <v>3103</v>
      </c>
      <c r="G4" s="84" t="b">
        <v>0</v>
      </c>
      <c r="H4" s="84" t="b">
        <v>0</v>
      </c>
      <c r="I4" s="84" t="b">
        <v>0</v>
      </c>
      <c r="J4" s="84" t="b">
        <v>0</v>
      </c>
      <c r="K4" s="84" t="b">
        <v>0</v>
      </c>
      <c r="L4" s="84" t="b">
        <v>0</v>
      </c>
    </row>
    <row r="5" spans="1:12" ht="15">
      <c r="A5" s="84" t="s">
        <v>2984</v>
      </c>
      <c r="B5" s="84" t="s">
        <v>2746</v>
      </c>
      <c r="C5" s="84">
        <v>45</v>
      </c>
      <c r="D5" s="122">
        <v>0.011725007553472208</v>
      </c>
      <c r="E5" s="122">
        <v>1.6165589768924575</v>
      </c>
      <c r="F5" s="84" t="s">
        <v>3103</v>
      </c>
      <c r="G5" s="84" t="b">
        <v>0</v>
      </c>
      <c r="H5" s="84" t="b">
        <v>0</v>
      </c>
      <c r="I5" s="84" t="b">
        <v>0</v>
      </c>
      <c r="J5" s="84" t="b">
        <v>0</v>
      </c>
      <c r="K5" s="84" t="b">
        <v>0</v>
      </c>
      <c r="L5" s="84" t="b">
        <v>0</v>
      </c>
    </row>
    <row r="6" spans="1:12" ht="15">
      <c r="A6" s="84" t="s">
        <v>2736</v>
      </c>
      <c r="B6" s="84" t="s">
        <v>2985</v>
      </c>
      <c r="C6" s="84">
        <v>45</v>
      </c>
      <c r="D6" s="122">
        <v>0.011725007553472208</v>
      </c>
      <c r="E6" s="122">
        <v>1.1968864614725296</v>
      </c>
      <c r="F6" s="84" t="s">
        <v>3103</v>
      </c>
      <c r="G6" s="84" t="b">
        <v>0</v>
      </c>
      <c r="H6" s="84" t="b">
        <v>0</v>
      </c>
      <c r="I6" s="84" t="b">
        <v>0</v>
      </c>
      <c r="J6" s="84" t="b">
        <v>0</v>
      </c>
      <c r="K6" s="84" t="b">
        <v>0</v>
      </c>
      <c r="L6" s="84" t="b">
        <v>0</v>
      </c>
    </row>
    <row r="7" spans="1:12" ht="15">
      <c r="A7" s="84" t="s">
        <v>2985</v>
      </c>
      <c r="B7" s="84" t="s">
        <v>2984</v>
      </c>
      <c r="C7" s="84">
        <v>44</v>
      </c>
      <c r="D7" s="122">
        <v>0.011643980609628134</v>
      </c>
      <c r="E7" s="122">
        <v>1.661156801925894</v>
      </c>
      <c r="F7" s="84" t="s">
        <v>3103</v>
      </c>
      <c r="G7" s="84" t="b">
        <v>0</v>
      </c>
      <c r="H7" s="84" t="b">
        <v>0</v>
      </c>
      <c r="I7" s="84" t="b">
        <v>0</v>
      </c>
      <c r="J7" s="84" t="b">
        <v>0</v>
      </c>
      <c r="K7" s="84" t="b">
        <v>0</v>
      </c>
      <c r="L7" s="84" t="b">
        <v>0</v>
      </c>
    </row>
    <row r="8" spans="1:12" ht="15">
      <c r="A8" s="84" t="s">
        <v>2746</v>
      </c>
      <c r="B8" s="84" t="s">
        <v>2986</v>
      </c>
      <c r="C8" s="84">
        <v>44</v>
      </c>
      <c r="D8" s="122">
        <v>0.011643980609628134</v>
      </c>
      <c r="E8" s="122">
        <v>1.625684483763675</v>
      </c>
      <c r="F8" s="84" t="s">
        <v>3103</v>
      </c>
      <c r="G8" s="84" t="b">
        <v>0</v>
      </c>
      <c r="H8" s="84" t="b">
        <v>0</v>
      </c>
      <c r="I8" s="84" t="b">
        <v>0</v>
      </c>
      <c r="J8" s="84" t="b">
        <v>0</v>
      </c>
      <c r="K8" s="84" t="b">
        <v>0</v>
      </c>
      <c r="L8" s="84" t="b">
        <v>0</v>
      </c>
    </row>
    <row r="9" spans="1:12" ht="15">
      <c r="A9" s="84" t="s">
        <v>2738</v>
      </c>
      <c r="B9" s="84" t="s">
        <v>2737</v>
      </c>
      <c r="C9" s="84">
        <v>40</v>
      </c>
      <c r="D9" s="122">
        <v>0.011277622288382637</v>
      </c>
      <c r="E9" s="122">
        <v>0.7535117008870038</v>
      </c>
      <c r="F9" s="84" t="s">
        <v>3103</v>
      </c>
      <c r="G9" s="84" t="b">
        <v>0</v>
      </c>
      <c r="H9" s="84" t="b">
        <v>0</v>
      </c>
      <c r="I9" s="84" t="b">
        <v>0</v>
      </c>
      <c r="J9" s="84" t="b">
        <v>0</v>
      </c>
      <c r="K9" s="84" t="b">
        <v>0</v>
      </c>
      <c r="L9" s="84" t="b">
        <v>0</v>
      </c>
    </row>
    <row r="10" spans="1:12" ht="15">
      <c r="A10" s="84" t="s">
        <v>2738</v>
      </c>
      <c r="B10" s="84" t="s">
        <v>2743</v>
      </c>
      <c r="C10" s="84">
        <v>38</v>
      </c>
      <c r="D10" s="122">
        <v>0.011067630387602211</v>
      </c>
      <c r="E10" s="122">
        <v>1.1101520775344589</v>
      </c>
      <c r="F10" s="84" t="s">
        <v>3103</v>
      </c>
      <c r="G10" s="84" t="b">
        <v>0</v>
      </c>
      <c r="H10" s="84" t="b">
        <v>0</v>
      </c>
      <c r="I10" s="84" t="b">
        <v>0</v>
      </c>
      <c r="J10" s="84" t="b">
        <v>0</v>
      </c>
      <c r="K10" s="84" t="b">
        <v>0</v>
      </c>
      <c r="L10" s="84" t="b">
        <v>0</v>
      </c>
    </row>
    <row r="11" spans="1:12" ht="15">
      <c r="A11" s="84" t="s">
        <v>2744</v>
      </c>
      <c r="B11" s="84" t="s">
        <v>2745</v>
      </c>
      <c r="C11" s="84">
        <v>35</v>
      </c>
      <c r="D11" s="122">
        <v>0.010716463877008319</v>
      </c>
      <c r="E11" s="122">
        <v>1.3985318250005991</v>
      </c>
      <c r="F11" s="84" t="s">
        <v>3103</v>
      </c>
      <c r="G11" s="84" t="b">
        <v>0</v>
      </c>
      <c r="H11" s="84" t="b">
        <v>0</v>
      </c>
      <c r="I11" s="84" t="b">
        <v>0</v>
      </c>
      <c r="J11" s="84" t="b">
        <v>0</v>
      </c>
      <c r="K11" s="84" t="b">
        <v>0</v>
      </c>
      <c r="L11" s="84" t="b">
        <v>0</v>
      </c>
    </row>
    <row r="12" spans="1:12" ht="15">
      <c r="A12" s="84" t="s">
        <v>2736</v>
      </c>
      <c r="B12" s="84" t="s">
        <v>2744</v>
      </c>
      <c r="C12" s="84">
        <v>29</v>
      </c>
      <c r="D12" s="122">
        <v>0.00986950266804112</v>
      </c>
      <c r="E12" s="122">
        <v>0.9110964323652853</v>
      </c>
      <c r="F12" s="84" t="s">
        <v>3103</v>
      </c>
      <c r="G12" s="84" t="b">
        <v>0</v>
      </c>
      <c r="H12" s="84" t="b">
        <v>0</v>
      </c>
      <c r="I12" s="84" t="b">
        <v>0</v>
      </c>
      <c r="J12" s="84" t="b">
        <v>0</v>
      </c>
      <c r="K12" s="84" t="b">
        <v>0</v>
      </c>
      <c r="L12" s="84" t="b">
        <v>0</v>
      </c>
    </row>
    <row r="13" spans="1:12" ht="15">
      <c r="A13" s="84" t="s">
        <v>2736</v>
      </c>
      <c r="B13" s="84" t="s">
        <v>2989</v>
      </c>
      <c r="C13" s="84">
        <v>23</v>
      </c>
      <c r="D13" s="122">
        <v>0.00879551892457357</v>
      </c>
      <c r="E13" s="122">
        <v>1.0672526036558498</v>
      </c>
      <c r="F13" s="84" t="s">
        <v>3103</v>
      </c>
      <c r="G13" s="84" t="b">
        <v>0</v>
      </c>
      <c r="H13" s="84" t="b">
        <v>0</v>
      </c>
      <c r="I13" s="84" t="b">
        <v>0</v>
      </c>
      <c r="J13" s="84" t="b">
        <v>0</v>
      </c>
      <c r="K13" s="84" t="b">
        <v>0</v>
      </c>
      <c r="L13" s="84" t="b">
        <v>0</v>
      </c>
    </row>
    <row r="14" spans="1:12" ht="15">
      <c r="A14" s="84" t="s">
        <v>2989</v>
      </c>
      <c r="B14" s="84" t="s">
        <v>2768</v>
      </c>
      <c r="C14" s="84">
        <v>23</v>
      </c>
      <c r="D14" s="122">
        <v>0.00879551892457357</v>
      </c>
      <c r="E14" s="122">
        <v>1.7662226079918686</v>
      </c>
      <c r="F14" s="84" t="s">
        <v>3103</v>
      </c>
      <c r="G14" s="84" t="b">
        <v>0</v>
      </c>
      <c r="H14" s="84" t="b">
        <v>0</v>
      </c>
      <c r="I14" s="84" t="b">
        <v>0</v>
      </c>
      <c r="J14" s="84" t="b">
        <v>0</v>
      </c>
      <c r="K14" s="84" t="b">
        <v>0</v>
      </c>
      <c r="L14" s="84" t="b">
        <v>0</v>
      </c>
    </row>
    <row r="15" spans="1:12" ht="15">
      <c r="A15" s="84" t="s">
        <v>2738</v>
      </c>
      <c r="B15" s="84" t="s">
        <v>2736</v>
      </c>
      <c r="C15" s="84">
        <v>22</v>
      </c>
      <c r="D15" s="122">
        <v>0.008590660833496168</v>
      </c>
      <c r="E15" s="122">
        <v>0.45961118651108046</v>
      </c>
      <c r="F15" s="84" t="s">
        <v>3103</v>
      </c>
      <c r="G15" s="84" t="b">
        <v>0</v>
      </c>
      <c r="H15" s="84" t="b">
        <v>0</v>
      </c>
      <c r="I15" s="84" t="b">
        <v>0</v>
      </c>
      <c r="J15" s="84" t="b">
        <v>0</v>
      </c>
      <c r="K15" s="84" t="b">
        <v>0</v>
      </c>
      <c r="L15" s="84" t="b">
        <v>0</v>
      </c>
    </row>
    <row r="16" spans="1:12" ht="15">
      <c r="A16" s="84" t="s">
        <v>2988</v>
      </c>
      <c r="B16" s="84" t="s">
        <v>2987</v>
      </c>
      <c r="C16" s="84">
        <v>21</v>
      </c>
      <c r="D16" s="122">
        <v>0.008377547114642902</v>
      </c>
      <c r="E16" s="122">
        <v>1.6152409349645442</v>
      </c>
      <c r="F16" s="84" t="s">
        <v>3103</v>
      </c>
      <c r="G16" s="84" t="b">
        <v>0</v>
      </c>
      <c r="H16" s="84" t="b">
        <v>0</v>
      </c>
      <c r="I16" s="84" t="b">
        <v>0</v>
      </c>
      <c r="J16" s="84" t="b">
        <v>0</v>
      </c>
      <c r="K16" s="84" t="b">
        <v>1</v>
      </c>
      <c r="L16" s="84" t="b">
        <v>0</v>
      </c>
    </row>
    <row r="17" spans="1:12" ht="15">
      <c r="A17" s="84" t="s">
        <v>2748</v>
      </c>
      <c r="B17" s="84" t="s">
        <v>2749</v>
      </c>
      <c r="C17" s="84">
        <v>20</v>
      </c>
      <c r="D17" s="122">
        <v>0.008155784352084137</v>
      </c>
      <c r="E17" s="122">
        <v>1.8658932424311052</v>
      </c>
      <c r="F17" s="84" t="s">
        <v>3103</v>
      </c>
      <c r="G17" s="84" t="b">
        <v>0</v>
      </c>
      <c r="H17" s="84" t="b">
        <v>0</v>
      </c>
      <c r="I17" s="84" t="b">
        <v>0</v>
      </c>
      <c r="J17" s="84" t="b">
        <v>0</v>
      </c>
      <c r="K17" s="84" t="b">
        <v>0</v>
      </c>
      <c r="L17" s="84" t="b">
        <v>0</v>
      </c>
    </row>
    <row r="18" spans="1:12" ht="15">
      <c r="A18" s="84" t="s">
        <v>2749</v>
      </c>
      <c r="B18" s="84" t="s">
        <v>2750</v>
      </c>
      <c r="C18" s="84">
        <v>20</v>
      </c>
      <c r="D18" s="122">
        <v>0.008155784352084137</v>
      </c>
      <c r="E18" s="122">
        <v>2.0419845014867866</v>
      </c>
      <c r="F18" s="84" t="s">
        <v>3103</v>
      </c>
      <c r="G18" s="84" t="b">
        <v>0</v>
      </c>
      <c r="H18" s="84" t="b">
        <v>0</v>
      </c>
      <c r="I18" s="84" t="b">
        <v>0</v>
      </c>
      <c r="J18" s="84" t="b">
        <v>0</v>
      </c>
      <c r="K18" s="84" t="b">
        <v>0</v>
      </c>
      <c r="L18" s="84" t="b">
        <v>0</v>
      </c>
    </row>
    <row r="19" spans="1:12" ht="15">
      <c r="A19" s="84" t="s">
        <v>2750</v>
      </c>
      <c r="B19" s="84" t="s">
        <v>2751</v>
      </c>
      <c r="C19" s="84">
        <v>20</v>
      </c>
      <c r="D19" s="122">
        <v>0.008155784352084137</v>
      </c>
      <c r="E19" s="122">
        <v>2.0419845014867866</v>
      </c>
      <c r="F19" s="84" t="s">
        <v>3103</v>
      </c>
      <c r="G19" s="84" t="b">
        <v>0</v>
      </c>
      <c r="H19" s="84" t="b">
        <v>0</v>
      </c>
      <c r="I19" s="84" t="b">
        <v>0</v>
      </c>
      <c r="J19" s="84" t="b">
        <v>0</v>
      </c>
      <c r="K19" s="84" t="b">
        <v>0</v>
      </c>
      <c r="L19" s="84" t="b">
        <v>0</v>
      </c>
    </row>
    <row r="20" spans="1:12" ht="15">
      <c r="A20" s="84" t="s">
        <v>2751</v>
      </c>
      <c r="B20" s="84" t="s">
        <v>2752</v>
      </c>
      <c r="C20" s="84">
        <v>20</v>
      </c>
      <c r="D20" s="122">
        <v>0.008155784352084137</v>
      </c>
      <c r="E20" s="122">
        <v>2.0419845014867866</v>
      </c>
      <c r="F20" s="84" t="s">
        <v>3103</v>
      </c>
      <c r="G20" s="84" t="b">
        <v>0</v>
      </c>
      <c r="H20" s="84" t="b">
        <v>0</v>
      </c>
      <c r="I20" s="84" t="b">
        <v>0</v>
      </c>
      <c r="J20" s="84" t="b">
        <v>0</v>
      </c>
      <c r="K20" s="84" t="b">
        <v>0</v>
      </c>
      <c r="L20" s="84" t="b">
        <v>0</v>
      </c>
    </row>
    <row r="21" spans="1:12" ht="15">
      <c r="A21" s="84" t="s">
        <v>2753</v>
      </c>
      <c r="B21" s="84" t="s">
        <v>2754</v>
      </c>
      <c r="C21" s="84">
        <v>20</v>
      </c>
      <c r="D21" s="122">
        <v>0.008155784352084137</v>
      </c>
      <c r="E21" s="122">
        <v>1.9628032554391615</v>
      </c>
      <c r="F21" s="84" t="s">
        <v>3103</v>
      </c>
      <c r="G21" s="84" t="b">
        <v>0</v>
      </c>
      <c r="H21" s="84" t="b">
        <v>0</v>
      </c>
      <c r="I21" s="84" t="b">
        <v>0</v>
      </c>
      <c r="J21" s="84" t="b">
        <v>0</v>
      </c>
      <c r="K21" s="84" t="b">
        <v>0</v>
      </c>
      <c r="L21" s="84" t="b">
        <v>0</v>
      </c>
    </row>
    <row r="22" spans="1:12" ht="15">
      <c r="A22" s="84" t="s">
        <v>2991</v>
      </c>
      <c r="B22" s="84" t="s">
        <v>2745</v>
      </c>
      <c r="C22" s="84">
        <v>16</v>
      </c>
      <c r="D22" s="122">
        <v>0.007172854993426884</v>
      </c>
      <c r="E22" s="122">
        <v>1.4643491094902423</v>
      </c>
      <c r="F22" s="84" t="s">
        <v>3103</v>
      </c>
      <c r="G22" s="84" t="b">
        <v>0</v>
      </c>
      <c r="H22" s="84" t="b">
        <v>0</v>
      </c>
      <c r="I22" s="84" t="b">
        <v>0</v>
      </c>
      <c r="J22" s="84" t="b">
        <v>0</v>
      </c>
      <c r="K22" s="84" t="b">
        <v>0</v>
      </c>
      <c r="L22" s="84" t="b">
        <v>0</v>
      </c>
    </row>
    <row r="23" spans="1:12" ht="15">
      <c r="A23" s="84" t="s">
        <v>2992</v>
      </c>
      <c r="B23" s="84" t="s">
        <v>2738</v>
      </c>
      <c r="C23" s="84">
        <v>16</v>
      </c>
      <c r="D23" s="122">
        <v>0.007172854993426884</v>
      </c>
      <c r="E23" s="122">
        <v>1.1816464949157928</v>
      </c>
      <c r="F23" s="84" t="s">
        <v>3103</v>
      </c>
      <c r="G23" s="84" t="b">
        <v>0</v>
      </c>
      <c r="H23" s="84" t="b">
        <v>0</v>
      </c>
      <c r="I23" s="84" t="b">
        <v>0</v>
      </c>
      <c r="J23" s="84" t="b">
        <v>0</v>
      </c>
      <c r="K23" s="84" t="b">
        <v>0</v>
      </c>
      <c r="L23" s="84" t="b">
        <v>0</v>
      </c>
    </row>
    <row r="24" spans="1:12" ht="15">
      <c r="A24" s="84" t="s">
        <v>2995</v>
      </c>
      <c r="B24" s="84" t="s">
        <v>2737</v>
      </c>
      <c r="C24" s="84">
        <v>15</v>
      </c>
      <c r="D24" s="122">
        <v>0.006900316963529868</v>
      </c>
      <c r="E24" s="122">
        <v>1.1878809751857164</v>
      </c>
      <c r="F24" s="84" t="s">
        <v>3103</v>
      </c>
      <c r="G24" s="84" t="b">
        <v>1</v>
      </c>
      <c r="H24" s="84" t="b">
        <v>0</v>
      </c>
      <c r="I24" s="84" t="b">
        <v>0</v>
      </c>
      <c r="J24" s="84" t="b">
        <v>0</v>
      </c>
      <c r="K24" s="84" t="b">
        <v>0</v>
      </c>
      <c r="L24" s="84" t="b">
        <v>0</v>
      </c>
    </row>
    <row r="25" spans="1:12" ht="15">
      <c r="A25" s="84" t="s">
        <v>2739</v>
      </c>
      <c r="B25" s="84" t="s">
        <v>2988</v>
      </c>
      <c r="C25" s="84">
        <v>14</v>
      </c>
      <c r="D25" s="122">
        <v>0.006615665869117928</v>
      </c>
      <c r="E25" s="122">
        <v>1.0621435740724683</v>
      </c>
      <c r="F25" s="84" t="s">
        <v>3103</v>
      </c>
      <c r="G25" s="84" t="b">
        <v>0</v>
      </c>
      <c r="H25" s="84" t="b">
        <v>1</v>
      </c>
      <c r="I25" s="84" t="b">
        <v>0</v>
      </c>
      <c r="J25" s="84" t="b">
        <v>0</v>
      </c>
      <c r="K25" s="84" t="b">
        <v>0</v>
      </c>
      <c r="L25" s="84" t="b">
        <v>0</v>
      </c>
    </row>
    <row r="26" spans="1:12" ht="15">
      <c r="A26" s="84" t="s">
        <v>2997</v>
      </c>
      <c r="B26" s="84" t="s">
        <v>2991</v>
      </c>
      <c r="C26" s="84">
        <v>14</v>
      </c>
      <c r="D26" s="122">
        <v>0.006615665869117928</v>
      </c>
      <c r="E26" s="122">
        <v>2.000591816328561</v>
      </c>
      <c r="F26" s="84" t="s">
        <v>3103</v>
      </c>
      <c r="G26" s="84" t="b">
        <v>0</v>
      </c>
      <c r="H26" s="84" t="b">
        <v>0</v>
      </c>
      <c r="I26" s="84" t="b">
        <v>0</v>
      </c>
      <c r="J26" s="84" t="b">
        <v>0</v>
      </c>
      <c r="K26" s="84" t="b">
        <v>0</v>
      </c>
      <c r="L26" s="84" t="b">
        <v>0</v>
      </c>
    </row>
    <row r="27" spans="1:12" ht="15">
      <c r="A27" s="84" t="s">
        <v>2768</v>
      </c>
      <c r="B27" s="84" t="s">
        <v>2744</v>
      </c>
      <c r="C27" s="84">
        <v>14</v>
      </c>
      <c r="D27" s="122">
        <v>0.006615665869117928</v>
      </c>
      <c r="E27" s="122">
        <v>1.293796474480586</v>
      </c>
      <c r="F27" s="84" t="s">
        <v>3103</v>
      </c>
      <c r="G27" s="84" t="b">
        <v>0</v>
      </c>
      <c r="H27" s="84" t="b">
        <v>0</v>
      </c>
      <c r="I27" s="84" t="b">
        <v>0</v>
      </c>
      <c r="J27" s="84" t="b">
        <v>0</v>
      </c>
      <c r="K27" s="84" t="b">
        <v>0</v>
      </c>
      <c r="L27" s="84" t="b">
        <v>0</v>
      </c>
    </row>
    <row r="28" spans="1:12" ht="15">
      <c r="A28" s="84" t="s">
        <v>2789</v>
      </c>
      <c r="B28" s="84" t="s">
        <v>2739</v>
      </c>
      <c r="C28" s="84">
        <v>13</v>
      </c>
      <c r="D28" s="122">
        <v>0.006318035064491344</v>
      </c>
      <c r="E28" s="122">
        <v>1.3723815715232734</v>
      </c>
      <c r="F28" s="84" t="s">
        <v>3103</v>
      </c>
      <c r="G28" s="84" t="b">
        <v>0</v>
      </c>
      <c r="H28" s="84" t="b">
        <v>0</v>
      </c>
      <c r="I28" s="84" t="b">
        <v>0</v>
      </c>
      <c r="J28" s="84" t="b">
        <v>0</v>
      </c>
      <c r="K28" s="84" t="b">
        <v>1</v>
      </c>
      <c r="L28" s="84" t="b">
        <v>0</v>
      </c>
    </row>
    <row r="29" spans="1:12" ht="15">
      <c r="A29" s="84" t="s">
        <v>2987</v>
      </c>
      <c r="B29" s="84" t="s">
        <v>2988</v>
      </c>
      <c r="C29" s="84">
        <v>12</v>
      </c>
      <c r="D29" s="122">
        <v>0.006006424204643575</v>
      </c>
      <c r="E29" s="122">
        <v>1.3722028862782498</v>
      </c>
      <c r="F29" s="84" t="s">
        <v>3103</v>
      </c>
      <c r="G29" s="84" t="b">
        <v>0</v>
      </c>
      <c r="H29" s="84" t="b">
        <v>1</v>
      </c>
      <c r="I29" s="84" t="b">
        <v>0</v>
      </c>
      <c r="J29" s="84" t="b">
        <v>0</v>
      </c>
      <c r="K29" s="84" t="b">
        <v>0</v>
      </c>
      <c r="L29" s="84" t="b">
        <v>0</v>
      </c>
    </row>
    <row r="30" spans="1:12" ht="15">
      <c r="A30" s="84" t="s">
        <v>2988</v>
      </c>
      <c r="B30" s="84" t="s">
        <v>2992</v>
      </c>
      <c r="C30" s="84">
        <v>12</v>
      </c>
      <c r="D30" s="122">
        <v>0.006006424204643575</v>
      </c>
      <c r="E30" s="122">
        <v>1.6026518076565237</v>
      </c>
      <c r="F30" s="84" t="s">
        <v>3103</v>
      </c>
      <c r="G30" s="84" t="b">
        <v>0</v>
      </c>
      <c r="H30" s="84" t="b">
        <v>0</v>
      </c>
      <c r="I30" s="84" t="b">
        <v>0</v>
      </c>
      <c r="J30" s="84" t="b">
        <v>0</v>
      </c>
      <c r="K30" s="84" t="b">
        <v>0</v>
      </c>
      <c r="L30" s="84" t="b">
        <v>0</v>
      </c>
    </row>
    <row r="31" spans="1:12" ht="15">
      <c r="A31" s="84" t="s">
        <v>2756</v>
      </c>
      <c r="B31" s="84" t="s">
        <v>2748</v>
      </c>
      <c r="C31" s="84">
        <v>11</v>
      </c>
      <c r="D31" s="122">
        <v>0.005679665681089135</v>
      </c>
      <c r="E31" s="122">
        <v>1.8658932424311052</v>
      </c>
      <c r="F31" s="84" t="s">
        <v>3103</v>
      </c>
      <c r="G31" s="84" t="b">
        <v>1</v>
      </c>
      <c r="H31" s="84" t="b">
        <v>0</v>
      </c>
      <c r="I31" s="84" t="b">
        <v>0</v>
      </c>
      <c r="J31" s="84" t="b">
        <v>0</v>
      </c>
      <c r="K31" s="84" t="b">
        <v>0</v>
      </c>
      <c r="L31" s="84" t="b">
        <v>0</v>
      </c>
    </row>
    <row r="32" spans="1:12" ht="15">
      <c r="A32" s="84" t="s">
        <v>3003</v>
      </c>
      <c r="B32" s="84" t="s">
        <v>2737</v>
      </c>
      <c r="C32" s="84">
        <v>11</v>
      </c>
      <c r="D32" s="122">
        <v>0.005679665681089135</v>
      </c>
      <c r="E32" s="122">
        <v>1.21590969878596</v>
      </c>
      <c r="F32" s="84" t="s">
        <v>3103</v>
      </c>
      <c r="G32" s="84" t="b">
        <v>0</v>
      </c>
      <c r="H32" s="84" t="b">
        <v>0</v>
      </c>
      <c r="I32" s="84" t="b">
        <v>0</v>
      </c>
      <c r="J32" s="84" t="b">
        <v>0</v>
      </c>
      <c r="K32" s="84" t="b">
        <v>0</v>
      </c>
      <c r="L32" s="84" t="b">
        <v>0</v>
      </c>
    </row>
    <row r="33" spans="1:12" ht="15">
      <c r="A33" s="84" t="s">
        <v>3005</v>
      </c>
      <c r="B33" s="84" t="s">
        <v>2738</v>
      </c>
      <c r="C33" s="84">
        <v>11</v>
      </c>
      <c r="D33" s="122">
        <v>0.005679665681089135</v>
      </c>
      <c r="E33" s="122">
        <v>1.278556507923849</v>
      </c>
      <c r="F33" s="84" t="s">
        <v>3103</v>
      </c>
      <c r="G33" s="84" t="b">
        <v>0</v>
      </c>
      <c r="H33" s="84" t="b">
        <v>0</v>
      </c>
      <c r="I33" s="84" t="b">
        <v>0</v>
      </c>
      <c r="J33" s="84" t="b">
        <v>0</v>
      </c>
      <c r="K33" s="84" t="b">
        <v>0</v>
      </c>
      <c r="L33" s="84" t="b">
        <v>0</v>
      </c>
    </row>
    <row r="34" spans="1:12" ht="15">
      <c r="A34" s="84" t="s">
        <v>2736</v>
      </c>
      <c r="B34" s="84" t="s">
        <v>3001</v>
      </c>
      <c r="C34" s="84">
        <v>11</v>
      </c>
      <c r="D34" s="122">
        <v>0.005679665681089135</v>
      </c>
      <c r="E34" s="122">
        <v>1.1590979005831297</v>
      </c>
      <c r="F34" s="84" t="s">
        <v>3103</v>
      </c>
      <c r="G34" s="84" t="b">
        <v>0</v>
      </c>
      <c r="H34" s="84" t="b">
        <v>0</v>
      </c>
      <c r="I34" s="84" t="b">
        <v>0</v>
      </c>
      <c r="J34" s="84" t="b">
        <v>0</v>
      </c>
      <c r="K34" s="84" t="b">
        <v>0</v>
      </c>
      <c r="L34" s="84" t="b">
        <v>0</v>
      </c>
    </row>
    <row r="35" spans="1:12" ht="15">
      <c r="A35" s="84" t="s">
        <v>2742</v>
      </c>
      <c r="B35" s="84" t="s">
        <v>2987</v>
      </c>
      <c r="C35" s="84">
        <v>10</v>
      </c>
      <c r="D35" s="122">
        <v>0.0053363787799884784</v>
      </c>
      <c r="E35" s="122">
        <v>1.0711728906142686</v>
      </c>
      <c r="F35" s="84" t="s">
        <v>3103</v>
      </c>
      <c r="G35" s="84" t="b">
        <v>0</v>
      </c>
      <c r="H35" s="84" t="b">
        <v>0</v>
      </c>
      <c r="I35" s="84" t="b">
        <v>0</v>
      </c>
      <c r="J35" s="84" t="b">
        <v>0</v>
      </c>
      <c r="K35" s="84" t="b">
        <v>1</v>
      </c>
      <c r="L35" s="84" t="b">
        <v>0</v>
      </c>
    </row>
    <row r="36" spans="1:12" ht="15">
      <c r="A36" s="84" t="s">
        <v>2987</v>
      </c>
      <c r="B36" s="84" t="s">
        <v>2738</v>
      </c>
      <c r="C36" s="84">
        <v>10</v>
      </c>
      <c r="D36" s="122">
        <v>0.0053363787799884784</v>
      </c>
      <c r="E36" s="122">
        <v>0.747077590881594</v>
      </c>
      <c r="F36" s="84" t="s">
        <v>3103</v>
      </c>
      <c r="G36" s="84" t="b">
        <v>0</v>
      </c>
      <c r="H36" s="84" t="b">
        <v>1</v>
      </c>
      <c r="I36" s="84" t="b">
        <v>0</v>
      </c>
      <c r="J36" s="84" t="b">
        <v>0</v>
      </c>
      <c r="K36" s="84" t="b">
        <v>0</v>
      </c>
      <c r="L36" s="84" t="b">
        <v>0</v>
      </c>
    </row>
    <row r="37" spans="1:12" ht="15">
      <c r="A37" s="84" t="s">
        <v>3007</v>
      </c>
      <c r="B37" s="84" t="s">
        <v>2739</v>
      </c>
      <c r="C37" s="84">
        <v>10</v>
      </c>
      <c r="D37" s="122">
        <v>0.0053363787799884784</v>
      </c>
      <c r="E37" s="122">
        <v>1.4345294782721179</v>
      </c>
      <c r="F37" s="84" t="s">
        <v>3103</v>
      </c>
      <c r="G37" s="84" t="b">
        <v>0</v>
      </c>
      <c r="H37" s="84" t="b">
        <v>0</v>
      </c>
      <c r="I37" s="84" t="b">
        <v>0</v>
      </c>
      <c r="J37" s="84" t="b">
        <v>0</v>
      </c>
      <c r="K37" s="84" t="b">
        <v>1</v>
      </c>
      <c r="L37" s="84" t="b">
        <v>0</v>
      </c>
    </row>
    <row r="38" spans="1:12" ht="15">
      <c r="A38" s="84" t="s">
        <v>2752</v>
      </c>
      <c r="B38" s="84" t="s">
        <v>2755</v>
      </c>
      <c r="C38" s="84">
        <v>9</v>
      </c>
      <c r="D38" s="122">
        <v>0.00497490537316274</v>
      </c>
      <c r="E38" s="122">
        <v>1.7409545058228053</v>
      </c>
      <c r="F38" s="84" t="s">
        <v>3103</v>
      </c>
      <c r="G38" s="84" t="b">
        <v>0</v>
      </c>
      <c r="H38" s="84" t="b">
        <v>0</v>
      </c>
      <c r="I38" s="84" t="b">
        <v>0</v>
      </c>
      <c r="J38" s="84" t="b">
        <v>0</v>
      </c>
      <c r="K38" s="84" t="b">
        <v>0</v>
      </c>
      <c r="L38" s="84" t="b">
        <v>0</v>
      </c>
    </row>
    <row r="39" spans="1:12" ht="15">
      <c r="A39" s="84" t="s">
        <v>2755</v>
      </c>
      <c r="B39" s="84" t="s">
        <v>2753</v>
      </c>
      <c r="C39" s="84">
        <v>9</v>
      </c>
      <c r="D39" s="122">
        <v>0.00497490537316274</v>
      </c>
      <c r="E39" s="122">
        <v>2.0419845014867866</v>
      </c>
      <c r="F39" s="84" t="s">
        <v>3103</v>
      </c>
      <c r="G39" s="84" t="b">
        <v>0</v>
      </c>
      <c r="H39" s="84" t="b">
        <v>0</v>
      </c>
      <c r="I39" s="84" t="b">
        <v>0</v>
      </c>
      <c r="J39" s="84" t="b">
        <v>0</v>
      </c>
      <c r="K39" s="84" t="b">
        <v>0</v>
      </c>
      <c r="L39" s="84" t="b">
        <v>0</v>
      </c>
    </row>
    <row r="40" spans="1:12" ht="15">
      <c r="A40" s="84" t="s">
        <v>2754</v>
      </c>
      <c r="B40" s="84" t="s">
        <v>2755</v>
      </c>
      <c r="C40" s="84">
        <v>9</v>
      </c>
      <c r="D40" s="122">
        <v>0.00497490537316274</v>
      </c>
      <c r="E40" s="122">
        <v>1.6802566654691935</v>
      </c>
      <c r="F40" s="84" t="s">
        <v>3103</v>
      </c>
      <c r="G40" s="84" t="b">
        <v>0</v>
      </c>
      <c r="H40" s="84" t="b">
        <v>0</v>
      </c>
      <c r="I40" s="84" t="b">
        <v>0</v>
      </c>
      <c r="J40" s="84" t="b">
        <v>0</v>
      </c>
      <c r="K40" s="84" t="b">
        <v>0</v>
      </c>
      <c r="L40" s="84" t="b">
        <v>0</v>
      </c>
    </row>
    <row r="41" spans="1:12" ht="15">
      <c r="A41" s="84" t="s">
        <v>2994</v>
      </c>
      <c r="B41" s="84" t="s">
        <v>2736</v>
      </c>
      <c r="C41" s="84">
        <v>9</v>
      </c>
      <c r="D41" s="122">
        <v>0.00497490537316274</v>
      </c>
      <c r="E41" s="122">
        <v>0.9054400829768436</v>
      </c>
      <c r="F41" s="84" t="s">
        <v>3103</v>
      </c>
      <c r="G41" s="84" t="b">
        <v>0</v>
      </c>
      <c r="H41" s="84" t="b">
        <v>0</v>
      </c>
      <c r="I41" s="84" t="b">
        <v>0</v>
      </c>
      <c r="J41" s="84" t="b">
        <v>0</v>
      </c>
      <c r="K41" s="84" t="b">
        <v>0</v>
      </c>
      <c r="L41" s="84" t="b">
        <v>0</v>
      </c>
    </row>
    <row r="42" spans="1:12" ht="15">
      <c r="A42" s="84" t="s">
        <v>2742</v>
      </c>
      <c r="B42" s="84" t="s">
        <v>2738</v>
      </c>
      <c r="C42" s="84">
        <v>9</v>
      </c>
      <c r="D42" s="122">
        <v>0.00497490537316274</v>
      </c>
      <c r="E42" s="122">
        <v>0.4924363278689302</v>
      </c>
      <c r="F42" s="84" t="s">
        <v>3103</v>
      </c>
      <c r="G42" s="84" t="b">
        <v>0</v>
      </c>
      <c r="H42" s="84" t="b">
        <v>0</v>
      </c>
      <c r="I42" s="84" t="b">
        <v>0</v>
      </c>
      <c r="J42" s="84" t="b">
        <v>0</v>
      </c>
      <c r="K42" s="84" t="b">
        <v>0</v>
      </c>
      <c r="L42" s="84" t="b">
        <v>0</v>
      </c>
    </row>
    <row r="43" spans="1:12" ht="15">
      <c r="A43" s="84" t="s">
        <v>2993</v>
      </c>
      <c r="B43" s="84" t="s">
        <v>2736</v>
      </c>
      <c r="C43" s="84">
        <v>8</v>
      </c>
      <c r="D43" s="122">
        <v>0.00459321677987057</v>
      </c>
      <c r="E43" s="122">
        <v>0.8294639768044302</v>
      </c>
      <c r="F43" s="84" t="s">
        <v>3103</v>
      </c>
      <c r="G43" s="84" t="b">
        <v>0</v>
      </c>
      <c r="H43" s="84" t="b">
        <v>0</v>
      </c>
      <c r="I43" s="84" t="b">
        <v>0</v>
      </c>
      <c r="J43" s="84" t="b">
        <v>0</v>
      </c>
      <c r="K43" s="84" t="b">
        <v>0</v>
      </c>
      <c r="L43" s="84" t="b">
        <v>0</v>
      </c>
    </row>
    <row r="44" spans="1:12" ht="15">
      <c r="A44" s="84" t="s">
        <v>3010</v>
      </c>
      <c r="B44" s="84" t="s">
        <v>2995</v>
      </c>
      <c r="C44" s="84">
        <v>8</v>
      </c>
      <c r="D44" s="122">
        <v>0.00459321677987057</v>
      </c>
      <c r="E44" s="122">
        <v>2.138894514494843</v>
      </c>
      <c r="F44" s="84" t="s">
        <v>3103</v>
      </c>
      <c r="G44" s="84" t="b">
        <v>0</v>
      </c>
      <c r="H44" s="84" t="b">
        <v>0</v>
      </c>
      <c r="I44" s="84" t="b">
        <v>0</v>
      </c>
      <c r="J44" s="84" t="b">
        <v>1</v>
      </c>
      <c r="K44" s="84" t="b">
        <v>0</v>
      </c>
      <c r="L44" s="84" t="b">
        <v>0</v>
      </c>
    </row>
    <row r="45" spans="1:12" ht="15">
      <c r="A45" s="84" t="s">
        <v>2768</v>
      </c>
      <c r="B45" s="84" t="s">
        <v>2997</v>
      </c>
      <c r="C45" s="84">
        <v>8</v>
      </c>
      <c r="D45" s="122">
        <v>0.00459321677987057</v>
      </c>
      <c r="E45" s="122">
        <v>1.652818417122254</v>
      </c>
      <c r="F45" s="84" t="s">
        <v>3103</v>
      </c>
      <c r="G45" s="84" t="b">
        <v>0</v>
      </c>
      <c r="H45" s="84" t="b">
        <v>0</v>
      </c>
      <c r="I45" s="84" t="b">
        <v>0</v>
      </c>
      <c r="J45" s="84" t="b">
        <v>0</v>
      </c>
      <c r="K45" s="84" t="b">
        <v>0</v>
      </c>
      <c r="L45" s="84" t="b">
        <v>0</v>
      </c>
    </row>
    <row r="46" spans="1:12" ht="15">
      <c r="A46" s="84" t="s">
        <v>3011</v>
      </c>
      <c r="B46" s="84" t="s">
        <v>2737</v>
      </c>
      <c r="C46" s="84">
        <v>7</v>
      </c>
      <c r="D46" s="122">
        <v>0.004188773557321451</v>
      </c>
      <c r="E46" s="122">
        <v>1.21590969878596</v>
      </c>
      <c r="F46" s="84" t="s">
        <v>3103</v>
      </c>
      <c r="G46" s="84" t="b">
        <v>1</v>
      </c>
      <c r="H46" s="84" t="b">
        <v>0</v>
      </c>
      <c r="I46" s="84" t="b">
        <v>0</v>
      </c>
      <c r="J46" s="84" t="b">
        <v>0</v>
      </c>
      <c r="K46" s="84" t="b">
        <v>0</v>
      </c>
      <c r="L46" s="84" t="b">
        <v>0</v>
      </c>
    </row>
    <row r="47" spans="1:12" ht="15">
      <c r="A47" s="84" t="s">
        <v>2743</v>
      </c>
      <c r="B47" s="84" t="s">
        <v>2995</v>
      </c>
      <c r="C47" s="84">
        <v>6</v>
      </c>
      <c r="D47" s="122">
        <v>0.0037583040646896335</v>
      </c>
      <c r="E47" s="122">
        <v>1.168857737872286</v>
      </c>
      <c r="F47" s="84" t="s">
        <v>3103</v>
      </c>
      <c r="G47" s="84" t="b">
        <v>0</v>
      </c>
      <c r="H47" s="84" t="b">
        <v>0</v>
      </c>
      <c r="I47" s="84" t="b">
        <v>0</v>
      </c>
      <c r="J47" s="84" t="b">
        <v>1</v>
      </c>
      <c r="K47" s="84" t="b">
        <v>0</v>
      </c>
      <c r="L47" s="84" t="b">
        <v>0</v>
      </c>
    </row>
    <row r="48" spans="1:12" ht="15">
      <c r="A48" s="84" t="s">
        <v>2999</v>
      </c>
      <c r="B48" s="84" t="s">
        <v>3008</v>
      </c>
      <c r="C48" s="84">
        <v>6</v>
      </c>
      <c r="D48" s="122">
        <v>0.0037583040646896335</v>
      </c>
      <c r="E48" s="122">
        <v>2.0877419920474614</v>
      </c>
      <c r="F48" s="84" t="s">
        <v>3103</v>
      </c>
      <c r="G48" s="84" t="b">
        <v>0</v>
      </c>
      <c r="H48" s="84" t="b">
        <v>0</v>
      </c>
      <c r="I48" s="84" t="b">
        <v>0</v>
      </c>
      <c r="J48" s="84" t="b">
        <v>0</v>
      </c>
      <c r="K48" s="84" t="b">
        <v>1</v>
      </c>
      <c r="L48" s="84" t="b">
        <v>0</v>
      </c>
    </row>
    <row r="49" spans="1:12" ht="15">
      <c r="A49" s="84" t="s">
        <v>2989</v>
      </c>
      <c r="B49" s="84" t="s">
        <v>2744</v>
      </c>
      <c r="C49" s="84">
        <v>6</v>
      </c>
      <c r="D49" s="122">
        <v>0.0037583040646896335</v>
      </c>
      <c r="E49" s="122">
        <v>0.8816160266939381</v>
      </c>
      <c r="F49" s="84" t="s">
        <v>3103</v>
      </c>
      <c r="G49" s="84" t="b">
        <v>0</v>
      </c>
      <c r="H49" s="84" t="b">
        <v>0</v>
      </c>
      <c r="I49" s="84" t="b">
        <v>0</v>
      </c>
      <c r="J49" s="84" t="b">
        <v>0</v>
      </c>
      <c r="K49" s="84" t="b">
        <v>0</v>
      </c>
      <c r="L49" s="84" t="b">
        <v>0</v>
      </c>
    </row>
    <row r="50" spans="1:12" ht="15">
      <c r="A50" s="84" t="s">
        <v>2736</v>
      </c>
      <c r="B50" s="84" t="s">
        <v>3009</v>
      </c>
      <c r="C50" s="84">
        <v>6</v>
      </c>
      <c r="D50" s="122">
        <v>0.0037583040646896335</v>
      </c>
      <c r="E50" s="122">
        <v>1.0207952024168483</v>
      </c>
      <c r="F50" s="84" t="s">
        <v>3103</v>
      </c>
      <c r="G50" s="84" t="b">
        <v>0</v>
      </c>
      <c r="H50" s="84" t="b">
        <v>0</v>
      </c>
      <c r="I50" s="84" t="b">
        <v>0</v>
      </c>
      <c r="J50" s="84" t="b">
        <v>0</v>
      </c>
      <c r="K50" s="84" t="b">
        <v>0</v>
      </c>
      <c r="L50" s="84" t="b">
        <v>0</v>
      </c>
    </row>
    <row r="51" spans="1:12" ht="15">
      <c r="A51" s="84" t="s">
        <v>2990</v>
      </c>
      <c r="B51" s="84" t="s">
        <v>3005</v>
      </c>
      <c r="C51" s="84">
        <v>6</v>
      </c>
      <c r="D51" s="122">
        <v>0.0037583040646896335</v>
      </c>
      <c r="E51" s="122">
        <v>1.7180452263585932</v>
      </c>
      <c r="F51" s="84" t="s">
        <v>3103</v>
      </c>
      <c r="G51" s="84" t="b">
        <v>0</v>
      </c>
      <c r="H51" s="84" t="b">
        <v>0</v>
      </c>
      <c r="I51" s="84" t="b">
        <v>0</v>
      </c>
      <c r="J51" s="84" t="b">
        <v>0</v>
      </c>
      <c r="K51" s="84" t="b">
        <v>0</v>
      </c>
      <c r="L51" s="84" t="b">
        <v>0</v>
      </c>
    </row>
    <row r="52" spans="1:12" ht="15">
      <c r="A52" s="84" t="s">
        <v>3000</v>
      </c>
      <c r="B52" s="84" t="s">
        <v>2738</v>
      </c>
      <c r="C52" s="84">
        <v>6</v>
      </c>
      <c r="D52" s="122">
        <v>0.0037583040646896335</v>
      </c>
      <c r="E52" s="122">
        <v>0.9775265122598679</v>
      </c>
      <c r="F52" s="84" t="s">
        <v>3103</v>
      </c>
      <c r="G52" s="84" t="b">
        <v>0</v>
      </c>
      <c r="H52" s="84" t="b">
        <v>0</v>
      </c>
      <c r="I52" s="84" t="b">
        <v>0</v>
      </c>
      <c r="J52" s="84" t="b">
        <v>0</v>
      </c>
      <c r="K52" s="84" t="b">
        <v>0</v>
      </c>
      <c r="L52" s="84" t="b">
        <v>0</v>
      </c>
    </row>
    <row r="53" spans="1:12" ht="15">
      <c r="A53" s="84" t="s">
        <v>2987</v>
      </c>
      <c r="B53" s="84" t="s">
        <v>2992</v>
      </c>
      <c r="C53" s="84">
        <v>6</v>
      </c>
      <c r="D53" s="122">
        <v>0.0037583040646896335</v>
      </c>
      <c r="E53" s="122">
        <v>1.2886568348281748</v>
      </c>
      <c r="F53" s="84" t="s">
        <v>3103</v>
      </c>
      <c r="G53" s="84" t="b">
        <v>0</v>
      </c>
      <c r="H53" s="84" t="b">
        <v>1</v>
      </c>
      <c r="I53" s="84" t="b">
        <v>0</v>
      </c>
      <c r="J53" s="84" t="b">
        <v>0</v>
      </c>
      <c r="K53" s="84" t="b">
        <v>0</v>
      </c>
      <c r="L53" s="84" t="b">
        <v>0</v>
      </c>
    </row>
    <row r="54" spans="1:12" ht="15">
      <c r="A54" s="84" t="s">
        <v>2744</v>
      </c>
      <c r="B54" s="84" t="s">
        <v>2991</v>
      </c>
      <c r="C54" s="84">
        <v>5</v>
      </c>
      <c r="D54" s="122">
        <v>0.003297432691967444</v>
      </c>
      <c r="E54" s="122">
        <v>0.9513737936583798</v>
      </c>
      <c r="F54" s="84" t="s">
        <v>3103</v>
      </c>
      <c r="G54" s="84" t="b">
        <v>0</v>
      </c>
      <c r="H54" s="84" t="b">
        <v>0</v>
      </c>
      <c r="I54" s="84" t="b">
        <v>0</v>
      </c>
      <c r="J54" s="84" t="b">
        <v>0</v>
      </c>
      <c r="K54" s="84" t="b">
        <v>0</v>
      </c>
      <c r="L54" s="84" t="b">
        <v>0</v>
      </c>
    </row>
    <row r="55" spans="1:12" ht="15">
      <c r="A55" s="84" t="s">
        <v>3008</v>
      </c>
      <c r="B55" s="84" t="s">
        <v>3000</v>
      </c>
      <c r="C55" s="84">
        <v>5</v>
      </c>
      <c r="D55" s="122">
        <v>0.003297432691967444</v>
      </c>
      <c r="E55" s="122">
        <v>2.0085607459998367</v>
      </c>
      <c r="F55" s="84" t="s">
        <v>3103</v>
      </c>
      <c r="G55" s="84" t="b">
        <v>0</v>
      </c>
      <c r="H55" s="84" t="b">
        <v>1</v>
      </c>
      <c r="I55" s="84" t="b">
        <v>0</v>
      </c>
      <c r="J55" s="84" t="b">
        <v>0</v>
      </c>
      <c r="K55" s="84" t="b">
        <v>0</v>
      </c>
      <c r="L55" s="84" t="b">
        <v>0</v>
      </c>
    </row>
    <row r="56" spans="1:12" ht="15">
      <c r="A56" s="84" t="s">
        <v>2748</v>
      </c>
      <c r="B56" s="84" t="s">
        <v>2994</v>
      </c>
      <c r="C56" s="84">
        <v>5</v>
      </c>
      <c r="D56" s="122">
        <v>0.003297432691967444</v>
      </c>
      <c r="E56" s="122">
        <v>1.33441432538885</v>
      </c>
      <c r="F56" s="84" t="s">
        <v>3103</v>
      </c>
      <c r="G56" s="84" t="b">
        <v>0</v>
      </c>
      <c r="H56" s="84" t="b">
        <v>0</v>
      </c>
      <c r="I56" s="84" t="b">
        <v>0</v>
      </c>
      <c r="J56" s="84" t="b">
        <v>0</v>
      </c>
      <c r="K56" s="84" t="b">
        <v>0</v>
      </c>
      <c r="L56" s="84" t="b">
        <v>0</v>
      </c>
    </row>
    <row r="57" spans="1:12" ht="15">
      <c r="A57" s="84" t="s">
        <v>2737</v>
      </c>
      <c r="B57" s="84" t="s">
        <v>2744</v>
      </c>
      <c r="C57" s="84">
        <v>5</v>
      </c>
      <c r="D57" s="122">
        <v>0.003297432691967444</v>
      </c>
      <c r="E57" s="122">
        <v>0.1699448335135003</v>
      </c>
      <c r="F57" s="84" t="s">
        <v>3103</v>
      </c>
      <c r="G57" s="84" t="b">
        <v>0</v>
      </c>
      <c r="H57" s="84" t="b">
        <v>0</v>
      </c>
      <c r="I57" s="84" t="b">
        <v>0</v>
      </c>
      <c r="J57" s="84" t="b">
        <v>0</v>
      </c>
      <c r="K57" s="84" t="b">
        <v>0</v>
      </c>
      <c r="L57" s="84" t="b">
        <v>0</v>
      </c>
    </row>
    <row r="58" spans="1:12" ht="15">
      <c r="A58" s="84" t="s">
        <v>2744</v>
      </c>
      <c r="B58" s="84" t="s">
        <v>2993</v>
      </c>
      <c r="C58" s="84">
        <v>5</v>
      </c>
      <c r="D58" s="122">
        <v>0.003297432691967444</v>
      </c>
      <c r="E58" s="122">
        <v>1.0385239693772799</v>
      </c>
      <c r="F58" s="84" t="s">
        <v>3103</v>
      </c>
      <c r="G58" s="84" t="b">
        <v>0</v>
      </c>
      <c r="H58" s="84" t="b">
        <v>0</v>
      </c>
      <c r="I58" s="84" t="b">
        <v>0</v>
      </c>
      <c r="J58" s="84" t="b">
        <v>0</v>
      </c>
      <c r="K58" s="84" t="b">
        <v>0</v>
      </c>
      <c r="L58" s="84" t="b">
        <v>0</v>
      </c>
    </row>
    <row r="59" spans="1:12" ht="15">
      <c r="A59" s="84" t="s">
        <v>2996</v>
      </c>
      <c r="B59" s="84" t="s">
        <v>2993</v>
      </c>
      <c r="C59" s="84">
        <v>5</v>
      </c>
      <c r="D59" s="122">
        <v>0.003297432691967444</v>
      </c>
      <c r="E59" s="122">
        <v>1.610620737327799</v>
      </c>
      <c r="F59" s="84" t="s">
        <v>3103</v>
      </c>
      <c r="G59" s="84" t="b">
        <v>1</v>
      </c>
      <c r="H59" s="84" t="b">
        <v>0</v>
      </c>
      <c r="I59" s="84" t="b">
        <v>0</v>
      </c>
      <c r="J59" s="84" t="b">
        <v>0</v>
      </c>
      <c r="K59" s="84" t="b">
        <v>0</v>
      </c>
      <c r="L59" s="84" t="b">
        <v>0</v>
      </c>
    </row>
    <row r="60" spans="1:12" ht="15">
      <c r="A60" s="84" t="s">
        <v>2762</v>
      </c>
      <c r="B60" s="84" t="s">
        <v>3010</v>
      </c>
      <c r="C60" s="84">
        <v>5</v>
      </c>
      <c r="D60" s="122">
        <v>0.003297432691967444</v>
      </c>
      <c r="E60" s="122">
        <v>2.138894514494843</v>
      </c>
      <c r="F60" s="84" t="s">
        <v>3103</v>
      </c>
      <c r="G60" s="84" t="b">
        <v>0</v>
      </c>
      <c r="H60" s="84" t="b">
        <v>0</v>
      </c>
      <c r="I60" s="84" t="b">
        <v>0</v>
      </c>
      <c r="J60" s="84" t="b">
        <v>0</v>
      </c>
      <c r="K60" s="84" t="b">
        <v>0</v>
      </c>
      <c r="L60" s="84" t="b">
        <v>0</v>
      </c>
    </row>
    <row r="61" spans="1:12" ht="15">
      <c r="A61" s="84" t="s">
        <v>2740</v>
      </c>
      <c r="B61" s="84" t="s">
        <v>2739</v>
      </c>
      <c r="C61" s="84">
        <v>5</v>
      </c>
      <c r="D61" s="122">
        <v>0.003297432691967444</v>
      </c>
      <c r="E61" s="122">
        <v>0.32058612596528113</v>
      </c>
      <c r="F61" s="84" t="s">
        <v>3103</v>
      </c>
      <c r="G61" s="84" t="b">
        <v>0</v>
      </c>
      <c r="H61" s="84" t="b">
        <v>0</v>
      </c>
      <c r="I61" s="84" t="b">
        <v>0</v>
      </c>
      <c r="J61" s="84" t="b">
        <v>0</v>
      </c>
      <c r="K61" s="84" t="b">
        <v>1</v>
      </c>
      <c r="L61" s="84" t="b">
        <v>0</v>
      </c>
    </row>
    <row r="62" spans="1:12" ht="15">
      <c r="A62" s="84" t="s">
        <v>3020</v>
      </c>
      <c r="B62" s="84" t="s">
        <v>2996</v>
      </c>
      <c r="C62" s="84">
        <v>5</v>
      </c>
      <c r="D62" s="122">
        <v>0.003297432691967444</v>
      </c>
      <c r="E62" s="122">
        <v>2.1669232380950865</v>
      </c>
      <c r="F62" s="84" t="s">
        <v>3103</v>
      </c>
      <c r="G62" s="84" t="b">
        <v>0</v>
      </c>
      <c r="H62" s="84" t="b">
        <v>0</v>
      </c>
      <c r="I62" s="84" t="b">
        <v>0</v>
      </c>
      <c r="J62" s="84" t="b">
        <v>1</v>
      </c>
      <c r="K62" s="84" t="b">
        <v>0</v>
      </c>
      <c r="L62" s="84" t="b">
        <v>0</v>
      </c>
    </row>
    <row r="63" spans="1:12" ht="15">
      <c r="A63" s="84" t="s">
        <v>2736</v>
      </c>
      <c r="B63" s="84" t="s">
        <v>2996</v>
      </c>
      <c r="C63" s="84">
        <v>5</v>
      </c>
      <c r="D63" s="122">
        <v>0.003297432691967444</v>
      </c>
      <c r="E63" s="122">
        <v>0.719765206752867</v>
      </c>
      <c r="F63" s="84" t="s">
        <v>3103</v>
      </c>
      <c r="G63" s="84" t="b">
        <v>0</v>
      </c>
      <c r="H63" s="84" t="b">
        <v>0</v>
      </c>
      <c r="I63" s="84" t="b">
        <v>0</v>
      </c>
      <c r="J63" s="84" t="b">
        <v>1</v>
      </c>
      <c r="K63" s="84" t="b">
        <v>0</v>
      </c>
      <c r="L63" s="84" t="b">
        <v>0</v>
      </c>
    </row>
    <row r="64" spans="1:12" ht="15">
      <c r="A64" s="84" t="s">
        <v>2996</v>
      </c>
      <c r="B64" s="84" t="s">
        <v>2998</v>
      </c>
      <c r="C64" s="84">
        <v>5</v>
      </c>
      <c r="D64" s="122">
        <v>0.003297432691967444</v>
      </c>
      <c r="E64" s="122">
        <v>1.7867119963834803</v>
      </c>
      <c r="F64" s="84" t="s">
        <v>3103</v>
      </c>
      <c r="G64" s="84" t="b">
        <v>1</v>
      </c>
      <c r="H64" s="84" t="b">
        <v>0</v>
      </c>
      <c r="I64" s="84" t="b">
        <v>0</v>
      </c>
      <c r="J64" s="84" t="b">
        <v>0</v>
      </c>
      <c r="K64" s="84" t="b">
        <v>0</v>
      </c>
      <c r="L64" s="84" t="b">
        <v>0</v>
      </c>
    </row>
    <row r="65" spans="1:12" ht="15">
      <c r="A65" s="84" t="s">
        <v>2742</v>
      </c>
      <c r="B65" s="84" t="s">
        <v>2988</v>
      </c>
      <c r="C65" s="84">
        <v>5</v>
      </c>
      <c r="D65" s="122">
        <v>0.003297432691967444</v>
      </c>
      <c r="E65" s="122">
        <v>0.7831078721146552</v>
      </c>
      <c r="F65" s="84" t="s">
        <v>3103</v>
      </c>
      <c r="G65" s="84" t="b">
        <v>0</v>
      </c>
      <c r="H65" s="84" t="b">
        <v>0</v>
      </c>
      <c r="I65" s="84" t="b">
        <v>0</v>
      </c>
      <c r="J65" s="84" t="b">
        <v>0</v>
      </c>
      <c r="K65" s="84" t="b">
        <v>0</v>
      </c>
      <c r="L65" s="84" t="b">
        <v>0</v>
      </c>
    </row>
    <row r="66" spans="1:12" ht="15">
      <c r="A66" s="84" t="s">
        <v>2780</v>
      </c>
      <c r="B66" s="84" t="s">
        <v>2738</v>
      </c>
      <c r="C66" s="84">
        <v>5</v>
      </c>
      <c r="D66" s="122">
        <v>0.003297432691967444</v>
      </c>
      <c r="E66" s="122">
        <v>1.1993752618762243</v>
      </c>
      <c r="F66" s="84" t="s">
        <v>3103</v>
      </c>
      <c r="G66" s="84" t="b">
        <v>0</v>
      </c>
      <c r="H66" s="84" t="b">
        <v>0</v>
      </c>
      <c r="I66" s="84" t="b">
        <v>0</v>
      </c>
      <c r="J66" s="84" t="b">
        <v>0</v>
      </c>
      <c r="K66" s="84" t="b">
        <v>0</v>
      </c>
      <c r="L66" s="84" t="b">
        <v>0</v>
      </c>
    </row>
    <row r="67" spans="1:12" ht="15">
      <c r="A67" s="84" t="s">
        <v>2754</v>
      </c>
      <c r="B67" s="84" t="s">
        <v>2757</v>
      </c>
      <c r="C67" s="84">
        <v>4</v>
      </c>
      <c r="D67" s="122">
        <v>0.002800003031513849</v>
      </c>
      <c r="E67" s="122">
        <v>1.9812866611331748</v>
      </c>
      <c r="F67" s="84" t="s">
        <v>3103</v>
      </c>
      <c r="G67" s="84" t="b">
        <v>0</v>
      </c>
      <c r="H67" s="84" t="b">
        <v>0</v>
      </c>
      <c r="I67" s="84" t="b">
        <v>0</v>
      </c>
      <c r="J67" s="84" t="b">
        <v>0</v>
      </c>
      <c r="K67" s="84" t="b">
        <v>0</v>
      </c>
      <c r="L67" s="84" t="b">
        <v>0</v>
      </c>
    </row>
    <row r="68" spans="1:12" ht="15">
      <c r="A68" s="84" t="s">
        <v>2746</v>
      </c>
      <c r="B68" s="84" t="s">
        <v>3002</v>
      </c>
      <c r="C68" s="84">
        <v>4</v>
      </c>
      <c r="D68" s="122">
        <v>0.002800003031513849</v>
      </c>
      <c r="E68" s="122">
        <v>1.1961116272225685</v>
      </c>
      <c r="F68" s="84" t="s">
        <v>3103</v>
      </c>
      <c r="G68" s="84" t="b">
        <v>0</v>
      </c>
      <c r="H68" s="84" t="b">
        <v>0</v>
      </c>
      <c r="I68" s="84" t="b">
        <v>0</v>
      </c>
      <c r="J68" s="84" t="b">
        <v>0</v>
      </c>
      <c r="K68" s="84" t="b">
        <v>0</v>
      </c>
      <c r="L68" s="84" t="b">
        <v>0</v>
      </c>
    </row>
    <row r="69" spans="1:12" ht="15">
      <c r="A69" s="84" t="s">
        <v>2994</v>
      </c>
      <c r="B69" s="84" t="s">
        <v>2743</v>
      </c>
      <c r="C69" s="84">
        <v>4</v>
      </c>
      <c r="D69" s="122">
        <v>0.002800003031513849</v>
      </c>
      <c r="E69" s="122">
        <v>0.9664375400942558</v>
      </c>
      <c r="F69" s="84" t="s">
        <v>3103</v>
      </c>
      <c r="G69" s="84" t="b">
        <v>0</v>
      </c>
      <c r="H69" s="84" t="b">
        <v>0</v>
      </c>
      <c r="I69" s="84" t="b">
        <v>0</v>
      </c>
      <c r="J69" s="84" t="b">
        <v>0</v>
      </c>
      <c r="K69" s="84" t="b">
        <v>0</v>
      </c>
      <c r="L69" s="84" t="b">
        <v>0</v>
      </c>
    </row>
    <row r="70" spans="1:12" ht="15">
      <c r="A70" s="84" t="s">
        <v>3004</v>
      </c>
      <c r="B70" s="84" t="s">
        <v>2990</v>
      </c>
      <c r="C70" s="84">
        <v>4</v>
      </c>
      <c r="D70" s="122">
        <v>0.002800003031513849</v>
      </c>
      <c r="E70" s="122">
        <v>1.5419539673029121</v>
      </c>
      <c r="F70" s="84" t="s">
        <v>3103</v>
      </c>
      <c r="G70" s="84" t="b">
        <v>0</v>
      </c>
      <c r="H70" s="84" t="b">
        <v>0</v>
      </c>
      <c r="I70" s="84" t="b">
        <v>0</v>
      </c>
      <c r="J70" s="84" t="b">
        <v>0</v>
      </c>
      <c r="K70" s="84" t="b">
        <v>0</v>
      </c>
      <c r="L70" s="84" t="b">
        <v>0</v>
      </c>
    </row>
    <row r="71" spans="1:12" ht="15">
      <c r="A71" s="84" t="s">
        <v>2993</v>
      </c>
      <c r="B71" s="84" t="s">
        <v>2762</v>
      </c>
      <c r="C71" s="84">
        <v>4</v>
      </c>
      <c r="D71" s="122">
        <v>0.002800003031513849</v>
      </c>
      <c r="E71" s="122">
        <v>1.6898019833754239</v>
      </c>
      <c r="F71" s="84" t="s">
        <v>3103</v>
      </c>
      <c r="G71" s="84" t="b">
        <v>0</v>
      </c>
      <c r="H71" s="84" t="b">
        <v>0</v>
      </c>
      <c r="I71" s="84" t="b">
        <v>0</v>
      </c>
      <c r="J71" s="84" t="b">
        <v>0</v>
      </c>
      <c r="K71" s="84" t="b">
        <v>0</v>
      </c>
      <c r="L71" s="84" t="b">
        <v>0</v>
      </c>
    </row>
    <row r="72" spans="1:12" ht="15">
      <c r="A72" s="84" t="s">
        <v>2993</v>
      </c>
      <c r="B72" s="84" t="s">
        <v>3005</v>
      </c>
      <c r="C72" s="84">
        <v>4</v>
      </c>
      <c r="D72" s="122">
        <v>0.002800003031513849</v>
      </c>
      <c r="E72" s="122">
        <v>1.6484092982171987</v>
      </c>
      <c r="F72" s="84" t="s">
        <v>3103</v>
      </c>
      <c r="G72" s="84" t="b">
        <v>0</v>
      </c>
      <c r="H72" s="84" t="b">
        <v>0</v>
      </c>
      <c r="I72" s="84" t="b">
        <v>0</v>
      </c>
      <c r="J72" s="84" t="b">
        <v>0</v>
      </c>
      <c r="K72" s="84" t="b">
        <v>0</v>
      </c>
      <c r="L72" s="84" t="b">
        <v>0</v>
      </c>
    </row>
    <row r="73" spans="1:12" ht="15">
      <c r="A73" s="84" t="s">
        <v>2738</v>
      </c>
      <c r="B73" s="84" t="s">
        <v>3003</v>
      </c>
      <c r="C73" s="84">
        <v>4</v>
      </c>
      <c r="D73" s="122">
        <v>0.002800003031513849</v>
      </c>
      <c r="E73" s="122">
        <v>0.8392238140935865</v>
      </c>
      <c r="F73" s="84" t="s">
        <v>3103</v>
      </c>
      <c r="G73" s="84" t="b">
        <v>0</v>
      </c>
      <c r="H73" s="84" t="b">
        <v>0</v>
      </c>
      <c r="I73" s="84" t="b">
        <v>0</v>
      </c>
      <c r="J73" s="84" t="b">
        <v>0</v>
      </c>
      <c r="K73" s="84" t="b">
        <v>0</v>
      </c>
      <c r="L73" s="84" t="b">
        <v>0</v>
      </c>
    </row>
    <row r="74" spans="1:12" ht="15">
      <c r="A74" s="84" t="s">
        <v>2990</v>
      </c>
      <c r="B74" s="84" t="s">
        <v>2737</v>
      </c>
      <c r="C74" s="84">
        <v>4</v>
      </c>
      <c r="D74" s="122">
        <v>0.002800003031513849</v>
      </c>
      <c r="E74" s="122">
        <v>0.4562418540963295</v>
      </c>
      <c r="F74" s="84" t="s">
        <v>3103</v>
      </c>
      <c r="G74" s="84" t="b">
        <v>0</v>
      </c>
      <c r="H74" s="84" t="b">
        <v>0</v>
      </c>
      <c r="I74" s="84" t="b">
        <v>0</v>
      </c>
      <c r="J74" s="84" t="b">
        <v>0</v>
      </c>
      <c r="K74" s="84" t="b">
        <v>0</v>
      </c>
      <c r="L74" s="84" t="b">
        <v>0</v>
      </c>
    </row>
    <row r="75" spans="1:12" ht="15">
      <c r="A75" s="84" t="s">
        <v>2742</v>
      </c>
      <c r="B75" s="84" t="s">
        <v>3006</v>
      </c>
      <c r="C75" s="84">
        <v>4</v>
      </c>
      <c r="D75" s="122">
        <v>0.002800003031513849</v>
      </c>
      <c r="E75" s="122">
        <v>1.2047117989844862</v>
      </c>
      <c r="F75" s="84" t="s">
        <v>3103</v>
      </c>
      <c r="G75" s="84" t="b">
        <v>0</v>
      </c>
      <c r="H75" s="84" t="b">
        <v>0</v>
      </c>
      <c r="I75" s="84" t="b">
        <v>0</v>
      </c>
      <c r="J75" s="84" t="b">
        <v>0</v>
      </c>
      <c r="K75" s="84" t="b">
        <v>0</v>
      </c>
      <c r="L75" s="84" t="b">
        <v>0</v>
      </c>
    </row>
    <row r="76" spans="1:12" ht="15">
      <c r="A76" s="84" t="s">
        <v>2998</v>
      </c>
      <c r="B76" s="84" t="s">
        <v>3029</v>
      </c>
      <c r="C76" s="84">
        <v>4</v>
      </c>
      <c r="D76" s="122">
        <v>0.002800003031513849</v>
      </c>
      <c r="E76" s="122">
        <v>2.3430144971507674</v>
      </c>
      <c r="F76" s="84" t="s">
        <v>3103</v>
      </c>
      <c r="G76" s="84" t="b">
        <v>0</v>
      </c>
      <c r="H76" s="84" t="b">
        <v>0</v>
      </c>
      <c r="I76" s="84" t="b">
        <v>0</v>
      </c>
      <c r="J76" s="84" t="b">
        <v>0</v>
      </c>
      <c r="K76" s="84" t="b">
        <v>0</v>
      </c>
      <c r="L76" s="84" t="b">
        <v>0</v>
      </c>
    </row>
    <row r="77" spans="1:12" ht="15">
      <c r="A77" s="84" t="s">
        <v>2736</v>
      </c>
      <c r="B77" s="84" t="s">
        <v>2997</v>
      </c>
      <c r="C77" s="84">
        <v>4</v>
      </c>
      <c r="D77" s="122">
        <v>0.002800003031513849</v>
      </c>
      <c r="E77" s="122">
        <v>0.652818417122254</v>
      </c>
      <c r="F77" s="84" t="s">
        <v>3103</v>
      </c>
      <c r="G77" s="84" t="b">
        <v>0</v>
      </c>
      <c r="H77" s="84" t="b">
        <v>0</v>
      </c>
      <c r="I77" s="84" t="b">
        <v>0</v>
      </c>
      <c r="J77" s="84" t="b">
        <v>0</v>
      </c>
      <c r="K77" s="84" t="b">
        <v>0</v>
      </c>
      <c r="L77" s="84" t="b">
        <v>0</v>
      </c>
    </row>
    <row r="78" spans="1:12" ht="15">
      <c r="A78" s="84" t="s">
        <v>2999</v>
      </c>
      <c r="B78" s="84" t="s">
        <v>3019</v>
      </c>
      <c r="C78" s="84">
        <v>4</v>
      </c>
      <c r="D78" s="122">
        <v>0.002800003031513849</v>
      </c>
      <c r="E78" s="122">
        <v>2.1669232380950865</v>
      </c>
      <c r="F78" s="84" t="s">
        <v>3103</v>
      </c>
      <c r="G78" s="84" t="b">
        <v>0</v>
      </c>
      <c r="H78" s="84" t="b">
        <v>0</v>
      </c>
      <c r="I78" s="84" t="b">
        <v>0</v>
      </c>
      <c r="J78" s="84" t="b">
        <v>0</v>
      </c>
      <c r="K78" s="84" t="b">
        <v>0</v>
      </c>
      <c r="L78" s="84" t="b">
        <v>0</v>
      </c>
    </row>
    <row r="79" spans="1:12" ht="15">
      <c r="A79" s="84" t="s">
        <v>2738</v>
      </c>
      <c r="B79" s="84" t="s">
        <v>2781</v>
      </c>
      <c r="C79" s="84">
        <v>4</v>
      </c>
      <c r="D79" s="122">
        <v>0.002800003031513849</v>
      </c>
      <c r="E79" s="122">
        <v>1.278556507923849</v>
      </c>
      <c r="F79" s="84" t="s">
        <v>3103</v>
      </c>
      <c r="G79" s="84" t="b">
        <v>0</v>
      </c>
      <c r="H79" s="84" t="b">
        <v>0</v>
      </c>
      <c r="I79" s="84" t="b">
        <v>0</v>
      </c>
      <c r="J79" s="84" t="b">
        <v>0</v>
      </c>
      <c r="K79" s="84" t="b">
        <v>0</v>
      </c>
      <c r="L79" s="84" t="b">
        <v>0</v>
      </c>
    </row>
    <row r="80" spans="1:12" ht="15">
      <c r="A80" s="84" t="s">
        <v>2781</v>
      </c>
      <c r="B80" s="84" t="s">
        <v>2754</v>
      </c>
      <c r="C80" s="84">
        <v>4</v>
      </c>
      <c r="D80" s="122">
        <v>0.002800003031513849</v>
      </c>
      <c r="E80" s="122">
        <v>1.9628032554391617</v>
      </c>
      <c r="F80" s="84" t="s">
        <v>3103</v>
      </c>
      <c r="G80" s="84" t="b">
        <v>0</v>
      </c>
      <c r="H80" s="84" t="b">
        <v>0</v>
      </c>
      <c r="I80" s="84" t="b">
        <v>0</v>
      </c>
      <c r="J80" s="84" t="b">
        <v>0</v>
      </c>
      <c r="K80" s="84" t="b">
        <v>0</v>
      </c>
      <c r="L80" s="84" t="b">
        <v>0</v>
      </c>
    </row>
    <row r="81" spans="1:12" ht="15">
      <c r="A81" s="84" t="s">
        <v>2754</v>
      </c>
      <c r="B81" s="84" t="s">
        <v>2782</v>
      </c>
      <c r="C81" s="84">
        <v>4</v>
      </c>
      <c r="D81" s="122">
        <v>0.002800003031513849</v>
      </c>
      <c r="E81" s="122">
        <v>1.9812866611331748</v>
      </c>
      <c r="F81" s="84" t="s">
        <v>3103</v>
      </c>
      <c r="G81" s="84" t="b">
        <v>0</v>
      </c>
      <c r="H81" s="84" t="b">
        <v>0</v>
      </c>
      <c r="I81" s="84" t="b">
        <v>0</v>
      </c>
      <c r="J81" s="84" t="b">
        <v>0</v>
      </c>
      <c r="K81" s="84" t="b">
        <v>0</v>
      </c>
      <c r="L81" s="84" t="b">
        <v>0</v>
      </c>
    </row>
    <row r="82" spans="1:12" ht="15">
      <c r="A82" s="84" t="s">
        <v>2782</v>
      </c>
      <c r="B82" s="84" t="s">
        <v>2783</v>
      </c>
      <c r="C82" s="84">
        <v>4</v>
      </c>
      <c r="D82" s="122">
        <v>0.002800003031513849</v>
      </c>
      <c r="E82" s="122">
        <v>2.6440444928147486</v>
      </c>
      <c r="F82" s="84" t="s">
        <v>3103</v>
      </c>
      <c r="G82" s="84" t="b">
        <v>0</v>
      </c>
      <c r="H82" s="84" t="b">
        <v>0</v>
      </c>
      <c r="I82" s="84" t="b">
        <v>0</v>
      </c>
      <c r="J82" s="84" t="b">
        <v>0</v>
      </c>
      <c r="K82" s="84" t="b">
        <v>0</v>
      </c>
      <c r="L82" s="84" t="b">
        <v>0</v>
      </c>
    </row>
    <row r="83" spans="1:12" ht="15">
      <c r="A83" s="84" t="s">
        <v>2783</v>
      </c>
      <c r="B83" s="84" t="s">
        <v>2784</v>
      </c>
      <c r="C83" s="84">
        <v>4</v>
      </c>
      <c r="D83" s="122">
        <v>0.002800003031513849</v>
      </c>
      <c r="E83" s="122">
        <v>2.6440444928147486</v>
      </c>
      <c r="F83" s="84" t="s">
        <v>3103</v>
      </c>
      <c r="G83" s="84" t="b">
        <v>0</v>
      </c>
      <c r="H83" s="84" t="b">
        <v>0</v>
      </c>
      <c r="I83" s="84" t="b">
        <v>0</v>
      </c>
      <c r="J83" s="84" t="b">
        <v>0</v>
      </c>
      <c r="K83" s="84" t="b">
        <v>0</v>
      </c>
      <c r="L83" s="84" t="b">
        <v>0</v>
      </c>
    </row>
    <row r="84" spans="1:12" ht="15">
      <c r="A84" s="84" t="s">
        <v>2784</v>
      </c>
      <c r="B84" s="84" t="s">
        <v>2785</v>
      </c>
      <c r="C84" s="84">
        <v>4</v>
      </c>
      <c r="D84" s="122">
        <v>0.002800003031513849</v>
      </c>
      <c r="E84" s="122">
        <v>2.7409545058228053</v>
      </c>
      <c r="F84" s="84" t="s">
        <v>3103</v>
      </c>
      <c r="G84" s="84" t="b">
        <v>0</v>
      </c>
      <c r="H84" s="84" t="b">
        <v>0</v>
      </c>
      <c r="I84" s="84" t="b">
        <v>0</v>
      </c>
      <c r="J84" s="84" t="b">
        <v>0</v>
      </c>
      <c r="K84" s="84" t="b">
        <v>0</v>
      </c>
      <c r="L84" s="84" t="b">
        <v>0</v>
      </c>
    </row>
    <row r="85" spans="1:12" ht="15">
      <c r="A85" s="84" t="s">
        <v>2785</v>
      </c>
      <c r="B85" s="84" t="s">
        <v>614</v>
      </c>
      <c r="C85" s="84">
        <v>4</v>
      </c>
      <c r="D85" s="122">
        <v>0.002800003031513849</v>
      </c>
      <c r="E85" s="122">
        <v>2.7409545058228053</v>
      </c>
      <c r="F85" s="84" t="s">
        <v>3103</v>
      </c>
      <c r="G85" s="84" t="b">
        <v>0</v>
      </c>
      <c r="H85" s="84" t="b">
        <v>0</v>
      </c>
      <c r="I85" s="84" t="b">
        <v>0</v>
      </c>
      <c r="J85" s="84" t="b">
        <v>0</v>
      </c>
      <c r="K85" s="84" t="b">
        <v>0</v>
      </c>
      <c r="L85" s="84" t="b">
        <v>0</v>
      </c>
    </row>
    <row r="86" spans="1:12" ht="15">
      <c r="A86" s="84" t="s">
        <v>2752</v>
      </c>
      <c r="B86" s="84" t="s">
        <v>3030</v>
      </c>
      <c r="C86" s="84">
        <v>3</v>
      </c>
      <c r="D86" s="122">
        <v>0.0022566980135287395</v>
      </c>
      <c r="E86" s="122">
        <v>2.0419845014867866</v>
      </c>
      <c r="F86" s="84" t="s">
        <v>3103</v>
      </c>
      <c r="G86" s="84" t="b">
        <v>0</v>
      </c>
      <c r="H86" s="84" t="b">
        <v>0</v>
      </c>
      <c r="I86" s="84" t="b">
        <v>0</v>
      </c>
      <c r="J86" s="84" t="b">
        <v>0</v>
      </c>
      <c r="K86" s="84" t="b">
        <v>0</v>
      </c>
      <c r="L86" s="84" t="b">
        <v>0</v>
      </c>
    </row>
    <row r="87" spans="1:12" ht="15">
      <c r="A87" s="84" t="s">
        <v>3030</v>
      </c>
      <c r="B87" s="84" t="s">
        <v>2753</v>
      </c>
      <c r="C87" s="84">
        <v>3</v>
      </c>
      <c r="D87" s="122">
        <v>0.0022566980135287395</v>
      </c>
      <c r="E87" s="122">
        <v>2.0419845014867866</v>
      </c>
      <c r="F87" s="84" t="s">
        <v>3103</v>
      </c>
      <c r="G87" s="84" t="b">
        <v>0</v>
      </c>
      <c r="H87" s="84" t="b">
        <v>0</v>
      </c>
      <c r="I87" s="84" t="b">
        <v>0</v>
      </c>
      <c r="J87" s="84" t="b">
        <v>0</v>
      </c>
      <c r="K87" s="84" t="b">
        <v>0</v>
      </c>
      <c r="L87" s="84" t="b">
        <v>0</v>
      </c>
    </row>
    <row r="88" spans="1:12" ht="15">
      <c r="A88" s="84" t="s">
        <v>2990</v>
      </c>
      <c r="B88" s="84" t="s">
        <v>2743</v>
      </c>
      <c r="C88" s="84">
        <v>3</v>
      </c>
      <c r="D88" s="122">
        <v>0.0022566980135287395</v>
      </c>
      <c r="E88" s="122">
        <v>0.7102198888466368</v>
      </c>
      <c r="F88" s="84" t="s">
        <v>3103</v>
      </c>
      <c r="G88" s="84" t="b">
        <v>0</v>
      </c>
      <c r="H88" s="84" t="b">
        <v>0</v>
      </c>
      <c r="I88" s="84" t="b">
        <v>0</v>
      </c>
      <c r="J88" s="84" t="b">
        <v>0</v>
      </c>
      <c r="K88" s="84" t="b">
        <v>0</v>
      </c>
      <c r="L88" s="84" t="b">
        <v>0</v>
      </c>
    </row>
    <row r="89" spans="1:12" ht="15">
      <c r="A89" s="84" t="s">
        <v>2736</v>
      </c>
      <c r="B89" s="84" t="s">
        <v>2984</v>
      </c>
      <c r="C89" s="84">
        <v>3</v>
      </c>
      <c r="D89" s="122">
        <v>0.0022566980135287395</v>
      </c>
      <c r="E89" s="122">
        <v>0.0019098582564745204</v>
      </c>
      <c r="F89" s="84" t="s">
        <v>3103</v>
      </c>
      <c r="G89" s="84" t="b">
        <v>0</v>
      </c>
      <c r="H89" s="84" t="b">
        <v>0</v>
      </c>
      <c r="I89" s="84" t="b">
        <v>0</v>
      </c>
      <c r="J89" s="84" t="b">
        <v>0</v>
      </c>
      <c r="K89" s="84" t="b">
        <v>0</v>
      </c>
      <c r="L89" s="84" t="b">
        <v>0</v>
      </c>
    </row>
    <row r="90" spans="1:12" ht="15">
      <c r="A90" s="84" t="s">
        <v>3019</v>
      </c>
      <c r="B90" s="84" t="s">
        <v>3008</v>
      </c>
      <c r="C90" s="84">
        <v>3</v>
      </c>
      <c r="D90" s="122">
        <v>0.0022566980135287395</v>
      </c>
      <c r="E90" s="122">
        <v>2.1669232380950865</v>
      </c>
      <c r="F90" s="84" t="s">
        <v>3103</v>
      </c>
      <c r="G90" s="84" t="b">
        <v>0</v>
      </c>
      <c r="H90" s="84" t="b">
        <v>0</v>
      </c>
      <c r="I90" s="84" t="b">
        <v>0</v>
      </c>
      <c r="J90" s="84" t="b">
        <v>0</v>
      </c>
      <c r="K90" s="84" t="b">
        <v>1</v>
      </c>
      <c r="L90" s="84" t="b">
        <v>0</v>
      </c>
    </row>
    <row r="91" spans="1:12" ht="15">
      <c r="A91" s="84" t="s">
        <v>2744</v>
      </c>
      <c r="B91" s="84" t="s">
        <v>3038</v>
      </c>
      <c r="C91" s="84">
        <v>3</v>
      </c>
      <c r="D91" s="122">
        <v>0.0022566980135287395</v>
      </c>
      <c r="E91" s="122">
        <v>1.5948264701445671</v>
      </c>
      <c r="F91" s="84" t="s">
        <v>3103</v>
      </c>
      <c r="G91" s="84" t="b">
        <v>0</v>
      </c>
      <c r="H91" s="84" t="b">
        <v>0</v>
      </c>
      <c r="I91" s="84" t="b">
        <v>0</v>
      </c>
      <c r="J91" s="84" t="b">
        <v>0</v>
      </c>
      <c r="K91" s="84" t="b">
        <v>0</v>
      </c>
      <c r="L91" s="84" t="b">
        <v>0</v>
      </c>
    </row>
    <row r="92" spans="1:12" ht="15">
      <c r="A92" s="84" t="s">
        <v>2748</v>
      </c>
      <c r="B92" s="84" t="s">
        <v>3039</v>
      </c>
      <c r="C92" s="84">
        <v>3</v>
      </c>
      <c r="D92" s="122">
        <v>0.0022566980135287395</v>
      </c>
      <c r="E92" s="122">
        <v>1.8658932424311052</v>
      </c>
      <c r="F92" s="84" t="s">
        <v>3103</v>
      </c>
      <c r="G92" s="84" t="b">
        <v>0</v>
      </c>
      <c r="H92" s="84" t="b">
        <v>0</v>
      </c>
      <c r="I92" s="84" t="b">
        <v>0</v>
      </c>
      <c r="J92" s="84" t="b">
        <v>0</v>
      </c>
      <c r="K92" s="84" t="b">
        <v>0</v>
      </c>
      <c r="L92" s="84" t="b">
        <v>0</v>
      </c>
    </row>
    <row r="93" spans="1:12" ht="15">
      <c r="A93" s="84" t="s">
        <v>3039</v>
      </c>
      <c r="B93" s="84" t="s">
        <v>2743</v>
      </c>
      <c r="C93" s="84">
        <v>3</v>
      </c>
      <c r="D93" s="122">
        <v>0.0022566980135287395</v>
      </c>
      <c r="E93" s="122">
        <v>1.5948264701445671</v>
      </c>
      <c r="F93" s="84" t="s">
        <v>3103</v>
      </c>
      <c r="G93" s="84" t="b">
        <v>0</v>
      </c>
      <c r="H93" s="84" t="b">
        <v>0</v>
      </c>
      <c r="I93" s="84" t="b">
        <v>0</v>
      </c>
      <c r="J93" s="84" t="b">
        <v>0</v>
      </c>
      <c r="K93" s="84" t="b">
        <v>0</v>
      </c>
      <c r="L93" s="84" t="b">
        <v>0</v>
      </c>
    </row>
    <row r="94" spans="1:12" ht="15">
      <c r="A94" s="84" t="s">
        <v>2737</v>
      </c>
      <c r="B94" s="84" t="s">
        <v>3013</v>
      </c>
      <c r="C94" s="84">
        <v>3</v>
      </c>
      <c r="D94" s="122">
        <v>0.0022566980135287395</v>
      </c>
      <c r="E94" s="122">
        <v>0.9181328605197006</v>
      </c>
      <c r="F94" s="84" t="s">
        <v>3103</v>
      </c>
      <c r="G94" s="84" t="b">
        <v>0</v>
      </c>
      <c r="H94" s="84" t="b">
        <v>0</v>
      </c>
      <c r="I94" s="84" t="b">
        <v>0</v>
      </c>
      <c r="J94" s="84" t="b">
        <v>0</v>
      </c>
      <c r="K94" s="84" t="b">
        <v>0</v>
      </c>
      <c r="L94" s="84" t="b">
        <v>0</v>
      </c>
    </row>
    <row r="95" spans="1:12" ht="15">
      <c r="A95" s="84" t="s">
        <v>3013</v>
      </c>
      <c r="B95" s="84" t="s">
        <v>2989</v>
      </c>
      <c r="C95" s="84">
        <v>3</v>
      </c>
      <c r="D95" s="122">
        <v>0.0022566980135287395</v>
      </c>
      <c r="E95" s="122">
        <v>1.5506228076525137</v>
      </c>
      <c r="F95" s="84" t="s">
        <v>3103</v>
      </c>
      <c r="G95" s="84" t="b">
        <v>0</v>
      </c>
      <c r="H95" s="84" t="b">
        <v>0</v>
      </c>
      <c r="I95" s="84" t="b">
        <v>0</v>
      </c>
      <c r="J95" s="84" t="b">
        <v>0</v>
      </c>
      <c r="K95" s="84" t="b">
        <v>0</v>
      </c>
      <c r="L95" s="84" t="b">
        <v>0</v>
      </c>
    </row>
    <row r="96" spans="1:12" ht="15">
      <c r="A96" s="84" t="s">
        <v>2737</v>
      </c>
      <c r="B96" s="84" t="s">
        <v>3004</v>
      </c>
      <c r="C96" s="84">
        <v>3</v>
      </c>
      <c r="D96" s="122">
        <v>0.0022566980135287395</v>
      </c>
      <c r="E96" s="122">
        <v>0.6548914257451192</v>
      </c>
      <c r="F96" s="84" t="s">
        <v>3103</v>
      </c>
      <c r="G96" s="84" t="b">
        <v>0</v>
      </c>
      <c r="H96" s="84" t="b">
        <v>0</v>
      </c>
      <c r="I96" s="84" t="b">
        <v>0</v>
      </c>
      <c r="J96" s="84" t="b">
        <v>0</v>
      </c>
      <c r="K96" s="84" t="b">
        <v>0</v>
      </c>
      <c r="L96" s="84" t="b">
        <v>0</v>
      </c>
    </row>
    <row r="97" spans="1:12" ht="15">
      <c r="A97" s="84" t="s">
        <v>3040</v>
      </c>
      <c r="B97" s="84" t="s">
        <v>3041</v>
      </c>
      <c r="C97" s="84">
        <v>3</v>
      </c>
      <c r="D97" s="122">
        <v>0.0022566980135287395</v>
      </c>
      <c r="E97" s="122">
        <v>2.865893242431105</v>
      </c>
      <c r="F97" s="84" t="s">
        <v>3103</v>
      </c>
      <c r="G97" s="84" t="b">
        <v>1</v>
      </c>
      <c r="H97" s="84" t="b">
        <v>0</v>
      </c>
      <c r="I97" s="84" t="b">
        <v>0</v>
      </c>
      <c r="J97" s="84" t="b">
        <v>1</v>
      </c>
      <c r="K97" s="84" t="b">
        <v>0</v>
      </c>
      <c r="L97" s="84" t="b">
        <v>0</v>
      </c>
    </row>
    <row r="98" spans="1:12" ht="15">
      <c r="A98" s="84" t="s">
        <v>2740</v>
      </c>
      <c r="B98" s="84" t="s">
        <v>3026</v>
      </c>
      <c r="C98" s="84">
        <v>3</v>
      </c>
      <c r="D98" s="122">
        <v>0.0022566980135287395</v>
      </c>
      <c r="E98" s="122">
        <v>1.405162403899612</v>
      </c>
      <c r="F98" s="84" t="s">
        <v>3103</v>
      </c>
      <c r="G98" s="84" t="b">
        <v>0</v>
      </c>
      <c r="H98" s="84" t="b">
        <v>0</v>
      </c>
      <c r="I98" s="84" t="b">
        <v>0</v>
      </c>
      <c r="J98" s="84" t="b">
        <v>0</v>
      </c>
      <c r="K98" s="84" t="b">
        <v>0</v>
      </c>
      <c r="L98" s="84" t="b">
        <v>0</v>
      </c>
    </row>
    <row r="99" spans="1:12" ht="15">
      <c r="A99" s="84" t="s">
        <v>2740</v>
      </c>
      <c r="B99" s="84" t="s">
        <v>2789</v>
      </c>
      <c r="C99" s="84">
        <v>3</v>
      </c>
      <c r="D99" s="122">
        <v>0.0022566980135287395</v>
      </c>
      <c r="E99" s="122">
        <v>0.8610943595493364</v>
      </c>
      <c r="F99" s="84" t="s">
        <v>3103</v>
      </c>
      <c r="G99" s="84" t="b">
        <v>0</v>
      </c>
      <c r="H99" s="84" t="b">
        <v>0</v>
      </c>
      <c r="I99" s="84" t="b">
        <v>0</v>
      </c>
      <c r="J99" s="84" t="b">
        <v>0</v>
      </c>
      <c r="K99" s="84" t="b">
        <v>0</v>
      </c>
      <c r="L99" s="84" t="b">
        <v>0</v>
      </c>
    </row>
    <row r="100" spans="1:12" ht="15">
      <c r="A100" s="84" t="s">
        <v>3045</v>
      </c>
      <c r="B100" s="84" t="s">
        <v>3000</v>
      </c>
      <c r="C100" s="84">
        <v>3</v>
      </c>
      <c r="D100" s="122">
        <v>0.0022566980135287395</v>
      </c>
      <c r="E100" s="122">
        <v>2.2638332511031427</v>
      </c>
      <c r="F100" s="84" t="s">
        <v>3103</v>
      </c>
      <c r="G100" s="84" t="b">
        <v>0</v>
      </c>
      <c r="H100" s="84" t="b">
        <v>0</v>
      </c>
      <c r="I100" s="84" t="b">
        <v>0</v>
      </c>
      <c r="J100" s="84" t="b">
        <v>0</v>
      </c>
      <c r="K100" s="84" t="b">
        <v>0</v>
      </c>
      <c r="L100" s="84" t="b">
        <v>0</v>
      </c>
    </row>
    <row r="101" spans="1:12" ht="15">
      <c r="A101" s="84" t="s">
        <v>2737</v>
      </c>
      <c r="B101" s="84" t="s">
        <v>2993</v>
      </c>
      <c r="C101" s="84">
        <v>3</v>
      </c>
      <c r="D101" s="122">
        <v>0.0022566980135287395</v>
      </c>
      <c r="E101" s="122">
        <v>0.4410116058000382</v>
      </c>
      <c r="F101" s="84" t="s">
        <v>3103</v>
      </c>
      <c r="G101" s="84" t="b">
        <v>0</v>
      </c>
      <c r="H101" s="84" t="b">
        <v>0</v>
      </c>
      <c r="I101" s="84" t="b">
        <v>0</v>
      </c>
      <c r="J101" s="84" t="b">
        <v>0</v>
      </c>
      <c r="K101" s="84" t="b">
        <v>0</v>
      </c>
      <c r="L101" s="84" t="b">
        <v>0</v>
      </c>
    </row>
    <row r="102" spans="1:12" ht="15">
      <c r="A102" s="84" t="s">
        <v>2737</v>
      </c>
      <c r="B102" s="84" t="s">
        <v>2990</v>
      </c>
      <c r="C102" s="84">
        <v>3</v>
      </c>
      <c r="D102" s="122">
        <v>0.0022566980135287395</v>
      </c>
      <c r="E102" s="122">
        <v>0.33455627488575135</v>
      </c>
      <c r="F102" s="84" t="s">
        <v>3103</v>
      </c>
      <c r="G102" s="84" t="b">
        <v>0</v>
      </c>
      <c r="H102" s="84" t="b">
        <v>0</v>
      </c>
      <c r="I102" s="84" t="b">
        <v>0</v>
      </c>
      <c r="J102" s="84" t="b">
        <v>0</v>
      </c>
      <c r="K102" s="84" t="b">
        <v>0</v>
      </c>
      <c r="L102" s="84" t="b">
        <v>0</v>
      </c>
    </row>
    <row r="103" spans="1:12" ht="15">
      <c r="A103" s="84" t="s">
        <v>2740</v>
      </c>
      <c r="B103" s="84" t="s">
        <v>3049</v>
      </c>
      <c r="C103" s="84">
        <v>3</v>
      </c>
      <c r="D103" s="122">
        <v>0.0022566980135287395</v>
      </c>
      <c r="E103" s="122">
        <v>1.5301011405079121</v>
      </c>
      <c r="F103" s="84" t="s">
        <v>3103</v>
      </c>
      <c r="G103" s="84" t="b">
        <v>0</v>
      </c>
      <c r="H103" s="84" t="b">
        <v>0</v>
      </c>
      <c r="I103" s="84" t="b">
        <v>0</v>
      </c>
      <c r="J103" s="84" t="b">
        <v>0</v>
      </c>
      <c r="K103" s="84" t="b">
        <v>0</v>
      </c>
      <c r="L103" s="84" t="b">
        <v>0</v>
      </c>
    </row>
    <row r="104" spans="1:12" ht="15">
      <c r="A104" s="84" t="s">
        <v>3028</v>
      </c>
      <c r="B104" s="84" t="s">
        <v>2738</v>
      </c>
      <c r="C104" s="84">
        <v>3</v>
      </c>
      <c r="D104" s="122">
        <v>0.0022566980135287395</v>
      </c>
      <c r="E104" s="122">
        <v>1.153617771315549</v>
      </c>
      <c r="F104" s="84" t="s">
        <v>3103</v>
      </c>
      <c r="G104" s="84" t="b">
        <v>0</v>
      </c>
      <c r="H104" s="84" t="b">
        <v>0</v>
      </c>
      <c r="I104" s="84" t="b">
        <v>0</v>
      </c>
      <c r="J104" s="84" t="b">
        <v>0</v>
      </c>
      <c r="K104" s="84" t="b">
        <v>0</v>
      </c>
      <c r="L104" s="84" t="b">
        <v>0</v>
      </c>
    </row>
    <row r="105" spans="1:12" ht="15">
      <c r="A105" s="84" t="s">
        <v>3006</v>
      </c>
      <c r="B105" s="84" t="s">
        <v>2736</v>
      </c>
      <c r="C105" s="84">
        <v>3</v>
      </c>
      <c r="D105" s="122">
        <v>0.0022566980135287395</v>
      </c>
      <c r="E105" s="122">
        <v>0.6587677496354551</v>
      </c>
      <c r="F105" s="84" t="s">
        <v>3103</v>
      </c>
      <c r="G105" s="84" t="b">
        <v>0</v>
      </c>
      <c r="H105" s="84" t="b">
        <v>0</v>
      </c>
      <c r="I105" s="84" t="b">
        <v>0</v>
      </c>
      <c r="J105" s="84" t="b">
        <v>0</v>
      </c>
      <c r="K105" s="84" t="b">
        <v>0</v>
      </c>
      <c r="L105" s="84" t="b">
        <v>0</v>
      </c>
    </row>
    <row r="106" spans="1:12" ht="15">
      <c r="A106" s="84" t="s">
        <v>3014</v>
      </c>
      <c r="B106" s="84" t="s">
        <v>2738</v>
      </c>
      <c r="C106" s="84">
        <v>3</v>
      </c>
      <c r="D106" s="122">
        <v>0.0022566980135287395</v>
      </c>
      <c r="E106" s="122">
        <v>0.9775265122598679</v>
      </c>
      <c r="F106" s="84" t="s">
        <v>3103</v>
      </c>
      <c r="G106" s="84" t="b">
        <v>0</v>
      </c>
      <c r="H106" s="84" t="b">
        <v>0</v>
      </c>
      <c r="I106" s="84" t="b">
        <v>0</v>
      </c>
      <c r="J106" s="84" t="b">
        <v>0</v>
      </c>
      <c r="K106" s="84" t="b">
        <v>0</v>
      </c>
      <c r="L106" s="84" t="b">
        <v>0</v>
      </c>
    </row>
    <row r="107" spans="1:12" ht="15">
      <c r="A107" s="84" t="s">
        <v>2736</v>
      </c>
      <c r="B107" s="84" t="s">
        <v>2745</v>
      </c>
      <c r="C107" s="84">
        <v>3</v>
      </c>
      <c r="D107" s="122">
        <v>0.0022566980135287395</v>
      </c>
      <c r="E107" s="122">
        <v>-0.0663549733020518</v>
      </c>
      <c r="F107" s="84" t="s">
        <v>3103</v>
      </c>
      <c r="G107" s="84" t="b">
        <v>0</v>
      </c>
      <c r="H107" s="84" t="b">
        <v>0</v>
      </c>
      <c r="I107" s="84" t="b">
        <v>0</v>
      </c>
      <c r="J107" s="84" t="b">
        <v>0</v>
      </c>
      <c r="K107" s="84" t="b">
        <v>0</v>
      </c>
      <c r="L107" s="84" t="b">
        <v>0</v>
      </c>
    </row>
    <row r="108" spans="1:12" ht="15">
      <c r="A108" s="84" t="s">
        <v>2770</v>
      </c>
      <c r="B108" s="84" t="s">
        <v>2771</v>
      </c>
      <c r="C108" s="84">
        <v>3</v>
      </c>
      <c r="D108" s="122">
        <v>0.0022566980135287395</v>
      </c>
      <c r="E108" s="122">
        <v>2.865893242431105</v>
      </c>
      <c r="F108" s="84" t="s">
        <v>3103</v>
      </c>
      <c r="G108" s="84" t="b">
        <v>0</v>
      </c>
      <c r="H108" s="84" t="b">
        <v>0</v>
      </c>
      <c r="I108" s="84" t="b">
        <v>0</v>
      </c>
      <c r="J108" s="84" t="b">
        <v>0</v>
      </c>
      <c r="K108" s="84" t="b">
        <v>0</v>
      </c>
      <c r="L108" s="84" t="b">
        <v>0</v>
      </c>
    </row>
    <row r="109" spans="1:12" ht="15">
      <c r="A109" s="84" t="s">
        <v>2771</v>
      </c>
      <c r="B109" s="84" t="s">
        <v>2706</v>
      </c>
      <c r="C109" s="84">
        <v>3</v>
      </c>
      <c r="D109" s="122">
        <v>0.0022566980135287395</v>
      </c>
      <c r="E109" s="122">
        <v>2.865893242431105</v>
      </c>
      <c r="F109" s="84" t="s">
        <v>3103</v>
      </c>
      <c r="G109" s="84" t="b">
        <v>0</v>
      </c>
      <c r="H109" s="84" t="b">
        <v>0</v>
      </c>
      <c r="I109" s="84" t="b">
        <v>0</v>
      </c>
      <c r="J109" s="84" t="b">
        <v>0</v>
      </c>
      <c r="K109" s="84" t="b">
        <v>0</v>
      </c>
      <c r="L109" s="84" t="b">
        <v>0</v>
      </c>
    </row>
    <row r="110" spans="1:12" ht="15">
      <c r="A110" s="84" t="s">
        <v>2706</v>
      </c>
      <c r="B110" s="84" t="s">
        <v>2707</v>
      </c>
      <c r="C110" s="84">
        <v>3</v>
      </c>
      <c r="D110" s="122">
        <v>0.0022566980135287395</v>
      </c>
      <c r="E110" s="122">
        <v>2.865893242431105</v>
      </c>
      <c r="F110" s="84" t="s">
        <v>3103</v>
      </c>
      <c r="G110" s="84" t="b">
        <v>0</v>
      </c>
      <c r="H110" s="84" t="b">
        <v>0</v>
      </c>
      <c r="I110" s="84" t="b">
        <v>0</v>
      </c>
      <c r="J110" s="84" t="b">
        <v>0</v>
      </c>
      <c r="K110" s="84" t="b">
        <v>0</v>
      </c>
      <c r="L110" s="84" t="b">
        <v>0</v>
      </c>
    </row>
    <row r="111" spans="1:12" ht="15">
      <c r="A111" s="84" t="s">
        <v>2707</v>
      </c>
      <c r="B111" s="84" t="s">
        <v>2708</v>
      </c>
      <c r="C111" s="84">
        <v>3</v>
      </c>
      <c r="D111" s="122">
        <v>0.0022566980135287395</v>
      </c>
      <c r="E111" s="122">
        <v>2.865893242431105</v>
      </c>
      <c r="F111" s="84" t="s">
        <v>3103</v>
      </c>
      <c r="G111" s="84" t="b">
        <v>0</v>
      </c>
      <c r="H111" s="84" t="b">
        <v>0</v>
      </c>
      <c r="I111" s="84" t="b">
        <v>0</v>
      </c>
      <c r="J111" s="84" t="b">
        <v>0</v>
      </c>
      <c r="K111" s="84" t="b">
        <v>0</v>
      </c>
      <c r="L111" s="84" t="b">
        <v>0</v>
      </c>
    </row>
    <row r="112" spans="1:12" ht="15">
      <c r="A112" s="84" t="s">
        <v>2708</v>
      </c>
      <c r="B112" s="84" t="s">
        <v>2709</v>
      </c>
      <c r="C112" s="84">
        <v>3</v>
      </c>
      <c r="D112" s="122">
        <v>0.0022566980135287395</v>
      </c>
      <c r="E112" s="122">
        <v>2.865893242431105</v>
      </c>
      <c r="F112" s="84" t="s">
        <v>3103</v>
      </c>
      <c r="G112" s="84" t="b">
        <v>0</v>
      </c>
      <c r="H112" s="84" t="b">
        <v>0</v>
      </c>
      <c r="I112" s="84" t="b">
        <v>0</v>
      </c>
      <c r="J112" s="84" t="b">
        <v>0</v>
      </c>
      <c r="K112" s="84" t="b">
        <v>0</v>
      </c>
      <c r="L112" s="84" t="b">
        <v>0</v>
      </c>
    </row>
    <row r="113" spans="1:12" ht="15">
      <c r="A113" s="84" t="s">
        <v>2709</v>
      </c>
      <c r="B113" s="84" t="s">
        <v>2772</v>
      </c>
      <c r="C113" s="84">
        <v>3</v>
      </c>
      <c r="D113" s="122">
        <v>0.0022566980135287395</v>
      </c>
      <c r="E113" s="122">
        <v>2.865893242431105</v>
      </c>
      <c r="F113" s="84" t="s">
        <v>3103</v>
      </c>
      <c r="G113" s="84" t="b">
        <v>0</v>
      </c>
      <c r="H113" s="84" t="b">
        <v>0</v>
      </c>
      <c r="I113" s="84" t="b">
        <v>0</v>
      </c>
      <c r="J113" s="84" t="b">
        <v>0</v>
      </c>
      <c r="K113" s="84" t="b">
        <v>0</v>
      </c>
      <c r="L113" s="84" t="b">
        <v>0</v>
      </c>
    </row>
    <row r="114" spans="1:12" ht="15">
      <c r="A114" s="84" t="s">
        <v>2772</v>
      </c>
      <c r="B114" s="84" t="s">
        <v>2773</v>
      </c>
      <c r="C114" s="84">
        <v>3</v>
      </c>
      <c r="D114" s="122">
        <v>0.0022566980135287395</v>
      </c>
      <c r="E114" s="122">
        <v>2.865893242431105</v>
      </c>
      <c r="F114" s="84" t="s">
        <v>3103</v>
      </c>
      <c r="G114" s="84" t="b">
        <v>0</v>
      </c>
      <c r="H114" s="84" t="b">
        <v>0</v>
      </c>
      <c r="I114" s="84" t="b">
        <v>0</v>
      </c>
      <c r="J114" s="84" t="b">
        <v>1</v>
      </c>
      <c r="K114" s="84" t="b">
        <v>0</v>
      </c>
      <c r="L114" s="84" t="b">
        <v>0</v>
      </c>
    </row>
    <row r="115" spans="1:12" ht="15">
      <c r="A115" s="84" t="s">
        <v>2773</v>
      </c>
      <c r="B115" s="84" t="s">
        <v>2774</v>
      </c>
      <c r="C115" s="84">
        <v>3</v>
      </c>
      <c r="D115" s="122">
        <v>0.0022566980135287395</v>
      </c>
      <c r="E115" s="122">
        <v>2.865893242431105</v>
      </c>
      <c r="F115" s="84" t="s">
        <v>3103</v>
      </c>
      <c r="G115" s="84" t="b">
        <v>1</v>
      </c>
      <c r="H115" s="84" t="b">
        <v>0</v>
      </c>
      <c r="I115" s="84" t="b">
        <v>0</v>
      </c>
      <c r="J115" s="84" t="b">
        <v>0</v>
      </c>
      <c r="K115" s="84" t="b">
        <v>0</v>
      </c>
      <c r="L115" s="84" t="b">
        <v>0</v>
      </c>
    </row>
    <row r="116" spans="1:12" ht="15">
      <c r="A116" s="84" t="s">
        <v>2752</v>
      </c>
      <c r="B116" s="84" t="s">
        <v>2753</v>
      </c>
      <c r="C116" s="84">
        <v>2</v>
      </c>
      <c r="D116" s="122">
        <v>0.0016516988365462065</v>
      </c>
      <c r="E116" s="122">
        <v>1.0419845014867863</v>
      </c>
      <c r="F116" s="84" t="s">
        <v>3103</v>
      </c>
      <c r="G116" s="84" t="b">
        <v>0</v>
      </c>
      <c r="H116" s="84" t="b">
        <v>0</v>
      </c>
      <c r="I116" s="84" t="b">
        <v>0</v>
      </c>
      <c r="J116" s="84" t="b">
        <v>0</v>
      </c>
      <c r="K116" s="84" t="b">
        <v>0</v>
      </c>
      <c r="L116" s="84" t="b">
        <v>0</v>
      </c>
    </row>
    <row r="117" spans="1:12" ht="15">
      <c r="A117" s="84" t="s">
        <v>2752</v>
      </c>
      <c r="B117" s="84" t="s">
        <v>3054</v>
      </c>
      <c r="C117" s="84">
        <v>2</v>
      </c>
      <c r="D117" s="122">
        <v>0.0016516988365462065</v>
      </c>
      <c r="E117" s="122">
        <v>2.0419845014867866</v>
      </c>
      <c r="F117" s="84" t="s">
        <v>3103</v>
      </c>
      <c r="G117" s="84" t="b">
        <v>0</v>
      </c>
      <c r="H117" s="84" t="b">
        <v>0</v>
      </c>
      <c r="I117" s="84" t="b">
        <v>0</v>
      </c>
      <c r="J117" s="84" t="b">
        <v>0</v>
      </c>
      <c r="K117" s="84" t="b">
        <v>0</v>
      </c>
      <c r="L117" s="84" t="b">
        <v>0</v>
      </c>
    </row>
    <row r="118" spans="1:12" ht="15">
      <c r="A118" s="84" t="s">
        <v>3054</v>
      </c>
      <c r="B118" s="84" t="s">
        <v>2753</v>
      </c>
      <c r="C118" s="84">
        <v>2</v>
      </c>
      <c r="D118" s="122">
        <v>0.0016516988365462065</v>
      </c>
      <c r="E118" s="122">
        <v>2.0419845014867866</v>
      </c>
      <c r="F118" s="84" t="s">
        <v>3103</v>
      </c>
      <c r="G118" s="84" t="b">
        <v>0</v>
      </c>
      <c r="H118" s="84" t="b">
        <v>0</v>
      </c>
      <c r="I118" s="84" t="b">
        <v>0</v>
      </c>
      <c r="J118" s="84" t="b">
        <v>0</v>
      </c>
      <c r="K118" s="84" t="b">
        <v>0</v>
      </c>
      <c r="L118" s="84" t="b">
        <v>0</v>
      </c>
    </row>
    <row r="119" spans="1:12" ht="15">
      <c r="A119" s="84" t="s">
        <v>2754</v>
      </c>
      <c r="B119" s="84" t="s">
        <v>3055</v>
      </c>
      <c r="C119" s="84">
        <v>2</v>
      </c>
      <c r="D119" s="122">
        <v>0.0016516988365462065</v>
      </c>
      <c r="E119" s="122">
        <v>1.9812866611331748</v>
      </c>
      <c r="F119" s="84" t="s">
        <v>3103</v>
      </c>
      <c r="G119" s="84" t="b">
        <v>0</v>
      </c>
      <c r="H119" s="84" t="b">
        <v>0</v>
      </c>
      <c r="I119" s="84" t="b">
        <v>0</v>
      </c>
      <c r="J119" s="84" t="b">
        <v>0</v>
      </c>
      <c r="K119" s="84" t="b">
        <v>0</v>
      </c>
      <c r="L119" s="84" t="b">
        <v>0</v>
      </c>
    </row>
    <row r="120" spans="1:12" ht="15">
      <c r="A120" s="84" t="s">
        <v>2752</v>
      </c>
      <c r="B120" s="84" t="s">
        <v>3056</v>
      </c>
      <c r="C120" s="84">
        <v>2</v>
      </c>
      <c r="D120" s="122">
        <v>0.0016516988365462065</v>
      </c>
      <c r="E120" s="122">
        <v>2.0419845014867866</v>
      </c>
      <c r="F120" s="84" t="s">
        <v>3103</v>
      </c>
      <c r="G120" s="84" t="b">
        <v>0</v>
      </c>
      <c r="H120" s="84" t="b">
        <v>0</v>
      </c>
      <c r="I120" s="84" t="b">
        <v>0</v>
      </c>
      <c r="J120" s="84" t="b">
        <v>0</v>
      </c>
      <c r="K120" s="84" t="b">
        <v>0</v>
      </c>
      <c r="L120" s="84" t="b">
        <v>0</v>
      </c>
    </row>
    <row r="121" spans="1:12" ht="15">
      <c r="A121" s="84" t="s">
        <v>3056</v>
      </c>
      <c r="B121" s="84" t="s">
        <v>2753</v>
      </c>
      <c r="C121" s="84">
        <v>2</v>
      </c>
      <c r="D121" s="122">
        <v>0.0016516988365462065</v>
      </c>
      <c r="E121" s="122">
        <v>2.0419845014867866</v>
      </c>
      <c r="F121" s="84" t="s">
        <v>3103</v>
      </c>
      <c r="G121" s="84" t="b">
        <v>0</v>
      </c>
      <c r="H121" s="84" t="b">
        <v>0</v>
      </c>
      <c r="I121" s="84" t="b">
        <v>0</v>
      </c>
      <c r="J121" s="84" t="b">
        <v>0</v>
      </c>
      <c r="K121" s="84" t="b">
        <v>0</v>
      </c>
      <c r="L121" s="84" t="b">
        <v>0</v>
      </c>
    </row>
    <row r="122" spans="1:12" ht="15">
      <c r="A122" s="84" t="s">
        <v>2754</v>
      </c>
      <c r="B122" s="84" t="s">
        <v>3057</v>
      </c>
      <c r="C122" s="84">
        <v>2</v>
      </c>
      <c r="D122" s="122">
        <v>0.0016516988365462065</v>
      </c>
      <c r="E122" s="122">
        <v>1.9812866611331748</v>
      </c>
      <c r="F122" s="84" t="s">
        <v>3103</v>
      </c>
      <c r="G122" s="84" t="b">
        <v>0</v>
      </c>
      <c r="H122" s="84" t="b">
        <v>0</v>
      </c>
      <c r="I122" s="84" t="b">
        <v>0</v>
      </c>
      <c r="J122" s="84" t="b">
        <v>0</v>
      </c>
      <c r="K122" s="84" t="b">
        <v>0</v>
      </c>
      <c r="L122" s="84" t="b">
        <v>0</v>
      </c>
    </row>
    <row r="123" spans="1:12" ht="15">
      <c r="A123" s="84" t="s">
        <v>2990</v>
      </c>
      <c r="B123" s="84" t="s">
        <v>3021</v>
      </c>
      <c r="C123" s="84">
        <v>2</v>
      </c>
      <c r="D123" s="122">
        <v>0.0016516988365462065</v>
      </c>
      <c r="E123" s="122">
        <v>1.6802566654691935</v>
      </c>
      <c r="F123" s="84" t="s">
        <v>3103</v>
      </c>
      <c r="G123" s="84" t="b">
        <v>0</v>
      </c>
      <c r="H123" s="84" t="b">
        <v>0</v>
      </c>
      <c r="I123" s="84" t="b">
        <v>0</v>
      </c>
      <c r="J123" s="84" t="b">
        <v>0</v>
      </c>
      <c r="K123" s="84" t="b">
        <v>0</v>
      </c>
      <c r="L123" s="84" t="b">
        <v>0</v>
      </c>
    </row>
    <row r="124" spans="1:12" ht="15">
      <c r="A124" s="84" t="s">
        <v>3021</v>
      </c>
      <c r="B124" s="84" t="s">
        <v>3011</v>
      </c>
      <c r="C124" s="84">
        <v>2</v>
      </c>
      <c r="D124" s="122">
        <v>0.0016516988365462065</v>
      </c>
      <c r="E124" s="122">
        <v>2.1968864614725296</v>
      </c>
      <c r="F124" s="84" t="s">
        <v>3103</v>
      </c>
      <c r="G124" s="84" t="b">
        <v>0</v>
      </c>
      <c r="H124" s="84" t="b">
        <v>0</v>
      </c>
      <c r="I124" s="84" t="b">
        <v>0</v>
      </c>
      <c r="J124" s="84" t="b">
        <v>1</v>
      </c>
      <c r="K124" s="84" t="b">
        <v>0</v>
      </c>
      <c r="L124" s="84" t="b">
        <v>0</v>
      </c>
    </row>
    <row r="125" spans="1:12" ht="15">
      <c r="A125" s="84" t="s">
        <v>2737</v>
      </c>
      <c r="B125" s="84" t="s">
        <v>3018</v>
      </c>
      <c r="C125" s="84">
        <v>2</v>
      </c>
      <c r="D125" s="122">
        <v>0.0016516988365462065</v>
      </c>
      <c r="E125" s="122">
        <v>0.8212228475116442</v>
      </c>
      <c r="F125" s="84" t="s">
        <v>3103</v>
      </c>
      <c r="G125" s="84" t="b">
        <v>0</v>
      </c>
      <c r="H125" s="84" t="b">
        <v>0</v>
      </c>
      <c r="I125" s="84" t="b">
        <v>0</v>
      </c>
      <c r="J125" s="84" t="b">
        <v>0</v>
      </c>
      <c r="K125" s="84" t="b">
        <v>0</v>
      </c>
      <c r="L125" s="84" t="b">
        <v>0</v>
      </c>
    </row>
    <row r="126" spans="1:12" ht="15">
      <c r="A126" s="84" t="s">
        <v>2990</v>
      </c>
      <c r="B126" s="84" t="s">
        <v>3003</v>
      </c>
      <c r="C126" s="84">
        <v>2</v>
      </c>
      <c r="D126" s="122">
        <v>0.0016516988365462065</v>
      </c>
      <c r="E126" s="122">
        <v>1.2409239716389309</v>
      </c>
      <c r="F126" s="84" t="s">
        <v>3103</v>
      </c>
      <c r="G126" s="84" t="b">
        <v>0</v>
      </c>
      <c r="H126" s="84" t="b">
        <v>0</v>
      </c>
      <c r="I126" s="84" t="b">
        <v>0</v>
      </c>
      <c r="J126" s="84" t="b">
        <v>0</v>
      </c>
      <c r="K126" s="84" t="b">
        <v>0</v>
      </c>
      <c r="L126" s="84" t="b">
        <v>0</v>
      </c>
    </row>
    <row r="127" spans="1:12" ht="15">
      <c r="A127" s="84" t="s">
        <v>2737</v>
      </c>
      <c r="B127" s="84" t="s">
        <v>3063</v>
      </c>
      <c r="C127" s="84">
        <v>2</v>
      </c>
      <c r="D127" s="122">
        <v>0.0016516988365462065</v>
      </c>
      <c r="E127" s="122">
        <v>1.2191628561836818</v>
      </c>
      <c r="F127" s="84" t="s">
        <v>3103</v>
      </c>
      <c r="G127" s="84" t="b">
        <v>0</v>
      </c>
      <c r="H127" s="84" t="b">
        <v>0</v>
      </c>
      <c r="I127" s="84" t="b">
        <v>0</v>
      </c>
      <c r="J127" s="84" t="b">
        <v>0</v>
      </c>
      <c r="K127" s="84" t="b">
        <v>0</v>
      </c>
      <c r="L127" s="84" t="b">
        <v>0</v>
      </c>
    </row>
    <row r="128" spans="1:12" ht="15">
      <c r="A128" s="84" t="s">
        <v>3022</v>
      </c>
      <c r="B128" s="84" t="s">
        <v>2994</v>
      </c>
      <c r="C128" s="84">
        <v>2</v>
      </c>
      <c r="D128" s="122">
        <v>0.0016516988365462065</v>
      </c>
      <c r="E128" s="122">
        <v>1.8115355801085125</v>
      </c>
      <c r="F128" s="84" t="s">
        <v>3103</v>
      </c>
      <c r="G128" s="84" t="b">
        <v>0</v>
      </c>
      <c r="H128" s="84" t="b">
        <v>0</v>
      </c>
      <c r="I128" s="84" t="b">
        <v>0</v>
      </c>
      <c r="J128" s="84" t="b">
        <v>0</v>
      </c>
      <c r="K128" s="84" t="b">
        <v>0</v>
      </c>
      <c r="L128" s="84" t="b">
        <v>0</v>
      </c>
    </row>
    <row r="129" spans="1:12" ht="15">
      <c r="A129" s="84" t="s">
        <v>3000</v>
      </c>
      <c r="B129" s="84" t="s">
        <v>3066</v>
      </c>
      <c r="C129" s="84">
        <v>2</v>
      </c>
      <c r="D129" s="122">
        <v>0.0016516988365462065</v>
      </c>
      <c r="E129" s="122">
        <v>2.2638332511031427</v>
      </c>
      <c r="F129" s="84" t="s">
        <v>3103</v>
      </c>
      <c r="G129" s="84" t="b">
        <v>0</v>
      </c>
      <c r="H129" s="84" t="b">
        <v>0</v>
      </c>
      <c r="I129" s="84" t="b">
        <v>0</v>
      </c>
      <c r="J129" s="84" t="b">
        <v>0</v>
      </c>
      <c r="K129" s="84" t="b">
        <v>0</v>
      </c>
      <c r="L129" s="84" t="b">
        <v>0</v>
      </c>
    </row>
    <row r="130" spans="1:12" ht="15">
      <c r="A130" s="84" t="s">
        <v>2744</v>
      </c>
      <c r="B130" s="84" t="s">
        <v>3002</v>
      </c>
      <c r="C130" s="84">
        <v>2</v>
      </c>
      <c r="D130" s="122">
        <v>0.0016516988365462065</v>
      </c>
      <c r="E130" s="122">
        <v>0.8544637806503234</v>
      </c>
      <c r="F130" s="84" t="s">
        <v>3103</v>
      </c>
      <c r="G130" s="84" t="b">
        <v>0</v>
      </c>
      <c r="H130" s="84" t="b">
        <v>0</v>
      </c>
      <c r="I130" s="84" t="b">
        <v>0</v>
      </c>
      <c r="J130" s="84" t="b">
        <v>0</v>
      </c>
      <c r="K130" s="84" t="b">
        <v>0</v>
      </c>
      <c r="L130" s="84" t="b">
        <v>0</v>
      </c>
    </row>
    <row r="131" spans="1:12" ht="15">
      <c r="A131" s="84" t="s">
        <v>2737</v>
      </c>
      <c r="B131" s="84" t="s">
        <v>2989</v>
      </c>
      <c r="C131" s="84">
        <v>2</v>
      </c>
      <c r="D131" s="122">
        <v>0.0016516988365462065</v>
      </c>
      <c r="E131" s="122">
        <v>0.028831158013390326</v>
      </c>
      <c r="F131" s="84" t="s">
        <v>3103</v>
      </c>
      <c r="G131" s="84" t="b">
        <v>0</v>
      </c>
      <c r="H131" s="84" t="b">
        <v>0</v>
      </c>
      <c r="I131" s="84" t="b">
        <v>0</v>
      </c>
      <c r="J131" s="84" t="b">
        <v>0</v>
      </c>
      <c r="K131" s="84" t="b">
        <v>0</v>
      </c>
      <c r="L131" s="84" t="b">
        <v>0</v>
      </c>
    </row>
    <row r="132" spans="1:12" ht="15">
      <c r="A132" s="84" t="s">
        <v>2744</v>
      </c>
      <c r="B132" s="84" t="s">
        <v>2996</v>
      </c>
      <c r="C132" s="84">
        <v>2</v>
      </c>
      <c r="D132" s="122">
        <v>0.0016516988365462065</v>
      </c>
      <c r="E132" s="122">
        <v>0.7197652067528671</v>
      </c>
      <c r="F132" s="84" t="s">
        <v>3103</v>
      </c>
      <c r="G132" s="84" t="b">
        <v>0</v>
      </c>
      <c r="H132" s="84" t="b">
        <v>0</v>
      </c>
      <c r="I132" s="84" t="b">
        <v>0</v>
      </c>
      <c r="J132" s="84" t="b">
        <v>1</v>
      </c>
      <c r="K132" s="84" t="b">
        <v>0</v>
      </c>
      <c r="L132" s="84" t="b">
        <v>0</v>
      </c>
    </row>
    <row r="133" spans="1:12" ht="15">
      <c r="A133" s="84" t="s">
        <v>2996</v>
      </c>
      <c r="B133" s="84" t="s">
        <v>3025</v>
      </c>
      <c r="C133" s="84">
        <v>2</v>
      </c>
      <c r="D133" s="122">
        <v>0.0016516988365462065</v>
      </c>
      <c r="E133" s="122">
        <v>1.8658932424311052</v>
      </c>
      <c r="F133" s="84" t="s">
        <v>3103</v>
      </c>
      <c r="G133" s="84" t="b">
        <v>1</v>
      </c>
      <c r="H133" s="84" t="b">
        <v>0</v>
      </c>
      <c r="I133" s="84" t="b">
        <v>0</v>
      </c>
      <c r="J133" s="84" t="b">
        <v>0</v>
      </c>
      <c r="K133" s="84" t="b">
        <v>0</v>
      </c>
      <c r="L133" s="84" t="b">
        <v>0</v>
      </c>
    </row>
    <row r="134" spans="1:12" ht="15">
      <c r="A134" s="84" t="s">
        <v>2736</v>
      </c>
      <c r="B134" s="84" t="s">
        <v>3004</v>
      </c>
      <c r="C134" s="84">
        <v>2</v>
      </c>
      <c r="D134" s="122">
        <v>0.0016516988365462065</v>
      </c>
      <c r="E134" s="122">
        <v>0.4565237719782857</v>
      </c>
      <c r="F134" s="84" t="s">
        <v>3103</v>
      </c>
      <c r="G134" s="84" t="b">
        <v>0</v>
      </c>
      <c r="H134" s="84" t="b">
        <v>0</v>
      </c>
      <c r="I134" s="84" t="b">
        <v>0</v>
      </c>
      <c r="J134" s="84" t="b">
        <v>0</v>
      </c>
      <c r="K134" s="84" t="b">
        <v>0</v>
      </c>
      <c r="L134" s="84" t="b">
        <v>0</v>
      </c>
    </row>
    <row r="135" spans="1:12" ht="15">
      <c r="A135" s="84" t="s">
        <v>3038</v>
      </c>
      <c r="B135" s="84" t="s">
        <v>3009</v>
      </c>
      <c r="C135" s="84">
        <v>2</v>
      </c>
      <c r="D135" s="122">
        <v>0.0016516988365462065</v>
      </c>
      <c r="E135" s="122">
        <v>2.2126807286557613</v>
      </c>
      <c r="F135" s="84" t="s">
        <v>3103</v>
      </c>
      <c r="G135" s="84" t="b">
        <v>0</v>
      </c>
      <c r="H135" s="84" t="b">
        <v>0</v>
      </c>
      <c r="I135" s="84" t="b">
        <v>0</v>
      </c>
      <c r="J135" s="84" t="b">
        <v>0</v>
      </c>
      <c r="K135" s="84" t="b">
        <v>0</v>
      </c>
      <c r="L135" s="84" t="b">
        <v>0</v>
      </c>
    </row>
    <row r="136" spans="1:12" ht="15">
      <c r="A136" s="84" t="s">
        <v>2736</v>
      </c>
      <c r="B136" s="84" t="s">
        <v>3024</v>
      </c>
      <c r="C136" s="84">
        <v>2</v>
      </c>
      <c r="D136" s="122">
        <v>0.0016516988365462065</v>
      </c>
      <c r="E136" s="122">
        <v>0.8958564658085484</v>
      </c>
      <c r="F136" s="84" t="s">
        <v>3103</v>
      </c>
      <c r="G136" s="84" t="b">
        <v>0</v>
      </c>
      <c r="H136" s="84" t="b">
        <v>0</v>
      </c>
      <c r="I136" s="84" t="b">
        <v>0</v>
      </c>
      <c r="J136" s="84" t="b">
        <v>0</v>
      </c>
      <c r="K136" s="84" t="b">
        <v>0</v>
      </c>
      <c r="L136" s="84" t="b">
        <v>0</v>
      </c>
    </row>
    <row r="137" spans="1:12" ht="15">
      <c r="A137" s="84" t="s">
        <v>2740</v>
      </c>
      <c r="B137" s="84" t="s">
        <v>1522</v>
      </c>
      <c r="C137" s="84">
        <v>2</v>
      </c>
      <c r="D137" s="122">
        <v>0.0016516988365462065</v>
      </c>
      <c r="E137" s="122">
        <v>1.3540098814522308</v>
      </c>
      <c r="F137" s="84" t="s">
        <v>3103</v>
      </c>
      <c r="G137" s="84" t="b">
        <v>0</v>
      </c>
      <c r="H137" s="84" t="b">
        <v>0</v>
      </c>
      <c r="I137" s="84" t="b">
        <v>0</v>
      </c>
      <c r="J137" s="84" t="b">
        <v>0</v>
      </c>
      <c r="K137" s="84" t="b">
        <v>0</v>
      </c>
      <c r="L137" s="84" t="b">
        <v>0</v>
      </c>
    </row>
    <row r="138" spans="1:12" ht="15">
      <c r="A138" s="84" t="s">
        <v>3041</v>
      </c>
      <c r="B138" s="84" t="s">
        <v>3042</v>
      </c>
      <c r="C138" s="84">
        <v>2</v>
      </c>
      <c r="D138" s="122">
        <v>0.0016516988365462065</v>
      </c>
      <c r="E138" s="122">
        <v>2.689801983375424</v>
      </c>
      <c r="F138" s="84" t="s">
        <v>3103</v>
      </c>
      <c r="G138" s="84" t="b">
        <v>1</v>
      </c>
      <c r="H138" s="84" t="b">
        <v>0</v>
      </c>
      <c r="I138" s="84" t="b">
        <v>0</v>
      </c>
      <c r="J138" s="84" t="b">
        <v>0</v>
      </c>
      <c r="K138" s="84" t="b">
        <v>0</v>
      </c>
      <c r="L138" s="84" t="b">
        <v>0</v>
      </c>
    </row>
    <row r="139" spans="1:12" ht="15">
      <c r="A139" s="84" t="s">
        <v>2737</v>
      </c>
      <c r="B139" s="84" t="s">
        <v>3043</v>
      </c>
      <c r="C139" s="84">
        <v>2</v>
      </c>
      <c r="D139" s="122">
        <v>0.0016516988365462065</v>
      </c>
      <c r="E139" s="122">
        <v>1.0430715971280007</v>
      </c>
      <c r="F139" s="84" t="s">
        <v>3103</v>
      </c>
      <c r="G139" s="84" t="b">
        <v>0</v>
      </c>
      <c r="H139" s="84" t="b">
        <v>0</v>
      </c>
      <c r="I139" s="84" t="b">
        <v>0</v>
      </c>
      <c r="J139" s="84" t="b">
        <v>0</v>
      </c>
      <c r="K139" s="84" t="b">
        <v>0</v>
      </c>
      <c r="L139" s="84" t="b">
        <v>0</v>
      </c>
    </row>
    <row r="140" spans="1:12" ht="15">
      <c r="A140" s="84" t="s">
        <v>3043</v>
      </c>
      <c r="B140" s="84" t="s">
        <v>2997</v>
      </c>
      <c r="C140" s="84">
        <v>2</v>
      </c>
      <c r="D140" s="122">
        <v>0.0016516988365462065</v>
      </c>
      <c r="E140" s="122">
        <v>2.0207952024168483</v>
      </c>
      <c r="F140" s="84" t="s">
        <v>3103</v>
      </c>
      <c r="G140" s="84" t="b">
        <v>0</v>
      </c>
      <c r="H140" s="84" t="b">
        <v>0</v>
      </c>
      <c r="I140" s="84" t="b">
        <v>0</v>
      </c>
      <c r="J140" s="84" t="b">
        <v>0</v>
      </c>
      <c r="K140" s="84" t="b">
        <v>0</v>
      </c>
      <c r="L140" s="84" t="b">
        <v>0</v>
      </c>
    </row>
    <row r="141" spans="1:12" ht="15">
      <c r="A141" s="84" t="s">
        <v>2991</v>
      </c>
      <c r="B141" s="84" t="s">
        <v>2990</v>
      </c>
      <c r="C141" s="84">
        <v>2</v>
      </c>
      <c r="D141" s="122">
        <v>0.0016516988365462065</v>
      </c>
      <c r="E141" s="122">
        <v>0.9398939759749497</v>
      </c>
      <c r="F141" s="84" t="s">
        <v>3103</v>
      </c>
      <c r="G141" s="84" t="b">
        <v>0</v>
      </c>
      <c r="H141" s="84" t="b">
        <v>0</v>
      </c>
      <c r="I141" s="84" t="b">
        <v>0</v>
      </c>
      <c r="J141" s="84" t="b">
        <v>0</v>
      </c>
      <c r="K141" s="84" t="b">
        <v>0</v>
      </c>
      <c r="L141" s="84" t="b">
        <v>0</v>
      </c>
    </row>
    <row r="142" spans="1:12" ht="15">
      <c r="A142" s="84" t="s">
        <v>3012</v>
      </c>
      <c r="B142" s="84" t="s">
        <v>3046</v>
      </c>
      <c r="C142" s="84">
        <v>2</v>
      </c>
      <c r="D142" s="122">
        <v>0.0016516988365462065</v>
      </c>
      <c r="E142" s="122">
        <v>2.3218251980808295</v>
      </c>
      <c r="F142" s="84" t="s">
        <v>3103</v>
      </c>
      <c r="G142" s="84" t="b">
        <v>0</v>
      </c>
      <c r="H142" s="84" t="b">
        <v>0</v>
      </c>
      <c r="I142" s="84" t="b">
        <v>0</v>
      </c>
      <c r="J142" s="84" t="b">
        <v>0</v>
      </c>
      <c r="K142" s="84" t="b">
        <v>0</v>
      </c>
      <c r="L142" s="84" t="b">
        <v>0</v>
      </c>
    </row>
    <row r="143" spans="1:12" ht="15">
      <c r="A143" s="84" t="s">
        <v>3046</v>
      </c>
      <c r="B143" s="84" t="s">
        <v>3010</v>
      </c>
      <c r="C143" s="84">
        <v>2</v>
      </c>
      <c r="D143" s="122">
        <v>0.0016516988365462065</v>
      </c>
      <c r="E143" s="122">
        <v>2.2638332511031427</v>
      </c>
      <c r="F143" s="84" t="s">
        <v>3103</v>
      </c>
      <c r="G143" s="84" t="b">
        <v>0</v>
      </c>
      <c r="H143" s="84" t="b">
        <v>0</v>
      </c>
      <c r="I143" s="84" t="b">
        <v>0</v>
      </c>
      <c r="J143" s="84" t="b">
        <v>0</v>
      </c>
      <c r="K143" s="84" t="b">
        <v>0</v>
      </c>
      <c r="L143" s="84" t="b">
        <v>0</v>
      </c>
    </row>
    <row r="144" spans="1:12" ht="15">
      <c r="A144" s="84" t="s">
        <v>3042</v>
      </c>
      <c r="B144" s="84" t="s">
        <v>3020</v>
      </c>
      <c r="C144" s="84">
        <v>2</v>
      </c>
      <c r="D144" s="122">
        <v>0.0016516988365462065</v>
      </c>
      <c r="E144" s="122">
        <v>2.4679532337590677</v>
      </c>
      <c r="F144" s="84" t="s">
        <v>3103</v>
      </c>
      <c r="G144" s="84" t="b">
        <v>0</v>
      </c>
      <c r="H144" s="84" t="b">
        <v>0</v>
      </c>
      <c r="I144" s="84" t="b">
        <v>0</v>
      </c>
      <c r="J144" s="84" t="b">
        <v>0</v>
      </c>
      <c r="K144" s="84" t="b">
        <v>0</v>
      </c>
      <c r="L144" s="84" t="b">
        <v>0</v>
      </c>
    </row>
    <row r="145" spans="1:12" ht="15">
      <c r="A145" s="84" t="s">
        <v>2993</v>
      </c>
      <c r="B145" s="84" t="s">
        <v>3047</v>
      </c>
      <c r="C145" s="84">
        <v>2</v>
      </c>
      <c r="D145" s="122">
        <v>0.0016516988365462065</v>
      </c>
      <c r="E145" s="122">
        <v>1.9116507329917802</v>
      </c>
      <c r="F145" s="84" t="s">
        <v>3103</v>
      </c>
      <c r="G145" s="84" t="b">
        <v>0</v>
      </c>
      <c r="H145" s="84" t="b">
        <v>0</v>
      </c>
      <c r="I145" s="84" t="b">
        <v>0</v>
      </c>
      <c r="J145" s="84" t="b">
        <v>0</v>
      </c>
      <c r="K145" s="84" t="b">
        <v>0</v>
      </c>
      <c r="L145" s="84" t="b">
        <v>0</v>
      </c>
    </row>
    <row r="146" spans="1:12" ht="15">
      <c r="A146" s="84" t="s">
        <v>3047</v>
      </c>
      <c r="B146" s="84" t="s">
        <v>2762</v>
      </c>
      <c r="C146" s="84">
        <v>2</v>
      </c>
      <c r="D146" s="122">
        <v>0.0016516988365462065</v>
      </c>
      <c r="E146" s="122">
        <v>2.1669232380950865</v>
      </c>
      <c r="F146" s="84" t="s">
        <v>3103</v>
      </c>
      <c r="G146" s="84" t="b">
        <v>0</v>
      </c>
      <c r="H146" s="84" t="b">
        <v>0</v>
      </c>
      <c r="I146" s="84" t="b">
        <v>0</v>
      </c>
      <c r="J146" s="84" t="b">
        <v>0</v>
      </c>
      <c r="K146" s="84" t="b">
        <v>0</v>
      </c>
      <c r="L146" s="84" t="b">
        <v>0</v>
      </c>
    </row>
    <row r="147" spans="1:12" ht="15">
      <c r="A147" s="84" t="s">
        <v>3012</v>
      </c>
      <c r="B147" s="84" t="s">
        <v>3073</v>
      </c>
      <c r="C147" s="84">
        <v>2</v>
      </c>
      <c r="D147" s="122">
        <v>0.0016516988365462065</v>
      </c>
      <c r="E147" s="122">
        <v>2.497916457136511</v>
      </c>
      <c r="F147" s="84" t="s">
        <v>3103</v>
      </c>
      <c r="G147" s="84" t="b">
        <v>0</v>
      </c>
      <c r="H147" s="84" t="b">
        <v>0</v>
      </c>
      <c r="I147" s="84" t="b">
        <v>0</v>
      </c>
      <c r="J147" s="84" t="b">
        <v>0</v>
      </c>
      <c r="K147" s="84" t="b">
        <v>0</v>
      </c>
      <c r="L147" s="84" t="b">
        <v>0</v>
      </c>
    </row>
    <row r="148" spans="1:12" ht="15">
      <c r="A148" s="84" t="s">
        <v>3073</v>
      </c>
      <c r="B148" s="84" t="s">
        <v>2762</v>
      </c>
      <c r="C148" s="84">
        <v>2</v>
      </c>
      <c r="D148" s="122">
        <v>0.0016516988365462065</v>
      </c>
      <c r="E148" s="122">
        <v>2.3430144971507674</v>
      </c>
      <c r="F148" s="84" t="s">
        <v>3103</v>
      </c>
      <c r="G148" s="84" t="b">
        <v>0</v>
      </c>
      <c r="H148" s="84" t="b">
        <v>0</v>
      </c>
      <c r="I148" s="84" t="b">
        <v>0</v>
      </c>
      <c r="J148" s="84" t="b">
        <v>0</v>
      </c>
      <c r="K148" s="84" t="b">
        <v>0</v>
      </c>
      <c r="L148" s="84" t="b">
        <v>0</v>
      </c>
    </row>
    <row r="149" spans="1:12" ht="15">
      <c r="A149" s="84" t="s">
        <v>3049</v>
      </c>
      <c r="B149" s="84" t="s">
        <v>2739</v>
      </c>
      <c r="C149" s="84">
        <v>2</v>
      </c>
      <c r="D149" s="122">
        <v>0.0016516988365462065</v>
      </c>
      <c r="E149" s="122">
        <v>1.2584382192164365</v>
      </c>
      <c r="F149" s="84" t="s">
        <v>3103</v>
      </c>
      <c r="G149" s="84" t="b">
        <v>0</v>
      </c>
      <c r="H149" s="84" t="b">
        <v>0</v>
      </c>
      <c r="I149" s="84" t="b">
        <v>0</v>
      </c>
      <c r="J149" s="84" t="b">
        <v>0</v>
      </c>
      <c r="K149" s="84" t="b">
        <v>1</v>
      </c>
      <c r="L149" s="84" t="b">
        <v>0</v>
      </c>
    </row>
    <row r="150" spans="1:12" ht="15">
      <c r="A150" s="84" t="s">
        <v>3008</v>
      </c>
      <c r="B150" s="84" t="s">
        <v>3045</v>
      </c>
      <c r="C150" s="84">
        <v>2</v>
      </c>
      <c r="D150" s="122">
        <v>0.0016516988365462065</v>
      </c>
      <c r="E150" s="122">
        <v>2.2126807286557613</v>
      </c>
      <c r="F150" s="84" t="s">
        <v>3103</v>
      </c>
      <c r="G150" s="84" t="b">
        <v>0</v>
      </c>
      <c r="H150" s="84" t="b">
        <v>1</v>
      </c>
      <c r="I150" s="84" t="b">
        <v>0</v>
      </c>
      <c r="J150" s="84" t="b">
        <v>0</v>
      </c>
      <c r="K150" s="84" t="b">
        <v>0</v>
      </c>
      <c r="L150" s="84" t="b">
        <v>0</v>
      </c>
    </row>
    <row r="151" spans="1:12" ht="15">
      <c r="A151" s="84" t="s">
        <v>2740</v>
      </c>
      <c r="B151" s="84" t="s">
        <v>3078</v>
      </c>
      <c r="C151" s="84">
        <v>2</v>
      </c>
      <c r="D151" s="122">
        <v>0.0016516988365462065</v>
      </c>
      <c r="E151" s="122">
        <v>1.530101140507912</v>
      </c>
      <c r="F151" s="84" t="s">
        <v>3103</v>
      </c>
      <c r="G151" s="84" t="b">
        <v>0</v>
      </c>
      <c r="H151" s="84" t="b">
        <v>0</v>
      </c>
      <c r="I151" s="84" t="b">
        <v>0</v>
      </c>
      <c r="J151" s="84" t="b">
        <v>0</v>
      </c>
      <c r="K151" s="84" t="b">
        <v>0</v>
      </c>
      <c r="L151" s="84" t="b">
        <v>0</v>
      </c>
    </row>
    <row r="152" spans="1:12" ht="15">
      <c r="A152" s="84" t="s">
        <v>3006</v>
      </c>
      <c r="B152" s="84" t="s">
        <v>3003</v>
      </c>
      <c r="C152" s="84">
        <v>2</v>
      </c>
      <c r="D152" s="122">
        <v>0.0016516988365462065</v>
      </c>
      <c r="E152" s="122">
        <v>1.6026518076565237</v>
      </c>
      <c r="F152" s="84" t="s">
        <v>3103</v>
      </c>
      <c r="G152" s="84" t="b">
        <v>0</v>
      </c>
      <c r="H152" s="84" t="b">
        <v>0</v>
      </c>
      <c r="I152" s="84" t="b">
        <v>0</v>
      </c>
      <c r="J152" s="84" t="b">
        <v>0</v>
      </c>
      <c r="K152" s="84" t="b">
        <v>0</v>
      </c>
      <c r="L152" s="84" t="b">
        <v>0</v>
      </c>
    </row>
    <row r="153" spans="1:12" ht="15">
      <c r="A153" s="84" t="s">
        <v>3081</v>
      </c>
      <c r="B153" s="84" t="s">
        <v>2743</v>
      </c>
      <c r="C153" s="84">
        <v>2</v>
      </c>
      <c r="D153" s="122">
        <v>0.0016516988365462065</v>
      </c>
      <c r="E153" s="122">
        <v>1.5948264701445671</v>
      </c>
      <c r="F153" s="84" t="s">
        <v>3103</v>
      </c>
      <c r="G153" s="84" t="b">
        <v>0</v>
      </c>
      <c r="H153" s="84" t="b">
        <v>0</v>
      </c>
      <c r="I153" s="84" t="b">
        <v>0</v>
      </c>
      <c r="J153" s="84" t="b">
        <v>0</v>
      </c>
      <c r="K153" s="84" t="b">
        <v>0</v>
      </c>
      <c r="L153" s="84" t="b">
        <v>0</v>
      </c>
    </row>
    <row r="154" spans="1:12" ht="15">
      <c r="A154" s="84" t="s">
        <v>3015</v>
      </c>
      <c r="B154" s="84" t="s">
        <v>2987</v>
      </c>
      <c r="C154" s="84">
        <v>2</v>
      </c>
      <c r="D154" s="122">
        <v>0.0016516988365462065</v>
      </c>
      <c r="E154" s="122">
        <v>1.33441432538885</v>
      </c>
      <c r="F154" s="84" t="s">
        <v>3103</v>
      </c>
      <c r="G154" s="84" t="b">
        <v>0</v>
      </c>
      <c r="H154" s="84" t="b">
        <v>0</v>
      </c>
      <c r="I154" s="84" t="b">
        <v>0</v>
      </c>
      <c r="J154" s="84" t="b">
        <v>0</v>
      </c>
      <c r="K154" s="84" t="b">
        <v>1</v>
      </c>
      <c r="L154" s="84" t="b">
        <v>0</v>
      </c>
    </row>
    <row r="155" spans="1:12" ht="15">
      <c r="A155" s="84" t="s">
        <v>3008</v>
      </c>
      <c r="B155" s="84" t="s">
        <v>2738</v>
      </c>
      <c r="C155" s="84">
        <v>2</v>
      </c>
      <c r="D155" s="122">
        <v>0.0016516988365462065</v>
      </c>
      <c r="E155" s="122">
        <v>0.6253439941485055</v>
      </c>
      <c r="F155" s="84" t="s">
        <v>3103</v>
      </c>
      <c r="G155" s="84" t="b">
        <v>0</v>
      </c>
      <c r="H155" s="84" t="b">
        <v>1</v>
      </c>
      <c r="I155" s="84" t="b">
        <v>0</v>
      </c>
      <c r="J155" s="84" t="b">
        <v>0</v>
      </c>
      <c r="K155" s="84" t="b">
        <v>0</v>
      </c>
      <c r="L155" s="84" t="b">
        <v>0</v>
      </c>
    </row>
    <row r="156" spans="1:12" ht="15">
      <c r="A156" s="84" t="s">
        <v>2740</v>
      </c>
      <c r="B156" s="84" t="s">
        <v>3085</v>
      </c>
      <c r="C156" s="84">
        <v>2</v>
      </c>
      <c r="D156" s="122">
        <v>0.0016516988365462065</v>
      </c>
      <c r="E156" s="122">
        <v>1.530101140507912</v>
      </c>
      <c r="F156" s="84" t="s">
        <v>3103</v>
      </c>
      <c r="G156" s="84" t="b">
        <v>0</v>
      </c>
      <c r="H156" s="84" t="b">
        <v>0</v>
      </c>
      <c r="I156" s="84" t="b">
        <v>0</v>
      </c>
      <c r="J156" s="84" t="b">
        <v>0</v>
      </c>
      <c r="K156" s="84" t="b">
        <v>0</v>
      </c>
      <c r="L156" s="84" t="b">
        <v>0</v>
      </c>
    </row>
    <row r="157" spans="1:12" ht="15">
      <c r="A157" s="84" t="s">
        <v>2740</v>
      </c>
      <c r="B157" s="84" t="s">
        <v>3002</v>
      </c>
      <c r="C157" s="84">
        <v>2</v>
      </c>
      <c r="D157" s="122">
        <v>0.0016516988365462065</v>
      </c>
      <c r="E157" s="122">
        <v>0.7897384510136682</v>
      </c>
      <c r="F157" s="84" t="s">
        <v>3103</v>
      </c>
      <c r="G157" s="84" t="b">
        <v>0</v>
      </c>
      <c r="H157" s="84" t="b">
        <v>0</v>
      </c>
      <c r="I157" s="84" t="b">
        <v>0</v>
      </c>
      <c r="J157" s="84" t="b">
        <v>0</v>
      </c>
      <c r="K157" s="84" t="b">
        <v>0</v>
      </c>
      <c r="L157" s="84" t="b">
        <v>0</v>
      </c>
    </row>
    <row r="158" spans="1:12" ht="15">
      <c r="A158" s="84" t="s">
        <v>3002</v>
      </c>
      <c r="B158" s="84" t="s">
        <v>2739</v>
      </c>
      <c r="C158" s="84">
        <v>2</v>
      </c>
      <c r="D158" s="122">
        <v>0.0016516988365462065</v>
      </c>
      <c r="E158" s="122">
        <v>1.4345294782721179</v>
      </c>
      <c r="F158" s="84" t="s">
        <v>3103</v>
      </c>
      <c r="G158" s="84" t="b">
        <v>0</v>
      </c>
      <c r="H158" s="84" t="b">
        <v>0</v>
      </c>
      <c r="I158" s="84" t="b">
        <v>0</v>
      </c>
      <c r="J158" s="84" t="b">
        <v>0</v>
      </c>
      <c r="K158" s="84" t="b">
        <v>1</v>
      </c>
      <c r="L158" s="84" t="b">
        <v>0</v>
      </c>
    </row>
    <row r="159" spans="1:12" ht="15">
      <c r="A159" s="84" t="s">
        <v>2992</v>
      </c>
      <c r="B159" s="84" t="s">
        <v>2999</v>
      </c>
      <c r="C159" s="84">
        <v>2</v>
      </c>
      <c r="D159" s="122">
        <v>0.0016516988365462065</v>
      </c>
      <c r="E159" s="122">
        <v>1.2638332511031427</v>
      </c>
      <c r="F159" s="84" t="s">
        <v>3103</v>
      </c>
      <c r="G159" s="84" t="b">
        <v>0</v>
      </c>
      <c r="H159" s="84" t="b">
        <v>0</v>
      </c>
      <c r="I159" s="84" t="b">
        <v>0</v>
      </c>
      <c r="J159" s="84" t="b">
        <v>0</v>
      </c>
      <c r="K159" s="84" t="b">
        <v>0</v>
      </c>
      <c r="L159" s="84" t="b">
        <v>0</v>
      </c>
    </row>
    <row r="160" spans="1:12" ht="15">
      <c r="A160" s="84" t="s">
        <v>3019</v>
      </c>
      <c r="B160" s="84" t="s">
        <v>3044</v>
      </c>
      <c r="C160" s="84">
        <v>2</v>
      </c>
      <c r="D160" s="122">
        <v>0.0016516988365462065</v>
      </c>
      <c r="E160" s="122">
        <v>2.4679532337590677</v>
      </c>
      <c r="F160" s="84" t="s">
        <v>3103</v>
      </c>
      <c r="G160" s="84" t="b">
        <v>0</v>
      </c>
      <c r="H160" s="84" t="b">
        <v>0</v>
      </c>
      <c r="I160" s="84" t="b">
        <v>0</v>
      </c>
      <c r="J160" s="84" t="b">
        <v>0</v>
      </c>
      <c r="K160" s="84" t="b">
        <v>0</v>
      </c>
      <c r="L160" s="84" t="b">
        <v>0</v>
      </c>
    </row>
    <row r="161" spans="1:12" ht="15">
      <c r="A161" s="84" t="s">
        <v>2762</v>
      </c>
      <c r="B161" s="84" t="s">
        <v>2737</v>
      </c>
      <c r="C161" s="84">
        <v>2</v>
      </c>
      <c r="D161" s="122">
        <v>0.0016516988365462065</v>
      </c>
      <c r="E161" s="122">
        <v>0.5169396944499411</v>
      </c>
      <c r="F161" s="84" t="s">
        <v>3103</v>
      </c>
      <c r="G161" s="84" t="b">
        <v>0</v>
      </c>
      <c r="H161" s="84" t="b">
        <v>0</v>
      </c>
      <c r="I161" s="84" t="b">
        <v>0</v>
      </c>
      <c r="J161" s="84" t="b">
        <v>0</v>
      </c>
      <c r="K161" s="84" t="b">
        <v>0</v>
      </c>
      <c r="L161" s="84" t="b">
        <v>0</v>
      </c>
    </row>
    <row r="162" spans="1:12" ht="15">
      <c r="A162" s="84" t="s">
        <v>3018</v>
      </c>
      <c r="B162" s="84" t="s">
        <v>3023</v>
      </c>
      <c r="C162" s="84">
        <v>2</v>
      </c>
      <c r="D162" s="122">
        <v>0.0016516988365462065</v>
      </c>
      <c r="E162" s="122">
        <v>2.3430144971507674</v>
      </c>
      <c r="F162" s="84" t="s">
        <v>3103</v>
      </c>
      <c r="G162" s="84" t="b">
        <v>0</v>
      </c>
      <c r="H162" s="84" t="b">
        <v>0</v>
      </c>
      <c r="I162" s="84" t="b">
        <v>0</v>
      </c>
      <c r="J162" s="84" t="b">
        <v>0</v>
      </c>
      <c r="K162" s="84" t="b">
        <v>0</v>
      </c>
      <c r="L162" s="84" t="b">
        <v>0</v>
      </c>
    </row>
    <row r="163" spans="1:12" ht="15">
      <c r="A163" s="84" t="s">
        <v>3006</v>
      </c>
      <c r="B163" s="84" t="s">
        <v>2743</v>
      </c>
      <c r="C163" s="84">
        <v>2</v>
      </c>
      <c r="D163" s="122">
        <v>0.0016516988365462065</v>
      </c>
      <c r="E163" s="122">
        <v>0.8958564658085484</v>
      </c>
      <c r="F163" s="84" t="s">
        <v>3103</v>
      </c>
      <c r="G163" s="84" t="b">
        <v>0</v>
      </c>
      <c r="H163" s="84" t="b">
        <v>0</v>
      </c>
      <c r="I163" s="84" t="b">
        <v>0</v>
      </c>
      <c r="J163" s="84" t="b">
        <v>0</v>
      </c>
      <c r="K163" s="84" t="b">
        <v>0</v>
      </c>
      <c r="L163" s="84" t="b">
        <v>0</v>
      </c>
    </row>
    <row r="164" spans="1:12" ht="15">
      <c r="A164" s="84" t="s">
        <v>2984</v>
      </c>
      <c r="B164" s="84" t="s">
        <v>3048</v>
      </c>
      <c r="C164" s="84">
        <v>2</v>
      </c>
      <c r="D164" s="122">
        <v>0.0016516988365462065</v>
      </c>
      <c r="E164" s="122">
        <v>1.494825380159369</v>
      </c>
      <c r="F164" s="84" t="s">
        <v>3103</v>
      </c>
      <c r="G164" s="84" t="b">
        <v>0</v>
      </c>
      <c r="H164" s="84" t="b">
        <v>0</v>
      </c>
      <c r="I164" s="84" t="b">
        <v>0</v>
      </c>
      <c r="J164" s="84" t="b">
        <v>0</v>
      </c>
      <c r="K164" s="84" t="b">
        <v>0</v>
      </c>
      <c r="L164" s="84" t="b">
        <v>0</v>
      </c>
    </row>
    <row r="165" spans="1:12" ht="15">
      <c r="A165" s="84" t="s">
        <v>2742</v>
      </c>
      <c r="B165" s="84" t="s">
        <v>2999</v>
      </c>
      <c r="C165" s="84">
        <v>2</v>
      </c>
      <c r="D165" s="122">
        <v>0.0016516988365462065</v>
      </c>
      <c r="E165" s="122">
        <v>0.8245005572728802</v>
      </c>
      <c r="F165" s="84" t="s">
        <v>3103</v>
      </c>
      <c r="G165" s="84" t="b">
        <v>0</v>
      </c>
      <c r="H165" s="84" t="b">
        <v>0</v>
      </c>
      <c r="I165" s="84" t="b">
        <v>0</v>
      </c>
      <c r="J165" s="84" t="b">
        <v>0</v>
      </c>
      <c r="K165" s="84" t="b">
        <v>0</v>
      </c>
      <c r="L165" s="84" t="b">
        <v>0</v>
      </c>
    </row>
    <row r="166" spans="1:12" ht="15">
      <c r="A166" s="84" t="s">
        <v>3088</v>
      </c>
      <c r="B166" s="84" t="s">
        <v>2739</v>
      </c>
      <c r="C166" s="84">
        <v>2</v>
      </c>
      <c r="D166" s="122">
        <v>0.0016516988365462065</v>
      </c>
      <c r="E166" s="122">
        <v>1.4345294782721179</v>
      </c>
      <c r="F166" s="84" t="s">
        <v>3103</v>
      </c>
      <c r="G166" s="84" t="b">
        <v>0</v>
      </c>
      <c r="H166" s="84" t="b">
        <v>0</v>
      </c>
      <c r="I166" s="84" t="b">
        <v>0</v>
      </c>
      <c r="J166" s="84" t="b">
        <v>0</v>
      </c>
      <c r="K166" s="84" t="b">
        <v>1</v>
      </c>
      <c r="L166" s="84" t="b">
        <v>0</v>
      </c>
    </row>
    <row r="167" spans="1:12" ht="15">
      <c r="A167" s="84" t="s">
        <v>3053</v>
      </c>
      <c r="B167" s="84" t="s">
        <v>3089</v>
      </c>
      <c r="C167" s="84">
        <v>2</v>
      </c>
      <c r="D167" s="122">
        <v>0.0016516988365462065</v>
      </c>
      <c r="E167" s="122">
        <v>2.865893242431105</v>
      </c>
      <c r="F167" s="84" t="s">
        <v>3103</v>
      </c>
      <c r="G167" s="84" t="b">
        <v>0</v>
      </c>
      <c r="H167" s="84" t="b">
        <v>0</v>
      </c>
      <c r="I167" s="84" t="b">
        <v>0</v>
      </c>
      <c r="J167" s="84" t="b">
        <v>0</v>
      </c>
      <c r="K167" s="84" t="b">
        <v>1</v>
      </c>
      <c r="L167" s="84" t="b">
        <v>0</v>
      </c>
    </row>
    <row r="168" spans="1:12" ht="15">
      <c r="A168" s="84" t="s">
        <v>3089</v>
      </c>
      <c r="B168" s="84" t="s">
        <v>2738</v>
      </c>
      <c r="C168" s="84">
        <v>2</v>
      </c>
      <c r="D168" s="122">
        <v>0.0016516988365462065</v>
      </c>
      <c r="E168" s="122">
        <v>1.278556507923849</v>
      </c>
      <c r="F168" s="84" t="s">
        <v>3103</v>
      </c>
      <c r="G168" s="84" t="b">
        <v>0</v>
      </c>
      <c r="H168" s="84" t="b">
        <v>1</v>
      </c>
      <c r="I168" s="84" t="b">
        <v>0</v>
      </c>
      <c r="J168" s="84" t="b">
        <v>0</v>
      </c>
      <c r="K168" s="84" t="b">
        <v>0</v>
      </c>
      <c r="L168" s="84" t="b">
        <v>0</v>
      </c>
    </row>
    <row r="169" spans="1:12" ht="15">
      <c r="A169" s="84" t="s">
        <v>2739</v>
      </c>
      <c r="B169" s="84" t="s">
        <v>2738</v>
      </c>
      <c r="C169" s="84">
        <v>2</v>
      </c>
      <c r="D169" s="122">
        <v>0.0016516988365462065</v>
      </c>
      <c r="E169" s="122">
        <v>-0.3288985152908194</v>
      </c>
      <c r="F169" s="84" t="s">
        <v>3103</v>
      </c>
      <c r="G169" s="84" t="b">
        <v>0</v>
      </c>
      <c r="H169" s="84" t="b">
        <v>1</v>
      </c>
      <c r="I169" s="84" t="b">
        <v>0</v>
      </c>
      <c r="J169" s="84" t="b">
        <v>0</v>
      </c>
      <c r="K169" s="84" t="b">
        <v>0</v>
      </c>
      <c r="L169" s="84" t="b">
        <v>0</v>
      </c>
    </row>
    <row r="170" spans="1:12" ht="15">
      <c r="A170" s="84" t="s">
        <v>2759</v>
      </c>
      <c r="B170" s="84" t="s">
        <v>3091</v>
      </c>
      <c r="C170" s="84">
        <v>2</v>
      </c>
      <c r="D170" s="122">
        <v>0.0019033961573354885</v>
      </c>
      <c r="E170" s="122">
        <v>2.7409545058228053</v>
      </c>
      <c r="F170" s="84" t="s">
        <v>3103</v>
      </c>
      <c r="G170" s="84" t="b">
        <v>0</v>
      </c>
      <c r="H170" s="84" t="b">
        <v>0</v>
      </c>
      <c r="I170" s="84" t="b">
        <v>0</v>
      </c>
      <c r="J170" s="84" t="b">
        <v>0</v>
      </c>
      <c r="K170" s="84" t="b">
        <v>0</v>
      </c>
      <c r="L170" s="84" t="b">
        <v>0</v>
      </c>
    </row>
    <row r="171" spans="1:12" ht="15">
      <c r="A171" s="84" t="s">
        <v>3091</v>
      </c>
      <c r="B171" s="84" t="s">
        <v>2759</v>
      </c>
      <c r="C171" s="84">
        <v>2</v>
      </c>
      <c r="D171" s="122">
        <v>0.0019033961573354885</v>
      </c>
      <c r="E171" s="122">
        <v>2.7409545058228053</v>
      </c>
      <c r="F171" s="84" t="s">
        <v>3103</v>
      </c>
      <c r="G171" s="84" t="b">
        <v>0</v>
      </c>
      <c r="H171" s="84" t="b">
        <v>0</v>
      </c>
      <c r="I171" s="84" t="b">
        <v>0</v>
      </c>
      <c r="J171" s="84" t="b">
        <v>0</v>
      </c>
      <c r="K171" s="84" t="b">
        <v>0</v>
      </c>
      <c r="L171" s="84" t="b">
        <v>0</v>
      </c>
    </row>
    <row r="172" spans="1:12" ht="15">
      <c r="A172" s="84" t="s">
        <v>2759</v>
      </c>
      <c r="B172" s="84" t="s">
        <v>3092</v>
      </c>
      <c r="C172" s="84">
        <v>2</v>
      </c>
      <c r="D172" s="122">
        <v>0.0019033961573354885</v>
      </c>
      <c r="E172" s="122">
        <v>2.7409545058228053</v>
      </c>
      <c r="F172" s="84" t="s">
        <v>3103</v>
      </c>
      <c r="G172" s="84" t="b">
        <v>0</v>
      </c>
      <c r="H172" s="84" t="b">
        <v>0</v>
      </c>
      <c r="I172" s="84" t="b">
        <v>0</v>
      </c>
      <c r="J172" s="84" t="b">
        <v>0</v>
      </c>
      <c r="K172" s="84" t="b">
        <v>0</v>
      </c>
      <c r="L172" s="84" t="b">
        <v>0</v>
      </c>
    </row>
    <row r="173" spans="1:12" ht="15">
      <c r="A173" s="84" t="s">
        <v>2763</v>
      </c>
      <c r="B173" s="84" t="s">
        <v>2764</v>
      </c>
      <c r="C173" s="84">
        <v>2</v>
      </c>
      <c r="D173" s="122">
        <v>0.0016516988365462065</v>
      </c>
      <c r="E173" s="122">
        <v>2.246104484142711</v>
      </c>
      <c r="F173" s="84" t="s">
        <v>3103</v>
      </c>
      <c r="G173" s="84" t="b">
        <v>0</v>
      </c>
      <c r="H173" s="84" t="b">
        <v>0</v>
      </c>
      <c r="I173" s="84" t="b">
        <v>0</v>
      </c>
      <c r="J173" s="84" t="b">
        <v>0</v>
      </c>
      <c r="K173" s="84" t="b">
        <v>0</v>
      </c>
      <c r="L173" s="84" t="b">
        <v>0</v>
      </c>
    </row>
    <row r="174" spans="1:12" ht="15">
      <c r="A174" s="84" t="s">
        <v>2764</v>
      </c>
      <c r="B174" s="84" t="s">
        <v>2761</v>
      </c>
      <c r="C174" s="84">
        <v>2</v>
      </c>
      <c r="D174" s="122">
        <v>0.0016516988365462065</v>
      </c>
      <c r="E174" s="122">
        <v>2.4679532337590677</v>
      </c>
      <c r="F174" s="84" t="s">
        <v>3103</v>
      </c>
      <c r="G174" s="84" t="b">
        <v>0</v>
      </c>
      <c r="H174" s="84" t="b">
        <v>0</v>
      </c>
      <c r="I174" s="84" t="b">
        <v>0</v>
      </c>
      <c r="J174" s="84" t="b">
        <v>0</v>
      </c>
      <c r="K174" s="84" t="b">
        <v>0</v>
      </c>
      <c r="L174" s="84" t="b">
        <v>0</v>
      </c>
    </row>
    <row r="175" spans="1:12" ht="15">
      <c r="A175" s="84" t="s">
        <v>2761</v>
      </c>
      <c r="B175" s="84" t="s">
        <v>2765</v>
      </c>
      <c r="C175" s="84">
        <v>2</v>
      </c>
      <c r="D175" s="122">
        <v>0.0016516988365462065</v>
      </c>
      <c r="E175" s="122">
        <v>2.865893242431105</v>
      </c>
      <c r="F175" s="84" t="s">
        <v>3103</v>
      </c>
      <c r="G175" s="84" t="b">
        <v>0</v>
      </c>
      <c r="H175" s="84" t="b">
        <v>0</v>
      </c>
      <c r="I175" s="84" t="b">
        <v>0</v>
      </c>
      <c r="J175" s="84" t="b">
        <v>0</v>
      </c>
      <c r="K175" s="84" t="b">
        <v>0</v>
      </c>
      <c r="L175" s="84" t="b">
        <v>0</v>
      </c>
    </row>
    <row r="176" spans="1:12" ht="15">
      <c r="A176" s="84" t="s">
        <v>227</v>
      </c>
      <c r="B176" s="84" t="s">
        <v>2770</v>
      </c>
      <c r="C176" s="84">
        <v>2</v>
      </c>
      <c r="D176" s="122">
        <v>0.0016516988365462065</v>
      </c>
      <c r="E176" s="122">
        <v>3.0419845014867866</v>
      </c>
      <c r="F176" s="84" t="s">
        <v>3103</v>
      </c>
      <c r="G176" s="84" t="b">
        <v>0</v>
      </c>
      <c r="H176" s="84" t="b">
        <v>0</v>
      </c>
      <c r="I176" s="84" t="b">
        <v>0</v>
      </c>
      <c r="J176" s="84" t="b">
        <v>0</v>
      </c>
      <c r="K176" s="84" t="b">
        <v>0</v>
      </c>
      <c r="L176" s="84" t="b">
        <v>0</v>
      </c>
    </row>
    <row r="177" spans="1:12" ht="15">
      <c r="A177" s="84" t="s">
        <v>2710</v>
      </c>
      <c r="B177" s="84" t="s">
        <v>2705</v>
      </c>
      <c r="C177" s="84">
        <v>2</v>
      </c>
      <c r="D177" s="122">
        <v>0.0016516988365462065</v>
      </c>
      <c r="E177" s="122">
        <v>2.497916457136511</v>
      </c>
      <c r="F177" s="84" t="s">
        <v>3103</v>
      </c>
      <c r="G177" s="84" t="b">
        <v>0</v>
      </c>
      <c r="H177" s="84" t="b">
        <v>0</v>
      </c>
      <c r="I177" s="84" t="b">
        <v>0</v>
      </c>
      <c r="J177" s="84" t="b">
        <v>0</v>
      </c>
      <c r="K177" s="84" t="b">
        <v>0</v>
      </c>
      <c r="L177" s="84" t="b">
        <v>0</v>
      </c>
    </row>
    <row r="178" spans="1:12" ht="15">
      <c r="A178" s="84" t="s">
        <v>2705</v>
      </c>
      <c r="B178" s="84" t="s">
        <v>2711</v>
      </c>
      <c r="C178" s="84">
        <v>2</v>
      </c>
      <c r="D178" s="122">
        <v>0.0016516988365462065</v>
      </c>
      <c r="E178" s="122">
        <v>2.497916457136511</v>
      </c>
      <c r="F178" s="84" t="s">
        <v>3103</v>
      </c>
      <c r="G178" s="84" t="b">
        <v>0</v>
      </c>
      <c r="H178" s="84" t="b">
        <v>0</v>
      </c>
      <c r="I178" s="84" t="b">
        <v>0</v>
      </c>
      <c r="J178" s="84" t="b">
        <v>0</v>
      </c>
      <c r="K178" s="84" t="b">
        <v>0</v>
      </c>
      <c r="L178" s="84" t="b">
        <v>0</v>
      </c>
    </row>
    <row r="179" spans="1:12" ht="15">
      <c r="A179" s="84" t="s">
        <v>2711</v>
      </c>
      <c r="B179" s="84" t="s">
        <v>2712</v>
      </c>
      <c r="C179" s="84">
        <v>2</v>
      </c>
      <c r="D179" s="122">
        <v>0.0016516988365462065</v>
      </c>
      <c r="E179" s="122">
        <v>3.0419845014867866</v>
      </c>
      <c r="F179" s="84" t="s">
        <v>3103</v>
      </c>
      <c r="G179" s="84" t="b">
        <v>0</v>
      </c>
      <c r="H179" s="84" t="b">
        <v>0</v>
      </c>
      <c r="I179" s="84" t="b">
        <v>0</v>
      </c>
      <c r="J179" s="84" t="b">
        <v>0</v>
      </c>
      <c r="K179" s="84" t="b">
        <v>0</v>
      </c>
      <c r="L179" s="84" t="b">
        <v>0</v>
      </c>
    </row>
    <row r="180" spans="1:12" ht="15">
      <c r="A180" s="84" t="s">
        <v>2712</v>
      </c>
      <c r="B180" s="84" t="s">
        <v>2713</v>
      </c>
      <c r="C180" s="84">
        <v>2</v>
      </c>
      <c r="D180" s="122">
        <v>0.0016516988365462065</v>
      </c>
      <c r="E180" s="122">
        <v>3.0419845014867866</v>
      </c>
      <c r="F180" s="84" t="s">
        <v>3103</v>
      </c>
      <c r="G180" s="84" t="b">
        <v>0</v>
      </c>
      <c r="H180" s="84" t="b">
        <v>0</v>
      </c>
      <c r="I180" s="84" t="b">
        <v>0</v>
      </c>
      <c r="J180" s="84" t="b">
        <v>0</v>
      </c>
      <c r="K180" s="84" t="b">
        <v>0</v>
      </c>
      <c r="L180" s="84" t="b">
        <v>0</v>
      </c>
    </row>
    <row r="181" spans="1:12" ht="15">
      <c r="A181" s="84" t="s">
        <v>2713</v>
      </c>
      <c r="B181" s="84" t="s">
        <v>2719</v>
      </c>
      <c r="C181" s="84">
        <v>2</v>
      </c>
      <c r="D181" s="122">
        <v>0.0016516988365462065</v>
      </c>
      <c r="E181" s="122">
        <v>3.0419845014867866</v>
      </c>
      <c r="F181" s="84" t="s">
        <v>3103</v>
      </c>
      <c r="G181" s="84" t="b">
        <v>0</v>
      </c>
      <c r="H181" s="84" t="b">
        <v>0</v>
      </c>
      <c r="I181" s="84" t="b">
        <v>0</v>
      </c>
      <c r="J181" s="84" t="b">
        <v>0</v>
      </c>
      <c r="K181" s="84" t="b">
        <v>0</v>
      </c>
      <c r="L181" s="84" t="b">
        <v>0</v>
      </c>
    </row>
    <row r="182" spans="1:12" ht="15">
      <c r="A182" s="84" t="s">
        <v>2719</v>
      </c>
      <c r="B182" s="84" t="s">
        <v>3095</v>
      </c>
      <c r="C182" s="84">
        <v>2</v>
      </c>
      <c r="D182" s="122">
        <v>0.0016516988365462065</v>
      </c>
      <c r="E182" s="122">
        <v>3.0419845014867866</v>
      </c>
      <c r="F182" s="84" t="s">
        <v>3103</v>
      </c>
      <c r="G182" s="84" t="b">
        <v>0</v>
      </c>
      <c r="H182" s="84" t="b">
        <v>0</v>
      </c>
      <c r="I182" s="84" t="b">
        <v>0</v>
      </c>
      <c r="J182" s="84" t="b">
        <v>0</v>
      </c>
      <c r="K182" s="84" t="b">
        <v>0</v>
      </c>
      <c r="L182" s="84" t="b">
        <v>0</v>
      </c>
    </row>
    <row r="183" spans="1:12" ht="15">
      <c r="A183" s="84" t="s">
        <v>3095</v>
      </c>
      <c r="B183" s="84" t="s">
        <v>3096</v>
      </c>
      <c r="C183" s="84">
        <v>2</v>
      </c>
      <c r="D183" s="122">
        <v>0.0016516988365462065</v>
      </c>
      <c r="E183" s="122">
        <v>3.0419845014867866</v>
      </c>
      <c r="F183" s="84" t="s">
        <v>3103</v>
      </c>
      <c r="G183" s="84" t="b">
        <v>0</v>
      </c>
      <c r="H183" s="84" t="b">
        <v>0</v>
      </c>
      <c r="I183" s="84" t="b">
        <v>0</v>
      </c>
      <c r="J183" s="84" t="b">
        <v>0</v>
      </c>
      <c r="K183" s="84" t="b">
        <v>0</v>
      </c>
      <c r="L183" s="84" t="b">
        <v>0</v>
      </c>
    </row>
    <row r="184" spans="1:12" ht="15">
      <c r="A184" s="84" t="s">
        <v>2777</v>
      </c>
      <c r="B184" s="84" t="s">
        <v>2778</v>
      </c>
      <c r="C184" s="84">
        <v>2</v>
      </c>
      <c r="D184" s="122">
        <v>0.0019033961573354885</v>
      </c>
      <c r="E184" s="122">
        <v>3.0419845014867866</v>
      </c>
      <c r="F184" s="84" t="s">
        <v>3103</v>
      </c>
      <c r="G184" s="84" t="b">
        <v>0</v>
      </c>
      <c r="H184" s="84" t="b">
        <v>0</v>
      </c>
      <c r="I184" s="84" t="b">
        <v>0</v>
      </c>
      <c r="J184" s="84" t="b">
        <v>0</v>
      </c>
      <c r="K184" s="84" t="b">
        <v>0</v>
      </c>
      <c r="L184" s="84" t="b">
        <v>0</v>
      </c>
    </row>
    <row r="185" spans="1:12" ht="15">
      <c r="A185" s="84" t="s">
        <v>2789</v>
      </c>
      <c r="B185" s="84" t="s">
        <v>2790</v>
      </c>
      <c r="C185" s="84">
        <v>2</v>
      </c>
      <c r="D185" s="122">
        <v>0.0016516988365462065</v>
      </c>
      <c r="E185" s="122">
        <v>2.1669232380950865</v>
      </c>
      <c r="F185" s="84" t="s">
        <v>3103</v>
      </c>
      <c r="G185" s="84" t="b">
        <v>0</v>
      </c>
      <c r="H185" s="84" t="b">
        <v>0</v>
      </c>
      <c r="I185" s="84" t="b">
        <v>0</v>
      </c>
      <c r="J185" s="84" t="b">
        <v>1</v>
      </c>
      <c r="K185" s="84" t="b">
        <v>0</v>
      </c>
      <c r="L185" s="84" t="b">
        <v>0</v>
      </c>
    </row>
    <row r="186" spans="1:12" ht="15">
      <c r="A186" s="84" t="s">
        <v>2790</v>
      </c>
      <c r="B186" s="84" t="s">
        <v>2791</v>
      </c>
      <c r="C186" s="84">
        <v>2</v>
      </c>
      <c r="D186" s="122">
        <v>0.0016516988365462065</v>
      </c>
      <c r="E186" s="122">
        <v>2.6440444928147486</v>
      </c>
      <c r="F186" s="84" t="s">
        <v>3103</v>
      </c>
      <c r="G186" s="84" t="b">
        <v>1</v>
      </c>
      <c r="H186" s="84" t="b">
        <v>0</v>
      </c>
      <c r="I186" s="84" t="b">
        <v>0</v>
      </c>
      <c r="J186" s="84" t="b">
        <v>0</v>
      </c>
      <c r="K186" s="84" t="b">
        <v>0</v>
      </c>
      <c r="L186" s="84" t="b">
        <v>0</v>
      </c>
    </row>
    <row r="187" spans="1:12" ht="15">
      <c r="A187" s="84" t="s">
        <v>2791</v>
      </c>
      <c r="B187" s="84" t="s">
        <v>2792</v>
      </c>
      <c r="C187" s="84">
        <v>2</v>
      </c>
      <c r="D187" s="122">
        <v>0.0016516988365462065</v>
      </c>
      <c r="E187" s="122">
        <v>2.6440444928147486</v>
      </c>
      <c r="F187" s="84" t="s">
        <v>3103</v>
      </c>
      <c r="G187" s="84" t="b">
        <v>0</v>
      </c>
      <c r="H187" s="84" t="b">
        <v>0</v>
      </c>
      <c r="I187" s="84" t="b">
        <v>0</v>
      </c>
      <c r="J187" s="84" t="b">
        <v>1</v>
      </c>
      <c r="K187" s="84" t="b">
        <v>0</v>
      </c>
      <c r="L187" s="84" t="b">
        <v>0</v>
      </c>
    </row>
    <row r="188" spans="1:12" ht="15">
      <c r="A188" s="84" t="s">
        <v>2792</v>
      </c>
      <c r="B188" s="84" t="s">
        <v>2793</v>
      </c>
      <c r="C188" s="84">
        <v>2</v>
      </c>
      <c r="D188" s="122">
        <v>0.0016516988365462065</v>
      </c>
      <c r="E188" s="122">
        <v>2.865893242431105</v>
      </c>
      <c r="F188" s="84" t="s">
        <v>3103</v>
      </c>
      <c r="G188" s="84" t="b">
        <v>1</v>
      </c>
      <c r="H188" s="84" t="b">
        <v>0</v>
      </c>
      <c r="I188" s="84" t="b">
        <v>0</v>
      </c>
      <c r="J188" s="84" t="b">
        <v>0</v>
      </c>
      <c r="K188" s="84" t="b">
        <v>0</v>
      </c>
      <c r="L188" s="84" t="b">
        <v>0</v>
      </c>
    </row>
    <row r="189" spans="1:12" ht="15">
      <c r="A189" s="84" t="s">
        <v>2793</v>
      </c>
      <c r="B189" s="84" t="s">
        <v>2794</v>
      </c>
      <c r="C189" s="84">
        <v>2</v>
      </c>
      <c r="D189" s="122">
        <v>0.0016516988365462065</v>
      </c>
      <c r="E189" s="122">
        <v>2.865893242431105</v>
      </c>
      <c r="F189" s="84" t="s">
        <v>3103</v>
      </c>
      <c r="G189" s="84" t="b">
        <v>0</v>
      </c>
      <c r="H189" s="84" t="b">
        <v>0</v>
      </c>
      <c r="I189" s="84" t="b">
        <v>0</v>
      </c>
      <c r="J189" s="84" t="b">
        <v>0</v>
      </c>
      <c r="K189" s="84" t="b">
        <v>0</v>
      </c>
      <c r="L189" s="84" t="b">
        <v>0</v>
      </c>
    </row>
    <row r="190" spans="1:12" ht="15">
      <c r="A190" s="84" t="s">
        <v>2794</v>
      </c>
      <c r="B190" s="84" t="s">
        <v>2795</v>
      </c>
      <c r="C190" s="84">
        <v>2</v>
      </c>
      <c r="D190" s="122">
        <v>0.0016516988365462065</v>
      </c>
      <c r="E190" s="122">
        <v>3.0419845014867866</v>
      </c>
      <c r="F190" s="84" t="s">
        <v>3103</v>
      </c>
      <c r="G190" s="84" t="b">
        <v>0</v>
      </c>
      <c r="H190" s="84" t="b">
        <v>0</v>
      </c>
      <c r="I190" s="84" t="b">
        <v>0</v>
      </c>
      <c r="J190" s="84" t="b">
        <v>0</v>
      </c>
      <c r="K190" s="84" t="b">
        <v>0</v>
      </c>
      <c r="L190" s="84" t="b">
        <v>0</v>
      </c>
    </row>
    <row r="191" spans="1:12" ht="15">
      <c r="A191" s="84" t="s">
        <v>2795</v>
      </c>
      <c r="B191" s="84" t="s">
        <v>2705</v>
      </c>
      <c r="C191" s="84">
        <v>2</v>
      </c>
      <c r="D191" s="122">
        <v>0.0016516988365462065</v>
      </c>
      <c r="E191" s="122">
        <v>2.497916457136511</v>
      </c>
      <c r="F191" s="84" t="s">
        <v>3103</v>
      </c>
      <c r="G191" s="84" t="b">
        <v>0</v>
      </c>
      <c r="H191" s="84" t="b">
        <v>0</v>
      </c>
      <c r="I191" s="84" t="b">
        <v>0</v>
      </c>
      <c r="J191" s="84" t="b">
        <v>0</v>
      </c>
      <c r="K191" s="84" t="b">
        <v>0</v>
      </c>
      <c r="L191" s="84" t="b">
        <v>0</v>
      </c>
    </row>
    <row r="192" spans="1:12" ht="15">
      <c r="A192" s="84" t="s">
        <v>2705</v>
      </c>
      <c r="B192" s="84" t="s">
        <v>2796</v>
      </c>
      <c r="C192" s="84">
        <v>2</v>
      </c>
      <c r="D192" s="122">
        <v>0.0016516988365462065</v>
      </c>
      <c r="E192" s="122">
        <v>2.3218251980808295</v>
      </c>
      <c r="F192" s="84" t="s">
        <v>3103</v>
      </c>
      <c r="G192" s="84" t="b">
        <v>0</v>
      </c>
      <c r="H192" s="84" t="b">
        <v>0</v>
      </c>
      <c r="I192" s="84" t="b">
        <v>0</v>
      </c>
      <c r="J192" s="84" t="b">
        <v>0</v>
      </c>
      <c r="K192" s="84" t="b">
        <v>0</v>
      </c>
      <c r="L192" s="84" t="b">
        <v>0</v>
      </c>
    </row>
    <row r="193" spans="1:12" ht="15">
      <c r="A193" s="84" t="s">
        <v>2796</v>
      </c>
      <c r="B193" s="84" t="s">
        <v>2797</v>
      </c>
      <c r="C193" s="84">
        <v>2</v>
      </c>
      <c r="D193" s="122">
        <v>0.0016516988365462065</v>
      </c>
      <c r="E193" s="122">
        <v>2.865893242431105</v>
      </c>
      <c r="F193" s="84" t="s">
        <v>3103</v>
      </c>
      <c r="G193" s="84" t="b">
        <v>0</v>
      </c>
      <c r="H193" s="84" t="b">
        <v>0</v>
      </c>
      <c r="I193" s="84" t="b">
        <v>0</v>
      </c>
      <c r="J193" s="84" t="b">
        <v>0</v>
      </c>
      <c r="K193" s="84" t="b">
        <v>0</v>
      </c>
      <c r="L193" s="84" t="b">
        <v>0</v>
      </c>
    </row>
    <row r="194" spans="1:12" ht="15">
      <c r="A194" s="84" t="s">
        <v>2797</v>
      </c>
      <c r="B194" s="84" t="s">
        <v>3097</v>
      </c>
      <c r="C194" s="84">
        <v>2</v>
      </c>
      <c r="D194" s="122">
        <v>0.0016516988365462065</v>
      </c>
      <c r="E194" s="122">
        <v>3.0419845014867866</v>
      </c>
      <c r="F194" s="84" t="s">
        <v>3103</v>
      </c>
      <c r="G194" s="84" t="b">
        <v>0</v>
      </c>
      <c r="H194" s="84" t="b">
        <v>0</v>
      </c>
      <c r="I194" s="84" t="b">
        <v>0</v>
      </c>
      <c r="J194" s="84" t="b">
        <v>0</v>
      </c>
      <c r="K194" s="84" t="b">
        <v>0</v>
      </c>
      <c r="L194" s="84" t="b">
        <v>0</v>
      </c>
    </row>
    <row r="195" spans="1:12" ht="15">
      <c r="A195" s="84" t="s">
        <v>3097</v>
      </c>
      <c r="B195" s="84" t="s">
        <v>3098</v>
      </c>
      <c r="C195" s="84">
        <v>2</v>
      </c>
      <c r="D195" s="122">
        <v>0.0016516988365462065</v>
      </c>
      <c r="E195" s="122">
        <v>3.0419845014867866</v>
      </c>
      <c r="F195" s="84" t="s">
        <v>3103</v>
      </c>
      <c r="G195" s="84" t="b">
        <v>0</v>
      </c>
      <c r="H195" s="84" t="b">
        <v>0</v>
      </c>
      <c r="I195" s="84" t="b">
        <v>0</v>
      </c>
      <c r="J195" s="84" t="b">
        <v>0</v>
      </c>
      <c r="K195" s="84" t="b">
        <v>0</v>
      </c>
      <c r="L195" s="84" t="b">
        <v>0</v>
      </c>
    </row>
    <row r="196" spans="1:12" ht="15">
      <c r="A196" s="84" t="s">
        <v>3098</v>
      </c>
      <c r="B196" s="84" t="s">
        <v>3099</v>
      </c>
      <c r="C196" s="84">
        <v>2</v>
      </c>
      <c r="D196" s="122">
        <v>0.0016516988365462065</v>
      </c>
      <c r="E196" s="122">
        <v>3.0419845014867866</v>
      </c>
      <c r="F196" s="84" t="s">
        <v>3103</v>
      </c>
      <c r="G196" s="84" t="b">
        <v>0</v>
      </c>
      <c r="H196" s="84" t="b">
        <v>0</v>
      </c>
      <c r="I196" s="84" t="b">
        <v>0</v>
      </c>
      <c r="J196" s="84" t="b">
        <v>0</v>
      </c>
      <c r="K196" s="84" t="b">
        <v>0</v>
      </c>
      <c r="L196" s="84" t="b">
        <v>0</v>
      </c>
    </row>
    <row r="197" spans="1:12" ht="15">
      <c r="A197" s="84" t="s">
        <v>214</v>
      </c>
      <c r="B197" s="84" t="s">
        <v>2780</v>
      </c>
      <c r="C197" s="84">
        <v>2</v>
      </c>
      <c r="D197" s="122">
        <v>0.0016516988365462065</v>
      </c>
      <c r="E197" s="122">
        <v>2.6440444928147486</v>
      </c>
      <c r="F197" s="84" t="s">
        <v>3103</v>
      </c>
      <c r="G197" s="84" t="b">
        <v>0</v>
      </c>
      <c r="H197" s="84" t="b">
        <v>0</v>
      </c>
      <c r="I197" s="84" t="b">
        <v>0</v>
      </c>
      <c r="J197" s="84" t="b">
        <v>0</v>
      </c>
      <c r="K197" s="84" t="b">
        <v>0</v>
      </c>
      <c r="L197" s="84" t="b">
        <v>0</v>
      </c>
    </row>
    <row r="198" spans="1:12" ht="15">
      <c r="A198" s="84" t="s">
        <v>614</v>
      </c>
      <c r="B198" s="84" t="s">
        <v>3100</v>
      </c>
      <c r="C198" s="84">
        <v>2</v>
      </c>
      <c r="D198" s="122">
        <v>0.0016516988365462065</v>
      </c>
      <c r="E198" s="122">
        <v>2.865893242431105</v>
      </c>
      <c r="F198" s="84" t="s">
        <v>3103</v>
      </c>
      <c r="G198" s="84" t="b">
        <v>0</v>
      </c>
      <c r="H198" s="84" t="b">
        <v>0</v>
      </c>
      <c r="I198" s="84" t="b">
        <v>0</v>
      </c>
      <c r="J198" s="84" t="b">
        <v>0</v>
      </c>
      <c r="K198" s="84" t="b">
        <v>0</v>
      </c>
      <c r="L198" s="84" t="b">
        <v>0</v>
      </c>
    </row>
    <row r="199" spans="1:12" ht="15">
      <c r="A199" s="84" t="s">
        <v>2737</v>
      </c>
      <c r="B199" s="84" t="s">
        <v>2736</v>
      </c>
      <c r="C199" s="84">
        <v>97</v>
      </c>
      <c r="D199" s="122">
        <v>0.009528120005077684</v>
      </c>
      <c r="E199" s="122">
        <v>0.9530207914018952</v>
      </c>
      <c r="F199" s="84" t="s">
        <v>2632</v>
      </c>
      <c r="G199" s="84" t="b">
        <v>0</v>
      </c>
      <c r="H199" s="84" t="b">
        <v>0</v>
      </c>
      <c r="I199" s="84" t="b">
        <v>0</v>
      </c>
      <c r="J199" s="84" t="b">
        <v>0</v>
      </c>
      <c r="K199" s="84" t="b">
        <v>0</v>
      </c>
      <c r="L199" s="84" t="b">
        <v>0</v>
      </c>
    </row>
    <row r="200" spans="1:12" ht="15">
      <c r="A200" s="84" t="s">
        <v>2739</v>
      </c>
      <c r="B200" s="84" t="s">
        <v>2742</v>
      </c>
      <c r="C200" s="84">
        <v>55</v>
      </c>
      <c r="D200" s="122">
        <v>0.012657626565599168</v>
      </c>
      <c r="E200" s="122">
        <v>1.3270434280288992</v>
      </c>
      <c r="F200" s="84" t="s">
        <v>2632</v>
      </c>
      <c r="G200" s="84" t="b">
        <v>0</v>
      </c>
      <c r="H200" s="84" t="b">
        <v>1</v>
      </c>
      <c r="I200" s="84" t="b">
        <v>0</v>
      </c>
      <c r="J200" s="84" t="b">
        <v>0</v>
      </c>
      <c r="K200" s="84" t="b">
        <v>0</v>
      </c>
      <c r="L200" s="84" t="b">
        <v>0</v>
      </c>
    </row>
    <row r="201" spans="1:12" ht="15">
      <c r="A201" s="84" t="s">
        <v>2743</v>
      </c>
      <c r="B201" s="84" t="s">
        <v>2737</v>
      </c>
      <c r="C201" s="84">
        <v>49</v>
      </c>
      <c r="D201" s="122">
        <v>0.012592728122567313</v>
      </c>
      <c r="E201" s="122">
        <v>1.0680905417860544</v>
      </c>
      <c r="F201" s="84" t="s">
        <v>2632</v>
      </c>
      <c r="G201" s="84" t="b">
        <v>0</v>
      </c>
      <c r="H201" s="84" t="b">
        <v>0</v>
      </c>
      <c r="I201" s="84" t="b">
        <v>0</v>
      </c>
      <c r="J201" s="84" t="b">
        <v>0</v>
      </c>
      <c r="K201" s="84" t="b">
        <v>0</v>
      </c>
      <c r="L201" s="84" t="b">
        <v>0</v>
      </c>
    </row>
    <row r="202" spans="1:12" ht="15">
      <c r="A202" s="84" t="s">
        <v>2736</v>
      </c>
      <c r="B202" s="84" t="s">
        <v>2985</v>
      </c>
      <c r="C202" s="84">
        <v>44</v>
      </c>
      <c r="D202" s="122">
        <v>0.012408778218407858</v>
      </c>
      <c r="E202" s="122">
        <v>1.0956493605063125</v>
      </c>
      <c r="F202" s="84" t="s">
        <v>2632</v>
      </c>
      <c r="G202" s="84" t="b">
        <v>0</v>
      </c>
      <c r="H202" s="84" t="b">
        <v>0</v>
      </c>
      <c r="I202" s="84" t="b">
        <v>0</v>
      </c>
      <c r="J202" s="84" t="b">
        <v>0</v>
      </c>
      <c r="K202" s="84" t="b">
        <v>0</v>
      </c>
      <c r="L202" s="84" t="b">
        <v>0</v>
      </c>
    </row>
    <row r="203" spans="1:12" ht="15">
      <c r="A203" s="84" t="s">
        <v>2984</v>
      </c>
      <c r="B203" s="84" t="s">
        <v>2746</v>
      </c>
      <c r="C203" s="84">
        <v>44</v>
      </c>
      <c r="D203" s="122">
        <v>0.012408778218407858</v>
      </c>
      <c r="E203" s="122">
        <v>1.5260272116836486</v>
      </c>
      <c r="F203" s="84" t="s">
        <v>2632</v>
      </c>
      <c r="G203" s="84" t="b">
        <v>0</v>
      </c>
      <c r="H203" s="84" t="b">
        <v>0</v>
      </c>
      <c r="I203" s="84" t="b">
        <v>0</v>
      </c>
      <c r="J203" s="84" t="b">
        <v>0</v>
      </c>
      <c r="K203" s="84" t="b">
        <v>0</v>
      </c>
      <c r="L203" s="84" t="b">
        <v>0</v>
      </c>
    </row>
    <row r="204" spans="1:12" ht="15">
      <c r="A204" s="84" t="s">
        <v>2985</v>
      </c>
      <c r="B204" s="84" t="s">
        <v>2984</v>
      </c>
      <c r="C204" s="84">
        <v>43</v>
      </c>
      <c r="D204" s="122">
        <v>0.012356590027869886</v>
      </c>
      <c r="E204" s="122">
        <v>1.562786394319374</v>
      </c>
      <c r="F204" s="84" t="s">
        <v>2632</v>
      </c>
      <c r="G204" s="84" t="b">
        <v>0</v>
      </c>
      <c r="H204" s="84" t="b">
        <v>0</v>
      </c>
      <c r="I204" s="84" t="b">
        <v>0</v>
      </c>
      <c r="J204" s="84" t="b">
        <v>0</v>
      </c>
      <c r="K204" s="84" t="b">
        <v>0</v>
      </c>
      <c r="L204" s="84" t="b">
        <v>0</v>
      </c>
    </row>
    <row r="205" spans="1:12" ht="15">
      <c r="A205" s="84" t="s">
        <v>2746</v>
      </c>
      <c r="B205" s="84" t="s">
        <v>2986</v>
      </c>
      <c r="C205" s="84">
        <v>43</v>
      </c>
      <c r="D205" s="122">
        <v>0.012356590027869886</v>
      </c>
      <c r="E205" s="122">
        <v>1.5353481459724343</v>
      </c>
      <c r="F205" s="84" t="s">
        <v>2632</v>
      </c>
      <c r="G205" s="84" t="b">
        <v>0</v>
      </c>
      <c r="H205" s="84" t="b">
        <v>0</v>
      </c>
      <c r="I205" s="84" t="b">
        <v>0</v>
      </c>
      <c r="J205" s="84" t="b">
        <v>0</v>
      </c>
      <c r="K205" s="84" t="b">
        <v>0</v>
      </c>
      <c r="L205" s="84" t="b">
        <v>0</v>
      </c>
    </row>
    <row r="206" spans="1:12" ht="15">
      <c r="A206" s="84" t="s">
        <v>2738</v>
      </c>
      <c r="B206" s="84" t="s">
        <v>2737</v>
      </c>
      <c r="C206" s="84">
        <v>39</v>
      </c>
      <c r="D206" s="122">
        <v>0.012092444981996719</v>
      </c>
      <c r="E206" s="122">
        <v>0.6964845335731117</v>
      </c>
      <c r="F206" s="84" t="s">
        <v>2632</v>
      </c>
      <c r="G206" s="84" t="b">
        <v>0</v>
      </c>
      <c r="H206" s="84" t="b">
        <v>0</v>
      </c>
      <c r="I206" s="84" t="b">
        <v>0</v>
      </c>
      <c r="J206" s="84" t="b">
        <v>0</v>
      </c>
      <c r="K206" s="84" t="b">
        <v>0</v>
      </c>
      <c r="L206" s="84" t="b">
        <v>0</v>
      </c>
    </row>
    <row r="207" spans="1:12" ht="15">
      <c r="A207" s="84" t="s">
        <v>2738</v>
      </c>
      <c r="B207" s="84" t="s">
        <v>2743</v>
      </c>
      <c r="C207" s="84">
        <v>38</v>
      </c>
      <c r="D207" s="122">
        <v>0.012011867512617557</v>
      </c>
      <c r="E207" s="122">
        <v>1.062112129324943</v>
      </c>
      <c r="F207" s="84" t="s">
        <v>2632</v>
      </c>
      <c r="G207" s="84" t="b">
        <v>0</v>
      </c>
      <c r="H207" s="84" t="b">
        <v>0</v>
      </c>
      <c r="I207" s="84" t="b">
        <v>0</v>
      </c>
      <c r="J207" s="84" t="b">
        <v>0</v>
      </c>
      <c r="K207" s="84" t="b">
        <v>0</v>
      </c>
      <c r="L207" s="84" t="b">
        <v>0</v>
      </c>
    </row>
    <row r="208" spans="1:12" ht="15">
      <c r="A208" s="84" t="s">
        <v>2744</v>
      </c>
      <c r="B208" s="84" t="s">
        <v>2745</v>
      </c>
      <c r="C208" s="84">
        <v>35</v>
      </c>
      <c r="D208" s="122">
        <v>0.011732750795805064</v>
      </c>
      <c r="E208" s="122">
        <v>1.2988711122693368</v>
      </c>
      <c r="F208" s="84" t="s">
        <v>2632</v>
      </c>
      <c r="G208" s="84" t="b">
        <v>0</v>
      </c>
      <c r="H208" s="84" t="b">
        <v>0</v>
      </c>
      <c r="I208" s="84" t="b">
        <v>0</v>
      </c>
      <c r="J208" s="84" t="b">
        <v>0</v>
      </c>
      <c r="K208" s="84" t="b">
        <v>0</v>
      </c>
      <c r="L208" s="84" t="b">
        <v>0</v>
      </c>
    </row>
    <row r="209" spans="1:12" ht="15">
      <c r="A209" s="84" t="s">
        <v>2736</v>
      </c>
      <c r="B209" s="84" t="s">
        <v>2744</v>
      </c>
      <c r="C209" s="84">
        <v>29</v>
      </c>
      <c r="D209" s="122">
        <v>0.010989318954702376</v>
      </c>
      <c r="E209" s="122">
        <v>0.8176846689110246</v>
      </c>
      <c r="F209" s="84" t="s">
        <v>2632</v>
      </c>
      <c r="G209" s="84" t="b">
        <v>0</v>
      </c>
      <c r="H209" s="84" t="b">
        <v>0</v>
      </c>
      <c r="I209" s="84" t="b">
        <v>0</v>
      </c>
      <c r="J209" s="84" t="b">
        <v>0</v>
      </c>
      <c r="K209" s="84" t="b">
        <v>0</v>
      </c>
      <c r="L209" s="84" t="b">
        <v>0</v>
      </c>
    </row>
    <row r="210" spans="1:12" ht="15">
      <c r="A210" s="84" t="s">
        <v>2736</v>
      </c>
      <c r="B210" s="84" t="s">
        <v>2989</v>
      </c>
      <c r="C210" s="84">
        <v>23</v>
      </c>
      <c r="D210" s="122">
        <v>0.009955181598329435</v>
      </c>
      <c r="E210" s="122">
        <v>1.010219165181686</v>
      </c>
      <c r="F210" s="84" t="s">
        <v>2632</v>
      </c>
      <c r="G210" s="84" t="b">
        <v>0</v>
      </c>
      <c r="H210" s="84" t="b">
        <v>0</v>
      </c>
      <c r="I210" s="84" t="b">
        <v>0</v>
      </c>
      <c r="J210" s="84" t="b">
        <v>0</v>
      </c>
      <c r="K210" s="84" t="b">
        <v>0</v>
      </c>
      <c r="L210" s="84" t="b">
        <v>0</v>
      </c>
    </row>
    <row r="211" spans="1:12" ht="15">
      <c r="A211" s="84" t="s">
        <v>2989</v>
      </c>
      <c r="B211" s="84" t="s">
        <v>2768</v>
      </c>
      <c r="C211" s="84">
        <v>23</v>
      </c>
      <c r="D211" s="122">
        <v>0.009955181598329435</v>
      </c>
      <c r="E211" s="122">
        <v>1.7351249036121046</v>
      </c>
      <c r="F211" s="84" t="s">
        <v>2632</v>
      </c>
      <c r="G211" s="84" t="b">
        <v>0</v>
      </c>
      <c r="H211" s="84" t="b">
        <v>0</v>
      </c>
      <c r="I211" s="84" t="b">
        <v>0</v>
      </c>
      <c r="J211" s="84" t="b">
        <v>0</v>
      </c>
      <c r="K211" s="84" t="b">
        <v>0</v>
      </c>
      <c r="L211" s="84" t="b">
        <v>0</v>
      </c>
    </row>
    <row r="212" spans="1:12" ht="15">
      <c r="A212" s="84" t="s">
        <v>2738</v>
      </c>
      <c r="B212" s="84" t="s">
        <v>2736</v>
      </c>
      <c r="C212" s="84">
        <v>22</v>
      </c>
      <c r="D212" s="122">
        <v>0.009749710257280796</v>
      </c>
      <c r="E212" s="122">
        <v>0.4097778655595211</v>
      </c>
      <c r="F212" s="84" t="s">
        <v>2632</v>
      </c>
      <c r="G212" s="84" t="b">
        <v>0</v>
      </c>
      <c r="H212" s="84" t="b">
        <v>0</v>
      </c>
      <c r="I212" s="84" t="b">
        <v>0</v>
      </c>
      <c r="J212" s="84" t="b">
        <v>0</v>
      </c>
      <c r="K212" s="84" t="b">
        <v>0</v>
      </c>
      <c r="L212" s="84" t="b">
        <v>0</v>
      </c>
    </row>
    <row r="213" spans="1:12" ht="15">
      <c r="A213" s="84" t="s">
        <v>2988</v>
      </c>
      <c r="B213" s="84" t="s">
        <v>2987</v>
      </c>
      <c r="C213" s="84">
        <v>21</v>
      </c>
      <c r="D213" s="122">
        <v>0.009533667469958138</v>
      </c>
      <c r="E213" s="122">
        <v>1.5077548847213256</v>
      </c>
      <c r="F213" s="84" t="s">
        <v>2632</v>
      </c>
      <c r="G213" s="84" t="b">
        <v>0</v>
      </c>
      <c r="H213" s="84" t="b">
        <v>0</v>
      </c>
      <c r="I213" s="84" t="b">
        <v>0</v>
      </c>
      <c r="J213" s="84" t="b">
        <v>0</v>
      </c>
      <c r="K213" s="84" t="b">
        <v>1</v>
      </c>
      <c r="L213" s="84" t="b">
        <v>0</v>
      </c>
    </row>
    <row r="214" spans="1:12" ht="15">
      <c r="A214" s="84" t="s">
        <v>2992</v>
      </c>
      <c r="B214" s="84" t="s">
        <v>2738</v>
      </c>
      <c r="C214" s="84">
        <v>16</v>
      </c>
      <c r="D214" s="122">
        <v>0.008275303920676939</v>
      </c>
      <c r="E214" s="122">
        <v>1.1257812091943202</v>
      </c>
      <c r="F214" s="84" t="s">
        <v>2632</v>
      </c>
      <c r="G214" s="84" t="b">
        <v>0</v>
      </c>
      <c r="H214" s="84" t="b">
        <v>0</v>
      </c>
      <c r="I214" s="84" t="b">
        <v>0</v>
      </c>
      <c r="J214" s="84" t="b">
        <v>0</v>
      </c>
      <c r="K214" s="84" t="b">
        <v>0</v>
      </c>
      <c r="L214" s="84" t="b">
        <v>0</v>
      </c>
    </row>
    <row r="215" spans="1:12" ht="15">
      <c r="A215" s="84" t="s">
        <v>2991</v>
      </c>
      <c r="B215" s="84" t="s">
        <v>2745</v>
      </c>
      <c r="C215" s="84">
        <v>16</v>
      </c>
      <c r="D215" s="122">
        <v>0.008275303920676939</v>
      </c>
      <c r="E215" s="122">
        <v>1.3770664453353105</v>
      </c>
      <c r="F215" s="84" t="s">
        <v>2632</v>
      </c>
      <c r="G215" s="84" t="b">
        <v>0</v>
      </c>
      <c r="H215" s="84" t="b">
        <v>0</v>
      </c>
      <c r="I215" s="84" t="b">
        <v>0</v>
      </c>
      <c r="J215" s="84" t="b">
        <v>0</v>
      </c>
      <c r="K215" s="84" t="b">
        <v>0</v>
      </c>
      <c r="L215" s="84" t="b">
        <v>0</v>
      </c>
    </row>
    <row r="216" spans="1:12" ht="15">
      <c r="A216" s="84" t="s">
        <v>2995</v>
      </c>
      <c r="B216" s="84" t="s">
        <v>2737</v>
      </c>
      <c r="C216" s="84">
        <v>15</v>
      </c>
      <c r="D216" s="122">
        <v>0.007983167475957785</v>
      </c>
      <c r="E216" s="122">
        <v>1.0902284276515413</v>
      </c>
      <c r="F216" s="84" t="s">
        <v>2632</v>
      </c>
      <c r="G216" s="84" t="b">
        <v>1</v>
      </c>
      <c r="H216" s="84" t="b">
        <v>0</v>
      </c>
      <c r="I216" s="84" t="b">
        <v>0</v>
      </c>
      <c r="J216" s="84" t="b">
        <v>0</v>
      </c>
      <c r="K216" s="84" t="b">
        <v>0</v>
      </c>
      <c r="L216" s="84" t="b">
        <v>0</v>
      </c>
    </row>
    <row r="217" spans="1:12" ht="15">
      <c r="A217" s="84" t="s">
        <v>2997</v>
      </c>
      <c r="B217" s="84" t="s">
        <v>2991</v>
      </c>
      <c r="C217" s="84">
        <v>14</v>
      </c>
      <c r="D217" s="122">
        <v>0.007675520083530016</v>
      </c>
      <c r="E217" s="122">
        <v>1.9133091521736296</v>
      </c>
      <c r="F217" s="84" t="s">
        <v>2632</v>
      </c>
      <c r="G217" s="84" t="b">
        <v>0</v>
      </c>
      <c r="H217" s="84" t="b">
        <v>0</v>
      </c>
      <c r="I217" s="84" t="b">
        <v>0</v>
      </c>
      <c r="J217" s="84" t="b">
        <v>0</v>
      </c>
      <c r="K217" s="84" t="b">
        <v>0</v>
      </c>
      <c r="L217" s="84" t="b">
        <v>0</v>
      </c>
    </row>
    <row r="218" spans="1:12" ht="15">
      <c r="A218" s="84" t="s">
        <v>2739</v>
      </c>
      <c r="B218" s="84" t="s">
        <v>2988</v>
      </c>
      <c r="C218" s="84">
        <v>14</v>
      </c>
      <c r="D218" s="122">
        <v>0.007675520083530016</v>
      </c>
      <c r="E218" s="122">
        <v>0.9546575238292497</v>
      </c>
      <c r="F218" s="84" t="s">
        <v>2632</v>
      </c>
      <c r="G218" s="84" t="b">
        <v>0</v>
      </c>
      <c r="H218" s="84" t="b">
        <v>1</v>
      </c>
      <c r="I218" s="84" t="b">
        <v>0</v>
      </c>
      <c r="J218" s="84" t="b">
        <v>0</v>
      </c>
      <c r="K218" s="84" t="b">
        <v>0</v>
      </c>
      <c r="L218" s="84" t="b">
        <v>0</v>
      </c>
    </row>
    <row r="219" spans="1:12" ht="15">
      <c r="A219" s="84" t="s">
        <v>2768</v>
      </c>
      <c r="B219" s="84" t="s">
        <v>2744</v>
      </c>
      <c r="C219" s="84">
        <v>14</v>
      </c>
      <c r="D219" s="122">
        <v>0.007675520083530016</v>
      </c>
      <c r="E219" s="122">
        <v>1.2263204451207252</v>
      </c>
      <c r="F219" s="84" t="s">
        <v>2632</v>
      </c>
      <c r="G219" s="84" t="b">
        <v>0</v>
      </c>
      <c r="H219" s="84" t="b">
        <v>0</v>
      </c>
      <c r="I219" s="84" t="b">
        <v>0</v>
      </c>
      <c r="J219" s="84" t="b">
        <v>0</v>
      </c>
      <c r="K219" s="84" t="b">
        <v>0</v>
      </c>
      <c r="L219" s="84" t="b">
        <v>0</v>
      </c>
    </row>
    <row r="220" spans="1:12" ht="15">
      <c r="A220" s="84" t="s">
        <v>2789</v>
      </c>
      <c r="B220" s="84" t="s">
        <v>2739</v>
      </c>
      <c r="C220" s="84">
        <v>13</v>
      </c>
      <c r="D220" s="122">
        <v>0.0073512519915126156</v>
      </c>
      <c r="E220" s="122">
        <v>1.3270434280288992</v>
      </c>
      <c r="F220" s="84" t="s">
        <v>2632</v>
      </c>
      <c r="G220" s="84" t="b">
        <v>0</v>
      </c>
      <c r="H220" s="84" t="b">
        <v>0</v>
      </c>
      <c r="I220" s="84" t="b">
        <v>0</v>
      </c>
      <c r="J220" s="84" t="b">
        <v>0</v>
      </c>
      <c r="K220" s="84" t="b">
        <v>1</v>
      </c>
      <c r="L220" s="84" t="b">
        <v>0</v>
      </c>
    </row>
    <row r="221" spans="1:12" ht="15">
      <c r="A221" s="84" t="s">
        <v>2987</v>
      </c>
      <c r="B221" s="84" t="s">
        <v>2988</v>
      </c>
      <c r="C221" s="84">
        <v>12</v>
      </c>
      <c r="D221" s="122">
        <v>0.00700908224420128</v>
      </c>
      <c r="E221" s="122">
        <v>1.2647168360350312</v>
      </c>
      <c r="F221" s="84" t="s">
        <v>2632</v>
      </c>
      <c r="G221" s="84" t="b">
        <v>0</v>
      </c>
      <c r="H221" s="84" t="b">
        <v>1</v>
      </c>
      <c r="I221" s="84" t="b">
        <v>0</v>
      </c>
      <c r="J221" s="84" t="b">
        <v>0</v>
      </c>
      <c r="K221" s="84" t="b">
        <v>0</v>
      </c>
      <c r="L221" s="84" t="b">
        <v>0</v>
      </c>
    </row>
    <row r="222" spans="1:12" ht="15">
      <c r="A222" s="84" t="s">
        <v>2988</v>
      </c>
      <c r="B222" s="84" t="s">
        <v>2992</v>
      </c>
      <c r="C222" s="84">
        <v>12</v>
      </c>
      <c r="D222" s="122">
        <v>0.00700908224420128</v>
      </c>
      <c r="E222" s="122">
        <v>1.495165757413305</v>
      </c>
      <c r="F222" s="84" t="s">
        <v>2632</v>
      </c>
      <c r="G222" s="84" t="b">
        <v>0</v>
      </c>
      <c r="H222" s="84" t="b">
        <v>0</v>
      </c>
      <c r="I222" s="84" t="b">
        <v>0</v>
      </c>
      <c r="J222" s="84" t="b">
        <v>0</v>
      </c>
      <c r="K222" s="84" t="b">
        <v>0</v>
      </c>
      <c r="L222" s="84" t="b">
        <v>0</v>
      </c>
    </row>
    <row r="223" spans="1:12" ht="15">
      <c r="A223" s="84" t="s">
        <v>3003</v>
      </c>
      <c r="B223" s="84" t="s">
        <v>2737</v>
      </c>
      <c r="C223" s="84">
        <v>11</v>
      </c>
      <c r="D223" s="122">
        <v>0.006647515702678831</v>
      </c>
      <c r="E223" s="122">
        <v>1.1182571512517847</v>
      </c>
      <c r="F223" s="84" t="s">
        <v>2632</v>
      </c>
      <c r="G223" s="84" t="b">
        <v>0</v>
      </c>
      <c r="H223" s="84" t="b">
        <v>0</v>
      </c>
      <c r="I223" s="84" t="b">
        <v>0</v>
      </c>
      <c r="J223" s="84" t="b">
        <v>0</v>
      </c>
      <c r="K223" s="84" t="b">
        <v>0</v>
      </c>
      <c r="L223" s="84" t="b">
        <v>0</v>
      </c>
    </row>
    <row r="224" spans="1:12" ht="15">
      <c r="A224" s="84" t="s">
        <v>3005</v>
      </c>
      <c r="B224" s="84" t="s">
        <v>2738</v>
      </c>
      <c r="C224" s="84">
        <v>11</v>
      </c>
      <c r="D224" s="122">
        <v>0.006647515702678831</v>
      </c>
      <c r="E224" s="122">
        <v>1.2226912222023767</v>
      </c>
      <c r="F224" s="84" t="s">
        <v>2632</v>
      </c>
      <c r="G224" s="84" t="b">
        <v>0</v>
      </c>
      <c r="H224" s="84" t="b">
        <v>0</v>
      </c>
      <c r="I224" s="84" t="b">
        <v>0</v>
      </c>
      <c r="J224" s="84" t="b">
        <v>0</v>
      </c>
      <c r="K224" s="84" t="b">
        <v>0</v>
      </c>
      <c r="L224" s="84" t="b">
        <v>0</v>
      </c>
    </row>
    <row r="225" spans="1:12" ht="15">
      <c r="A225" s="84" t="s">
        <v>2736</v>
      </c>
      <c r="B225" s="84" t="s">
        <v>3001</v>
      </c>
      <c r="C225" s="84">
        <v>11</v>
      </c>
      <c r="D225" s="122">
        <v>0.006647515702678831</v>
      </c>
      <c r="E225" s="122">
        <v>1.0578607996169127</v>
      </c>
      <c r="F225" s="84" t="s">
        <v>2632</v>
      </c>
      <c r="G225" s="84" t="b">
        <v>0</v>
      </c>
      <c r="H225" s="84" t="b">
        <v>0</v>
      </c>
      <c r="I225" s="84" t="b">
        <v>0</v>
      </c>
      <c r="J225" s="84" t="b">
        <v>0</v>
      </c>
      <c r="K225" s="84" t="b">
        <v>0</v>
      </c>
      <c r="L225" s="84" t="b">
        <v>0</v>
      </c>
    </row>
    <row r="226" spans="1:12" ht="15">
      <c r="A226" s="84" t="s">
        <v>3007</v>
      </c>
      <c r="B226" s="84" t="s">
        <v>2739</v>
      </c>
      <c r="C226" s="84">
        <v>10</v>
      </c>
      <c r="D226" s="122">
        <v>0.006264784343656089</v>
      </c>
      <c r="E226" s="122">
        <v>1.3270434280288992</v>
      </c>
      <c r="F226" s="84" t="s">
        <v>2632</v>
      </c>
      <c r="G226" s="84" t="b">
        <v>0</v>
      </c>
      <c r="H226" s="84" t="b">
        <v>0</v>
      </c>
      <c r="I226" s="84" t="b">
        <v>0</v>
      </c>
      <c r="J226" s="84" t="b">
        <v>0</v>
      </c>
      <c r="K226" s="84" t="b">
        <v>1</v>
      </c>
      <c r="L226" s="84" t="b">
        <v>0</v>
      </c>
    </row>
    <row r="227" spans="1:12" ht="15">
      <c r="A227" s="84" t="s">
        <v>2742</v>
      </c>
      <c r="B227" s="84" t="s">
        <v>2987</v>
      </c>
      <c r="C227" s="84">
        <v>10</v>
      </c>
      <c r="D227" s="122">
        <v>0.006264784343656089</v>
      </c>
      <c r="E227" s="122">
        <v>0.9636868403710499</v>
      </c>
      <c r="F227" s="84" t="s">
        <v>2632</v>
      </c>
      <c r="G227" s="84" t="b">
        <v>0</v>
      </c>
      <c r="H227" s="84" t="b">
        <v>0</v>
      </c>
      <c r="I227" s="84" t="b">
        <v>0</v>
      </c>
      <c r="J227" s="84" t="b">
        <v>0</v>
      </c>
      <c r="K227" s="84" t="b">
        <v>1</v>
      </c>
      <c r="L227" s="84" t="b">
        <v>0</v>
      </c>
    </row>
    <row r="228" spans="1:12" ht="15">
      <c r="A228" s="84" t="s">
        <v>2987</v>
      </c>
      <c r="B228" s="84" t="s">
        <v>2738</v>
      </c>
      <c r="C228" s="84">
        <v>10</v>
      </c>
      <c r="D228" s="122">
        <v>0.006264784343656089</v>
      </c>
      <c r="E228" s="122">
        <v>0.6912123051601216</v>
      </c>
      <c r="F228" s="84" t="s">
        <v>2632</v>
      </c>
      <c r="G228" s="84" t="b">
        <v>0</v>
      </c>
      <c r="H228" s="84" t="b">
        <v>1</v>
      </c>
      <c r="I228" s="84" t="b">
        <v>0</v>
      </c>
      <c r="J228" s="84" t="b">
        <v>0</v>
      </c>
      <c r="K228" s="84" t="b">
        <v>0</v>
      </c>
      <c r="L228" s="84" t="b">
        <v>0</v>
      </c>
    </row>
    <row r="229" spans="1:12" ht="15">
      <c r="A229" s="84" t="s">
        <v>2742</v>
      </c>
      <c r="B229" s="84" t="s">
        <v>2738</v>
      </c>
      <c r="C229" s="84">
        <v>9</v>
      </c>
      <c r="D229" s="122">
        <v>0.005858764910921141</v>
      </c>
      <c r="E229" s="122">
        <v>0.43657104214745773</v>
      </c>
      <c r="F229" s="84" t="s">
        <v>2632</v>
      </c>
      <c r="G229" s="84" t="b">
        <v>0</v>
      </c>
      <c r="H229" s="84" t="b">
        <v>0</v>
      </c>
      <c r="I229" s="84" t="b">
        <v>0</v>
      </c>
      <c r="J229" s="84" t="b">
        <v>0</v>
      </c>
      <c r="K229" s="84" t="b">
        <v>0</v>
      </c>
      <c r="L229" s="84" t="b">
        <v>0</v>
      </c>
    </row>
    <row r="230" spans="1:12" ht="15">
      <c r="A230" s="84" t="s">
        <v>3010</v>
      </c>
      <c r="B230" s="84" t="s">
        <v>2995</v>
      </c>
      <c r="C230" s="84">
        <v>8</v>
      </c>
      <c r="D230" s="122">
        <v>0.0054268596505482386</v>
      </c>
      <c r="E230" s="122">
        <v>2.031408464251624</v>
      </c>
      <c r="F230" s="84" t="s">
        <v>2632</v>
      </c>
      <c r="G230" s="84" t="b">
        <v>0</v>
      </c>
      <c r="H230" s="84" t="b">
        <v>0</v>
      </c>
      <c r="I230" s="84" t="b">
        <v>0</v>
      </c>
      <c r="J230" s="84" t="b">
        <v>1</v>
      </c>
      <c r="K230" s="84" t="b">
        <v>0</v>
      </c>
      <c r="L230" s="84" t="b">
        <v>0</v>
      </c>
    </row>
    <row r="231" spans="1:12" ht="15">
      <c r="A231" s="84" t="s">
        <v>2768</v>
      </c>
      <c r="B231" s="84" t="s">
        <v>2997</v>
      </c>
      <c r="C231" s="84">
        <v>8</v>
      </c>
      <c r="D231" s="122">
        <v>0.0054268596505482386</v>
      </c>
      <c r="E231" s="122">
        <v>1.5775170502504365</v>
      </c>
      <c r="F231" s="84" t="s">
        <v>2632</v>
      </c>
      <c r="G231" s="84" t="b">
        <v>0</v>
      </c>
      <c r="H231" s="84" t="b">
        <v>0</v>
      </c>
      <c r="I231" s="84" t="b">
        <v>0</v>
      </c>
      <c r="J231" s="84" t="b">
        <v>0</v>
      </c>
      <c r="K231" s="84" t="b">
        <v>0</v>
      </c>
      <c r="L231" s="84" t="b">
        <v>0</v>
      </c>
    </row>
    <row r="232" spans="1:12" ht="15">
      <c r="A232" s="84" t="s">
        <v>2993</v>
      </c>
      <c r="B232" s="84" t="s">
        <v>2736</v>
      </c>
      <c r="C232" s="84">
        <v>8</v>
      </c>
      <c r="D232" s="122">
        <v>0.0054268596505482386</v>
      </c>
      <c r="E232" s="122">
        <v>0.7528334750561567</v>
      </c>
      <c r="F232" s="84" t="s">
        <v>2632</v>
      </c>
      <c r="G232" s="84" t="b">
        <v>0</v>
      </c>
      <c r="H232" s="84" t="b">
        <v>0</v>
      </c>
      <c r="I232" s="84" t="b">
        <v>0</v>
      </c>
      <c r="J232" s="84" t="b">
        <v>0</v>
      </c>
      <c r="K232" s="84" t="b">
        <v>0</v>
      </c>
      <c r="L232" s="84" t="b">
        <v>0</v>
      </c>
    </row>
    <row r="233" spans="1:12" ht="15">
      <c r="A233" s="84" t="s">
        <v>2994</v>
      </c>
      <c r="B233" s="84" t="s">
        <v>2736</v>
      </c>
      <c r="C233" s="84">
        <v>8</v>
      </c>
      <c r="D233" s="122">
        <v>0.0054268596505482386</v>
      </c>
      <c r="E233" s="122">
        <v>0.7791624137785059</v>
      </c>
      <c r="F233" s="84" t="s">
        <v>2632</v>
      </c>
      <c r="G233" s="84" t="b">
        <v>0</v>
      </c>
      <c r="H233" s="84" t="b">
        <v>0</v>
      </c>
      <c r="I233" s="84" t="b">
        <v>0</v>
      </c>
      <c r="J233" s="84" t="b">
        <v>0</v>
      </c>
      <c r="K233" s="84" t="b">
        <v>0</v>
      </c>
      <c r="L233" s="84" t="b">
        <v>0</v>
      </c>
    </row>
    <row r="234" spans="1:12" ht="15">
      <c r="A234" s="84" t="s">
        <v>3011</v>
      </c>
      <c r="B234" s="84" t="s">
        <v>2737</v>
      </c>
      <c r="C234" s="84">
        <v>7</v>
      </c>
      <c r="D234" s="122">
        <v>0.004965816770698557</v>
      </c>
      <c r="E234" s="122">
        <v>1.1182571512517847</v>
      </c>
      <c r="F234" s="84" t="s">
        <v>2632</v>
      </c>
      <c r="G234" s="84" t="b">
        <v>1</v>
      </c>
      <c r="H234" s="84" t="b">
        <v>0</v>
      </c>
      <c r="I234" s="84" t="b">
        <v>0</v>
      </c>
      <c r="J234" s="84" t="b">
        <v>0</v>
      </c>
      <c r="K234" s="84" t="b">
        <v>0</v>
      </c>
      <c r="L234" s="84" t="b">
        <v>0</v>
      </c>
    </row>
    <row r="235" spans="1:12" ht="15">
      <c r="A235" s="84" t="s">
        <v>2999</v>
      </c>
      <c r="B235" s="84" t="s">
        <v>3008</v>
      </c>
      <c r="C235" s="84">
        <v>6</v>
      </c>
      <c r="D235" s="122">
        <v>0.004471446889757967</v>
      </c>
      <c r="E235" s="122">
        <v>1.980255941804243</v>
      </c>
      <c r="F235" s="84" t="s">
        <v>2632</v>
      </c>
      <c r="G235" s="84" t="b">
        <v>0</v>
      </c>
      <c r="H235" s="84" t="b">
        <v>0</v>
      </c>
      <c r="I235" s="84" t="b">
        <v>0</v>
      </c>
      <c r="J235" s="84" t="b">
        <v>0</v>
      </c>
      <c r="K235" s="84" t="b">
        <v>1</v>
      </c>
      <c r="L235" s="84" t="b">
        <v>0</v>
      </c>
    </row>
    <row r="236" spans="1:12" ht="15">
      <c r="A236" s="84" t="s">
        <v>3000</v>
      </c>
      <c r="B236" s="84" t="s">
        <v>2738</v>
      </c>
      <c r="C236" s="84">
        <v>6</v>
      </c>
      <c r="D236" s="122">
        <v>0.004471446889757967</v>
      </c>
      <c r="E236" s="122">
        <v>0.9216612265383956</v>
      </c>
      <c r="F236" s="84" t="s">
        <v>2632</v>
      </c>
      <c r="G236" s="84" t="b">
        <v>0</v>
      </c>
      <c r="H236" s="84" t="b">
        <v>0</v>
      </c>
      <c r="I236" s="84" t="b">
        <v>0</v>
      </c>
      <c r="J236" s="84" t="b">
        <v>0</v>
      </c>
      <c r="K236" s="84" t="b">
        <v>0</v>
      </c>
      <c r="L236" s="84" t="b">
        <v>0</v>
      </c>
    </row>
    <row r="237" spans="1:12" ht="15">
      <c r="A237" s="84" t="s">
        <v>2987</v>
      </c>
      <c r="B237" s="84" t="s">
        <v>2992</v>
      </c>
      <c r="C237" s="84">
        <v>6</v>
      </c>
      <c r="D237" s="122">
        <v>0.004471446889757967</v>
      </c>
      <c r="E237" s="122">
        <v>1.1811707845849562</v>
      </c>
      <c r="F237" s="84" t="s">
        <v>2632</v>
      </c>
      <c r="G237" s="84" t="b">
        <v>0</v>
      </c>
      <c r="H237" s="84" t="b">
        <v>1</v>
      </c>
      <c r="I237" s="84" t="b">
        <v>0</v>
      </c>
      <c r="J237" s="84" t="b">
        <v>0</v>
      </c>
      <c r="K237" s="84" t="b">
        <v>0</v>
      </c>
      <c r="L237" s="84" t="b">
        <v>0</v>
      </c>
    </row>
    <row r="238" spans="1:12" ht="15">
      <c r="A238" s="84" t="s">
        <v>2743</v>
      </c>
      <c r="B238" s="84" t="s">
        <v>2995</v>
      </c>
      <c r="C238" s="84">
        <v>6</v>
      </c>
      <c r="D238" s="122">
        <v>0.004471446889757967</v>
      </c>
      <c r="E238" s="122">
        <v>1.0691970251410239</v>
      </c>
      <c r="F238" s="84" t="s">
        <v>2632</v>
      </c>
      <c r="G238" s="84" t="b">
        <v>0</v>
      </c>
      <c r="H238" s="84" t="b">
        <v>0</v>
      </c>
      <c r="I238" s="84" t="b">
        <v>0</v>
      </c>
      <c r="J238" s="84" t="b">
        <v>1</v>
      </c>
      <c r="K238" s="84" t="b">
        <v>0</v>
      </c>
      <c r="L238" s="84" t="b">
        <v>0</v>
      </c>
    </row>
    <row r="239" spans="1:12" ht="15">
      <c r="A239" s="84" t="s">
        <v>2990</v>
      </c>
      <c r="B239" s="84" t="s">
        <v>3005</v>
      </c>
      <c r="C239" s="84">
        <v>6</v>
      </c>
      <c r="D239" s="122">
        <v>0.004471446889757967</v>
      </c>
      <c r="E239" s="122">
        <v>1.6500677173990483</v>
      </c>
      <c r="F239" s="84" t="s">
        <v>2632</v>
      </c>
      <c r="G239" s="84" t="b">
        <v>0</v>
      </c>
      <c r="H239" s="84" t="b">
        <v>0</v>
      </c>
      <c r="I239" s="84" t="b">
        <v>0</v>
      </c>
      <c r="J239" s="84" t="b">
        <v>0</v>
      </c>
      <c r="K239" s="84" t="b">
        <v>0</v>
      </c>
      <c r="L239" s="84" t="b">
        <v>0</v>
      </c>
    </row>
    <row r="240" spans="1:12" ht="15">
      <c r="A240" s="84" t="s">
        <v>2736</v>
      </c>
      <c r="B240" s="84" t="s">
        <v>3009</v>
      </c>
      <c r="C240" s="84">
        <v>6</v>
      </c>
      <c r="D240" s="122">
        <v>0.004471446889757967</v>
      </c>
      <c r="E240" s="122">
        <v>0.9707106238980125</v>
      </c>
      <c r="F240" s="84" t="s">
        <v>2632</v>
      </c>
      <c r="G240" s="84" t="b">
        <v>0</v>
      </c>
      <c r="H240" s="84" t="b">
        <v>0</v>
      </c>
      <c r="I240" s="84" t="b">
        <v>0</v>
      </c>
      <c r="J240" s="84" t="b">
        <v>0</v>
      </c>
      <c r="K240" s="84" t="b">
        <v>0</v>
      </c>
      <c r="L240" s="84" t="b">
        <v>0</v>
      </c>
    </row>
    <row r="241" spans="1:12" ht="15">
      <c r="A241" s="84" t="s">
        <v>2744</v>
      </c>
      <c r="B241" s="84" t="s">
        <v>2991</v>
      </c>
      <c r="C241" s="84">
        <v>5</v>
      </c>
      <c r="D241" s="122">
        <v>0.00393814697820915</v>
      </c>
      <c r="E241" s="122">
        <v>0.8719164670154046</v>
      </c>
      <c r="F241" s="84" t="s">
        <v>2632</v>
      </c>
      <c r="G241" s="84" t="b">
        <v>0</v>
      </c>
      <c r="H241" s="84" t="b">
        <v>0</v>
      </c>
      <c r="I241" s="84" t="b">
        <v>0</v>
      </c>
      <c r="J241" s="84" t="b">
        <v>0</v>
      </c>
      <c r="K241" s="84" t="b">
        <v>0</v>
      </c>
      <c r="L241" s="84" t="b">
        <v>0</v>
      </c>
    </row>
    <row r="242" spans="1:12" ht="15">
      <c r="A242" s="84" t="s">
        <v>3008</v>
      </c>
      <c r="B242" s="84" t="s">
        <v>3000</v>
      </c>
      <c r="C242" s="84">
        <v>5</v>
      </c>
      <c r="D242" s="122">
        <v>0.00393814697820915</v>
      </c>
      <c r="E242" s="122">
        <v>1.901074695756618</v>
      </c>
      <c r="F242" s="84" t="s">
        <v>2632</v>
      </c>
      <c r="G242" s="84" t="b">
        <v>0</v>
      </c>
      <c r="H242" s="84" t="b">
        <v>1</v>
      </c>
      <c r="I242" s="84" t="b">
        <v>0</v>
      </c>
      <c r="J242" s="84" t="b">
        <v>0</v>
      </c>
      <c r="K242" s="84" t="b">
        <v>0</v>
      </c>
      <c r="L242" s="84" t="b">
        <v>0</v>
      </c>
    </row>
    <row r="243" spans="1:12" ht="15">
      <c r="A243" s="84" t="s">
        <v>2736</v>
      </c>
      <c r="B243" s="84" t="s">
        <v>2996</v>
      </c>
      <c r="C243" s="84">
        <v>5</v>
      </c>
      <c r="D243" s="122">
        <v>0.00393814697820915</v>
      </c>
      <c r="E243" s="122">
        <v>0.61852810578665</v>
      </c>
      <c r="F243" s="84" t="s">
        <v>2632</v>
      </c>
      <c r="G243" s="84" t="b">
        <v>0</v>
      </c>
      <c r="H243" s="84" t="b">
        <v>0</v>
      </c>
      <c r="I243" s="84" t="b">
        <v>0</v>
      </c>
      <c r="J243" s="84" t="b">
        <v>1</v>
      </c>
      <c r="K243" s="84" t="b">
        <v>0</v>
      </c>
      <c r="L243" s="84" t="b">
        <v>0</v>
      </c>
    </row>
    <row r="244" spans="1:12" ht="15">
      <c r="A244" s="84" t="s">
        <v>2996</v>
      </c>
      <c r="B244" s="84" t="s">
        <v>2998</v>
      </c>
      <c r="C244" s="84">
        <v>5</v>
      </c>
      <c r="D244" s="122">
        <v>0.00393814697820915</v>
      </c>
      <c r="E244" s="122">
        <v>1.7170145070296614</v>
      </c>
      <c r="F244" s="84" t="s">
        <v>2632</v>
      </c>
      <c r="G244" s="84" t="b">
        <v>1</v>
      </c>
      <c r="H244" s="84" t="b">
        <v>0</v>
      </c>
      <c r="I244" s="84" t="b">
        <v>0</v>
      </c>
      <c r="J244" s="84" t="b">
        <v>0</v>
      </c>
      <c r="K244" s="84" t="b">
        <v>0</v>
      </c>
      <c r="L244" s="84" t="b">
        <v>0</v>
      </c>
    </row>
    <row r="245" spans="1:12" ht="15">
      <c r="A245" s="84" t="s">
        <v>3020</v>
      </c>
      <c r="B245" s="84" t="s">
        <v>2996</v>
      </c>
      <c r="C245" s="84">
        <v>5</v>
      </c>
      <c r="D245" s="122">
        <v>0.00393814697820915</v>
      </c>
      <c r="E245" s="122">
        <v>2.059437187851868</v>
      </c>
      <c r="F245" s="84" t="s">
        <v>2632</v>
      </c>
      <c r="G245" s="84" t="b">
        <v>0</v>
      </c>
      <c r="H245" s="84" t="b">
        <v>0</v>
      </c>
      <c r="I245" s="84" t="b">
        <v>0</v>
      </c>
      <c r="J245" s="84" t="b">
        <v>1</v>
      </c>
      <c r="K245" s="84" t="b">
        <v>0</v>
      </c>
      <c r="L245" s="84" t="b">
        <v>0</v>
      </c>
    </row>
    <row r="246" spans="1:12" ht="15">
      <c r="A246" s="84" t="s">
        <v>2996</v>
      </c>
      <c r="B246" s="84" t="s">
        <v>2993</v>
      </c>
      <c r="C246" s="84">
        <v>5</v>
      </c>
      <c r="D246" s="122">
        <v>0.00393814697820915</v>
      </c>
      <c r="E246" s="122">
        <v>1.5279582708096127</v>
      </c>
      <c r="F246" s="84" t="s">
        <v>2632</v>
      </c>
      <c r="G246" s="84" t="b">
        <v>1</v>
      </c>
      <c r="H246" s="84" t="b">
        <v>0</v>
      </c>
      <c r="I246" s="84" t="b">
        <v>0</v>
      </c>
      <c r="J246" s="84" t="b">
        <v>0</v>
      </c>
      <c r="K246" s="84" t="b">
        <v>0</v>
      </c>
      <c r="L246" s="84" t="b">
        <v>0</v>
      </c>
    </row>
    <row r="247" spans="1:12" ht="15">
      <c r="A247" s="84" t="s">
        <v>2762</v>
      </c>
      <c r="B247" s="84" t="s">
        <v>3010</v>
      </c>
      <c r="C247" s="84">
        <v>5</v>
      </c>
      <c r="D247" s="122">
        <v>0.00393814697820915</v>
      </c>
      <c r="E247" s="122">
        <v>2.1283184772596804</v>
      </c>
      <c r="F247" s="84" t="s">
        <v>2632</v>
      </c>
      <c r="G247" s="84" t="b">
        <v>0</v>
      </c>
      <c r="H247" s="84" t="b">
        <v>0</v>
      </c>
      <c r="I247" s="84" t="b">
        <v>0</v>
      </c>
      <c r="J247" s="84" t="b">
        <v>0</v>
      </c>
      <c r="K247" s="84" t="b">
        <v>0</v>
      </c>
      <c r="L247" s="84" t="b">
        <v>0</v>
      </c>
    </row>
    <row r="248" spans="1:12" ht="15">
      <c r="A248" s="84" t="s">
        <v>2742</v>
      </c>
      <c r="B248" s="84" t="s">
        <v>2988</v>
      </c>
      <c r="C248" s="84">
        <v>5</v>
      </c>
      <c r="D248" s="122">
        <v>0.00393814697820915</v>
      </c>
      <c r="E248" s="122">
        <v>0.6756218218714364</v>
      </c>
      <c r="F248" s="84" t="s">
        <v>2632</v>
      </c>
      <c r="G248" s="84" t="b">
        <v>0</v>
      </c>
      <c r="H248" s="84" t="b">
        <v>0</v>
      </c>
      <c r="I248" s="84" t="b">
        <v>0</v>
      </c>
      <c r="J248" s="84" t="b">
        <v>0</v>
      </c>
      <c r="K248" s="84" t="b">
        <v>0</v>
      </c>
      <c r="L248" s="84" t="b">
        <v>0</v>
      </c>
    </row>
    <row r="249" spans="1:12" ht="15">
      <c r="A249" s="84" t="s">
        <v>2737</v>
      </c>
      <c r="B249" s="84" t="s">
        <v>2744</v>
      </c>
      <c r="C249" s="84">
        <v>5</v>
      </c>
      <c r="D249" s="122">
        <v>0.00393814697820915</v>
      </c>
      <c r="E249" s="122">
        <v>0.08019240944248715</v>
      </c>
      <c r="F249" s="84" t="s">
        <v>2632</v>
      </c>
      <c r="G249" s="84" t="b">
        <v>0</v>
      </c>
      <c r="H249" s="84" t="b">
        <v>0</v>
      </c>
      <c r="I249" s="84" t="b">
        <v>0</v>
      </c>
      <c r="J249" s="84" t="b">
        <v>0</v>
      </c>
      <c r="K249" s="84" t="b">
        <v>0</v>
      </c>
      <c r="L249" s="84" t="b">
        <v>0</v>
      </c>
    </row>
    <row r="250" spans="1:12" ht="15">
      <c r="A250" s="84" t="s">
        <v>2744</v>
      </c>
      <c r="B250" s="84" t="s">
        <v>2993</v>
      </c>
      <c r="C250" s="84">
        <v>5</v>
      </c>
      <c r="D250" s="122">
        <v>0.00393814697820915</v>
      </c>
      <c r="E250" s="122">
        <v>0.9636868403710499</v>
      </c>
      <c r="F250" s="84" t="s">
        <v>2632</v>
      </c>
      <c r="G250" s="84" t="b">
        <v>0</v>
      </c>
      <c r="H250" s="84" t="b">
        <v>0</v>
      </c>
      <c r="I250" s="84" t="b">
        <v>0</v>
      </c>
      <c r="J250" s="84" t="b">
        <v>0</v>
      </c>
      <c r="K250" s="84" t="b">
        <v>0</v>
      </c>
      <c r="L250" s="84" t="b">
        <v>0</v>
      </c>
    </row>
    <row r="251" spans="1:12" ht="15">
      <c r="A251" s="84" t="s">
        <v>2740</v>
      </c>
      <c r="B251" s="84" t="s">
        <v>2739</v>
      </c>
      <c r="C251" s="84">
        <v>5</v>
      </c>
      <c r="D251" s="122">
        <v>0.00393814697820915</v>
      </c>
      <c r="E251" s="122">
        <v>0.21983345838103077</v>
      </c>
      <c r="F251" s="84" t="s">
        <v>2632</v>
      </c>
      <c r="G251" s="84" t="b">
        <v>0</v>
      </c>
      <c r="H251" s="84" t="b">
        <v>0</v>
      </c>
      <c r="I251" s="84" t="b">
        <v>0</v>
      </c>
      <c r="J251" s="84" t="b">
        <v>0</v>
      </c>
      <c r="K251" s="84" t="b">
        <v>1</v>
      </c>
      <c r="L251" s="84" t="b">
        <v>0</v>
      </c>
    </row>
    <row r="252" spans="1:12" ht="15">
      <c r="A252" s="84" t="s">
        <v>2989</v>
      </c>
      <c r="B252" s="84" t="s">
        <v>2744</v>
      </c>
      <c r="C252" s="84">
        <v>5</v>
      </c>
      <c r="D252" s="122">
        <v>0.00393814697820915</v>
      </c>
      <c r="E252" s="122">
        <v>0.7469777304071047</v>
      </c>
      <c r="F252" s="84" t="s">
        <v>2632</v>
      </c>
      <c r="G252" s="84" t="b">
        <v>0</v>
      </c>
      <c r="H252" s="84" t="b">
        <v>0</v>
      </c>
      <c r="I252" s="84" t="b">
        <v>0</v>
      </c>
      <c r="J252" s="84" t="b">
        <v>0</v>
      </c>
      <c r="K252" s="84" t="b">
        <v>0</v>
      </c>
      <c r="L252" s="84" t="b">
        <v>0</v>
      </c>
    </row>
    <row r="253" spans="1:12" ht="15">
      <c r="A253" s="84" t="s">
        <v>2738</v>
      </c>
      <c r="B253" s="84" t="s">
        <v>3003</v>
      </c>
      <c r="C253" s="84">
        <v>4</v>
      </c>
      <c r="D253" s="122">
        <v>0.0033580336703790043</v>
      </c>
      <c r="E253" s="122">
        <v>0.7833585283721141</v>
      </c>
      <c r="F253" s="84" t="s">
        <v>2632</v>
      </c>
      <c r="G253" s="84" t="b">
        <v>0</v>
      </c>
      <c r="H253" s="84" t="b">
        <v>0</v>
      </c>
      <c r="I253" s="84" t="b">
        <v>0</v>
      </c>
      <c r="J253" s="84" t="b">
        <v>0</v>
      </c>
      <c r="K253" s="84" t="b">
        <v>0</v>
      </c>
      <c r="L253" s="84" t="b">
        <v>0</v>
      </c>
    </row>
    <row r="254" spans="1:12" ht="15">
      <c r="A254" s="84" t="s">
        <v>2990</v>
      </c>
      <c r="B254" s="84" t="s">
        <v>2737</v>
      </c>
      <c r="C254" s="84">
        <v>4</v>
      </c>
      <c r="D254" s="122">
        <v>0.0033580336703790043</v>
      </c>
      <c r="E254" s="122">
        <v>0.3980978478458278</v>
      </c>
      <c r="F254" s="84" t="s">
        <v>2632</v>
      </c>
      <c r="G254" s="84" t="b">
        <v>0</v>
      </c>
      <c r="H254" s="84" t="b">
        <v>0</v>
      </c>
      <c r="I254" s="84" t="b">
        <v>0</v>
      </c>
      <c r="J254" s="84" t="b">
        <v>0</v>
      </c>
      <c r="K254" s="84" t="b">
        <v>0</v>
      </c>
      <c r="L254" s="84" t="b">
        <v>0</v>
      </c>
    </row>
    <row r="255" spans="1:12" ht="15">
      <c r="A255" s="84" t="s">
        <v>2994</v>
      </c>
      <c r="B255" s="84" t="s">
        <v>2743</v>
      </c>
      <c r="C255" s="84">
        <v>4</v>
      </c>
      <c r="D255" s="122">
        <v>0.0033580336703790043</v>
      </c>
      <c r="E255" s="122">
        <v>0.8931057660853426</v>
      </c>
      <c r="F255" s="84" t="s">
        <v>2632</v>
      </c>
      <c r="G255" s="84" t="b">
        <v>0</v>
      </c>
      <c r="H255" s="84" t="b">
        <v>0</v>
      </c>
      <c r="I255" s="84" t="b">
        <v>0</v>
      </c>
      <c r="J255" s="84" t="b">
        <v>0</v>
      </c>
      <c r="K255" s="84" t="b">
        <v>0</v>
      </c>
      <c r="L255" s="84" t="b">
        <v>0</v>
      </c>
    </row>
    <row r="256" spans="1:12" ht="15">
      <c r="A256" s="84" t="s">
        <v>2746</v>
      </c>
      <c r="B256" s="84" t="s">
        <v>3002</v>
      </c>
      <c r="C256" s="84">
        <v>4</v>
      </c>
      <c r="D256" s="122">
        <v>0.0033580336703790043</v>
      </c>
      <c r="E256" s="122">
        <v>1.1059996730487727</v>
      </c>
      <c r="F256" s="84" t="s">
        <v>2632</v>
      </c>
      <c r="G256" s="84" t="b">
        <v>0</v>
      </c>
      <c r="H256" s="84" t="b">
        <v>0</v>
      </c>
      <c r="I256" s="84" t="b">
        <v>0</v>
      </c>
      <c r="J256" s="84" t="b">
        <v>0</v>
      </c>
      <c r="K256" s="84" t="b">
        <v>0</v>
      </c>
      <c r="L256" s="84" t="b">
        <v>0</v>
      </c>
    </row>
    <row r="257" spans="1:12" ht="15">
      <c r="A257" s="84" t="s">
        <v>2993</v>
      </c>
      <c r="B257" s="84" t="s">
        <v>3005</v>
      </c>
      <c r="C257" s="84">
        <v>4</v>
      </c>
      <c r="D257" s="122">
        <v>0.0033580336703790043</v>
      </c>
      <c r="E257" s="122">
        <v>1.5657468316990124</v>
      </c>
      <c r="F257" s="84" t="s">
        <v>2632</v>
      </c>
      <c r="G257" s="84" t="b">
        <v>0</v>
      </c>
      <c r="H257" s="84" t="b">
        <v>0</v>
      </c>
      <c r="I257" s="84" t="b">
        <v>0</v>
      </c>
      <c r="J257" s="84" t="b">
        <v>0</v>
      </c>
      <c r="K257" s="84" t="b">
        <v>0</v>
      </c>
      <c r="L257" s="84" t="b">
        <v>0</v>
      </c>
    </row>
    <row r="258" spans="1:12" ht="15">
      <c r="A258" s="84" t="s">
        <v>2748</v>
      </c>
      <c r="B258" s="84" t="s">
        <v>2994</v>
      </c>
      <c r="C258" s="84">
        <v>4</v>
      </c>
      <c r="D258" s="122">
        <v>0.0033580336703790043</v>
      </c>
      <c r="E258" s="122">
        <v>1.6792259461402617</v>
      </c>
      <c r="F258" s="84" t="s">
        <v>2632</v>
      </c>
      <c r="G258" s="84" t="b">
        <v>0</v>
      </c>
      <c r="H258" s="84" t="b">
        <v>0</v>
      </c>
      <c r="I258" s="84" t="b">
        <v>0</v>
      </c>
      <c r="J258" s="84" t="b">
        <v>0</v>
      </c>
      <c r="K258" s="84" t="b">
        <v>0</v>
      </c>
      <c r="L258" s="84" t="b">
        <v>0</v>
      </c>
    </row>
    <row r="259" spans="1:12" ht="15">
      <c r="A259" s="84" t="s">
        <v>2736</v>
      </c>
      <c r="B259" s="84" t="s">
        <v>2997</v>
      </c>
      <c r="C259" s="84">
        <v>4</v>
      </c>
      <c r="D259" s="122">
        <v>0.0033580336703790043</v>
      </c>
      <c r="E259" s="122">
        <v>0.5515813161560368</v>
      </c>
      <c r="F259" s="84" t="s">
        <v>2632</v>
      </c>
      <c r="G259" s="84" t="b">
        <v>0</v>
      </c>
      <c r="H259" s="84" t="b">
        <v>0</v>
      </c>
      <c r="I259" s="84" t="b">
        <v>0</v>
      </c>
      <c r="J259" s="84" t="b">
        <v>0</v>
      </c>
      <c r="K259" s="84" t="b">
        <v>0</v>
      </c>
      <c r="L259" s="84" t="b">
        <v>0</v>
      </c>
    </row>
    <row r="260" spans="1:12" ht="15">
      <c r="A260" s="84" t="s">
        <v>2999</v>
      </c>
      <c r="B260" s="84" t="s">
        <v>3019</v>
      </c>
      <c r="C260" s="84">
        <v>4</v>
      </c>
      <c r="D260" s="122">
        <v>0.0033580336703790043</v>
      </c>
      <c r="E260" s="122">
        <v>2.059437187851868</v>
      </c>
      <c r="F260" s="84" t="s">
        <v>2632</v>
      </c>
      <c r="G260" s="84" t="b">
        <v>0</v>
      </c>
      <c r="H260" s="84" t="b">
        <v>0</v>
      </c>
      <c r="I260" s="84" t="b">
        <v>0</v>
      </c>
      <c r="J260" s="84" t="b">
        <v>0</v>
      </c>
      <c r="K260" s="84" t="b">
        <v>0</v>
      </c>
      <c r="L260" s="84" t="b">
        <v>0</v>
      </c>
    </row>
    <row r="261" spans="1:12" ht="15">
      <c r="A261" s="84" t="s">
        <v>2998</v>
      </c>
      <c r="B261" s="84" t="s">
        <v>3029</v>
      </c>
      <c r="C261" s="84">
        <v>4</v>
      </c>
      <c r="D261" s="122">
        <v>0.0033580336703790043</v>
      </c>
      <c r="E261" s="122">
        <v>2.281285937468224</v>
      </c>
      <c r="F261" s="84" t="s">
        <v>2632</v>
      </c>
      <c r="G261" s="84" t="b">
        <v>0</v>
      </c>
      <c r="H261" s="84" t="b">
        <v>0</v>
      </c>
      <c r="I261" s="84" t="b">
        <v>0</v>
      </c>
      <c r="J261" s="84" t="b">
        <v>0</v>
      </c>
      <c r="K261" s="84" t="b">
        <v>0</v>
      </c>
      <c r="L261" s="84" t="b">
        <v>0</v>
      </c>
    </row>
    <row r="262" spans="1:12" ht="15">
      <c r="A262" s="84" t="s">
        <v>3004</v>
      </c>
      <c r="B262" s="84" t="s">
        <v>2990</v>
      </c>
      <c r="C262" s="84">
        <v>4</v>
      </c>
      <c r="D262" s="122">
        <v>0.0033580336703790043</v>
      </c>
      <c r="E262" s="122">
        <v>1.5153691435015921</v>
      </c>
      <c r="F262" s="84" t="s">
        <v>2632</v>
      </c>
      <c r="G262" s="84" t="b">
        <v>0</v>
      </c>
      <c r="H262" s="84" t="b">
        <v>0</v>
      </c>
      <c r="I262" s="84" t="b">
        <v>0</v>
      </c>
      <c r="J262" s="84" t="b">
        <v>0</v>
      </c>
      <c r="K262" s="84" t="b">
        <v>0</v>
      </c>
      <c r="L262" s="84" t="b">
        <v>0</v>
      </c>
    </row>
    <row r="263" spans="1:12" ht="15">
      <c r="A263" s="84" t="s">
        <v>2742</v>
      </c>
      <c r="B263" s="84" t="s">
        <v>3006</v>
      </c>
      <c r="C263" s="84">
        <v>4</v>
      </c>
      <c r="D263" s="122">
        <v>0.0033580336703790043</v>
      </c>
      <c r="E263" s="122">
        <v>1.1429832393019426</v>
      </c>
      <c r="F263" s="84" t="s">
        <v>2632</v>
      </c>
      <c r="G263" s="84" t="b">
        <v>0</v>
      </c>
      <c r="H263" s="84" t="b">
        <v>0</v>
      </c>
      <c r="I263" s="84" t="b">
        <v>0</v>
      </c>
      <c r="J263" s="84" t="b">
        <v>0</v>
      </c>
      <c r="K263" s="84" t="b">
        <v>0</v>
      </c>
      <c r="L263" s="84" t="b">
        <v>0</v>
      </c>
    </row>
    <row r="264" spans="1:12" ht="15">
      <c r="A264" s="84" t="s">
        <v>2990</v>
      </c>
      <c r="B264" s="84" t="s">
        <v>2743</v>
      </c>
      <c r="C264" s="84">
        <v>3</v>
      </c>
      <c r="D264" s="122">
        <v>0.002719176328707647</v>
      </c>
      <c r="E264" s="122">
        <v>0.6500677173990482</v>
      </c>
      <c r="F264" s="84" t="s">
        <v>2632</v>
      </c>
      <c r="G264" s="84" t="b">
        <v>0</v>
      </c>
      <c r="H264" s="84" t="b">
        <v>0</v>
      </c>
      <c r="I264" s="84" t="b">
        <v>0</v>
      </c>
      <c r="J264" s="84" t="b">
        <v>0</v>
      </c>
      <c r="K264" s="84" t="b">
        <v>0</v>
      </c>
      <c r="L264" s="84" t="b">
        <v>0</v>
      </c>
    </row>
    <row r="265" spans="1:12" ht="15">
      <c r="A265" s="84" t="s">
        <v>2736</v>
      </c>
      <c r="B265" s="84" t="s">
        <v>2984</v>
      </c>
      <c r="C265" s="84">
        <v>3</v>
      </c>
      <c r="D265" s="122">
        <v>0.002719176328707647</v>
      </c>
      <c r="E265" s="122">
        <v>-0.08998721645559923</v>
      </c>
      <c r="F265" s="84" t="s">
        <v>2632</v>
      </c>
      <c r="G265" s="84" t="b">
        <v>0</v>
      </c>
      <c r="H265" s="84" t="b">
        <v>0</v>
      </c>
      <c r="I265" s="84" t="b">
        <v>0</v>
      </c>
      <c r="J265" s="84" t="b">
        <v>0</v>
      </c>
      <c r="K265" s="84" t="b">
        <v>0</v>
      </c>
      <c r="L265" s="84" t="b">
        <v>0</v>
      </c>
    </row>
    <row r="266" spans="1:12" ht="15">
      <c r="A266" s="84" t="s">
        <v>2740</v>
      </c>
      <c r="B266" s="84" t="s">
        <v>3049</v>
      </c>
      <c r="C266" s="84">
        <v>3</v>
      </c>
      <c r="D266" s="122">
        <v>0.002719176328707647</v>
      </c>
      <c r="E266" s="122">
        <v>1.4293484729236619</v>
      </c>
      <c r="F266" s="84" t="s">
        <v>2632</v>
      </c>
      <c r="G266" s="84" t="b">
        <v>0</v>
      </c>
      <c r="H266" s="84" t="b">
        <v>0</v>
      </c>
      <c r="I266" s="84" t="b">
        <v>0</v>
      </c>
      <c r="J266" s="84" t="b">
        <v>0</v>
      </c>
      <c r="K266" s="84" t="b">
        <v>0</v>
      </c>
      <c r="L266" s="84" t="b">
        <v>0</v>
      </c>
    </row>
    <row r="267" spans="1:12" ht="15">
      <c r="A267" s="84" t="s">
        <v>2737</v>
      </c>
      <c r="B267" s="84" t="s">
        <v>2993</v>
      </c>
      <c r="C267" s="84">
        <v>3</v>
      </c>
      <c r="D267" s="122">
        <v>0.002719176328707647</v>
      </c>
      <c r="E267" s="122">
        <v>0.3682574279421007</v>
      </c>
      <c r="F267" s="84" t="s">
        <v>2632</v>
      </c>
      <c r="G267" s="84" t="b">
        <v>0</v>
      </c>
      <c r="H267" s="84" t="b">
        <v>0</v>
      </c>
      <c r="I267" s="84" t="b">
        <v>0</v>
      </c>
      <c r="J267" s="84" t="b">
        <v>0</v>
      </c>
      <c r="K267" s="84" t="b">
        <v>0</v>
      </c>
      <c r="L267" s="84" t="b">
        <v>0</v>
      </c>
    </row>
    <row r="268" spans="1:12" ht="15">
      <c r="A268" s="84" t="s">
        <v>2744</v>
      </c>
      <c r="B268" s="84" t="s">
        <v>3038</v>
      </c>
      <c r="C268" s="84">
        <v>3</v>
      </c>
      <c r="D268" s="122">
        <v>0.002719176328707647</v>
      </c>
      <c r="E268" s="122">
        <v>1.495165757413305</v>
      </c>
      <c r="F268" s="84" t="s">
        <v>2632</v>
      </c>
      <c r="G268" s="84" t="b">
        <v>0</v>
      </c>
      <c r="H268" s="84" t="b">
        <v>0</v>
      </c>
      <c r="I268" s="84" t="b">
        <v>0</v>
      </c>
      <c r="J268" s="84" t="b">
        <v>0</v>
      </c>
      <c r="K268" s="84" t="b">
        <v>0</v>
      </c>
      <c r="L268" s="84" t="b">
        <v>0</v>
      </c>
    </row>
    <row r="269" spans="1:12" ht="15">
      <c r="A269" s="84" t="s">
        <v>2993</v>
      </c>
      <c r="B269" s="84" t="s">
        <v>2762</v>
      </c>
      <c r="C269" s="84">
        <v>3</v>
      </c>
      <c r="D269" s="122">
        <v>0.002719176328707647</v>
      </c>
      <c r="E269" s="122">
        <v>1.5791107932569939</v>
      </c>
      <c r="F269" s="84" t="s">
        <v>2632</v>
      </c>
      <c r="G269" s="84" t="b">
        <v>0</v>
      </c>
      <c r="H269" s="84" t="b">
        <v>0</v>
      </c>
      <c r="I269" s="84" t="b">
        <v>0</v>
      </c>
      <c r="J269" s="84" t="b">
        <v>0</v>
      </c>
      <c r="K269" s="84" t="b">
        <v>0</v>
      </c>
      <c r="L269" s="84" t="b">
        <v>0</v>
      </c>
    </row>
    <row r="270" spans="1:12" ht="15">
      <c r="A270" s="84" t="s">
        <v>3045</v>
      </c>
      <c r="B270" s="84" t="s">
        <v>3000</v>
      </c>
      <c r="C270" s="84">
        <v>3</v>
      </c>
      <c r="D270" s="122">
        <v>0.002719176328707647</v>
      </c>
      <c r="E270" s="122">
        <v>2.156347200859924</v>
      </c>
      <c r="F270" s="84" t="s">
        <v>2632</v>
      </c>
      <c r="G270" s="84" t="b">
        <v>0</v>
      </c>
      <c r="H270" s="84" t="b">
        <v>0</v>
      </c>
      <c r="I270" s="84" t="b">
        <v>0</v>
      </c>
      <c r="J270" s="84" t="b">
        <v>0</v>
      </c>
      <c r="K270" s="84" t="b">
        <v>0</v>
      </c>
      <c r="L270" s="84" t="b">
        <v>0</v>
      </c>
    </row>
    <row r="271" spans="1:12" ht="15">
      <c r="A271" s="84" t="s">
        <v>3014</v>
      </c>
      <c r="B271" s="84" t="s">
        <v>2738</v>
      </c>
      <c r="C271" s="84">
        <v>3</v>
      </c>
      <c r="D271" s="122">
        <v>0.002719176328707647</v>
      </c>
      <c r="E271" s="122">
        <v>0.9216612265383956</v>
      </c>
      <c r="F271" s="84" t="s">
        <v>2632</v>
      </c>
      <c r="G271" s="84" t="b">
        <v>0</v>
      </c>
      <c r="H271" s="84" t="b">
        <v>0</v>
      </c>
      <c r="I271" s="84" t="b">
        <v>0</v>
      </c>
      <c r="J271" s="84" t="b">
        <v>0</v>
      </c>
      <c r="K271" s="84" t="b">
        <v>0</v>
      </c>
      <c r="L271" s="84" t="b">
        <v>0</v>
      </c>
    </row>
    <row r="272" spans="1:12" ht="15">
      <c r="A272" s="84" t="s">
        <v>2736</v>
      </c>
      <c r="B272" s="84" t="s">
        <v>2745</v>
      </c>
      <c r="C272" s="84">
        <v>3</v>
      </c>
      <c r="D272" s="122">
        <v>0.002719176328707647</v>
      </c>
      <c r="E272" s="122">
        <v>-0.16759207426826903</v>
      </c>
      <c r="F272" s="84" t="s">
        <v>2632</v>
      </c>
      <c r="G272" s="84" t="b">
        <v>0</v>
      </c>
      <c r="H272" s="84" t="b">
        <v>0</v>
      </c>
      <c r="I272" s="84" t="b">
        <v>0</v>
      </c>
      <c r="J272" s="84" t="b">
        <v>0</v>
      </c>
      <c r="K272" s="84" t="b">
        <v>0</v>
      </c>
      <c r="L272" s="84" t="b">
        <v>0</v>
      </c>
    </row>
    <row r="273" spans="1:12" ht="15">
      <c r="A273" s="84" t="s">
        <v>2740</v>
      </c>
      <c r="B273" s="84" t="s">
        <v>3026</v>
      </c>
      <c r="C273" s="84">
        <v>3</v>
      </c>
      <c r="D273" s="122">
        <v>0.002719176328707647</v>
      </c>
      <c r="E273" s="122">
        <v>1.3044097363153617</v>
      </c>
      <c r="F273" s="84" t="s">
        <v>2632</v>
      </c>
      <c r="G273" s="84" t="b">
        <v>0</v>
      </c>
      <c r="H273" s="84" t="b">
        <v>0</v>
      </c>
      <c r="I273" s="84" t="b">
        <v>0</v>
      </c>
      <c r="J273" s="84" t="b">
        <v>0</v>
      </c>
      <c r="K273" s="84" t="b">
        <v>0</v>
      </c>
      <c r="L273" s="84" t="b">
        <v>0</v>
      </c>
    </row>
    <row r="274" spans="1:12" ht="15">
      <c r="A274" s="84" t="s">
        <v>3019</v>
      </c>
      <c r="B274" s="84" t="s">
        <v>3008</v>
      </c>
      <c r="C274" s="84">
        <v>3</v>
      </c>
      <c r="D274" s="122">
        <v>0.002719176328707647</v>
      </c>
      <c r="E274" s="122">
        <v>2.059437187851868</v>
      </c>
      <c r="F274" s="84" t="s">
        <v>2632</v>
      </c>
      <c r="G274" s="84" t="b">
        <v>0</v>
      </c>
      <c r="H274" s="84" t="b">
        <v>0</v>
      </c>
      <c r="I274" s="84" t="b">
        <v>0</v>
      </c>
      <c r="J274" s="84" t="b">
        <v>0</v>
      </c>
      <c r="K274" s="84" t="b">
        <v>1</v>
      </c>
      <c r="L274" s="84" t="b">
        <v>0</v>
      </c>
    </row>
    <row r="275" spans="1:12" ht="15">
      <c r="A275" s="84" t="s">
        <v>3040</v>
      </c>
      <c r="B275" s="84" t="s">
        <v>3041</v>
      </c>
      <c r="C275" s="84">
        <v>3</v>
      </c>
      <c r="D275" s="122">
        <v>0.002719176328707647</v>
      </c>
      <c r="E275" s="122">
        <v>2.7584071921878865</v>
      </c>
      <c r="F275" s="84" t="s">
        <v>2632</v>
      </c>
      <c r="G275" s="84" t="b">
        <v>1</v>
      </c>
      <c r="H275" s="84" t="b">
        <v>0</v>
      </c>
      <c r="I275" s="84" t="b">
        <v>0</v>
      </c>
      <c r="J275" s="84" t="b">
        <v>1</v>
      </c>
      <c r="K275" s="84" t="b">
        <v>0</v>
      </c>
      <c r="L275" s="84" t="b">
        <v>0</v>
      </c>
    </row>
    <row r="276" spans="1:12" ht="15">
      <c r="A276" s="84" t="s">
        <v>3006</v>
      </c>
      <c r="B276" s="84" t="s">
        <v>2736</v>
      </c>
      <c r="C276" s="84">
        <v>3</v>
      </c>
      <c r="D276" s="122">
        <v>0.002719176328707647</v>
      </c>
      <c r="E276" s="122">
        <v>0.6030711547228247</v>
      </c>
      <c r="F276" s="84" t="s">
        <v>2632</v>
      </c>
      <c r="G276" s="84" t="b">
        <v>0</v>
      </c>
      <c r="H276" s="84" t="b">
        <v>0</v>
      </c>
      <c r="I276" s="84" t="b">
        <v>0</v>
      </c>
      <c r="J276" s="84" t="b">
        <v>0</v>
      </c>
      <c r="K276" s="84" t="b">
        <v>0</v>
      </c>
      <c r="L276" s="84" t="b">
        <v>0</v>
      </c>
    </row>
    <row r="277" spans="1:12" ht="15">
      <c r="A277" s="84" t="s">
        <v>2740</v>
      </c>
      <c r="B277" s="84" t="s">
        <v>2789</v>
      </c>
      <c r="C277" s="84">
        <v>3</v>
      </c>
      <c r="D277" s="122">
        <v>0.002719176328707647</v>
      </c>
      <c r="E277" s="122">
        <v>0.7925263753364874</v>
      </c>
      <c r="F277" s="84" t="s">
        <v>2632</v>
      </c>
      <c r="G277" s="84" t="b">
        <v>0</v>
      </c>
      <c r="H277" s="84" t="b">
        <v>0</v>
      </c>
      <c r="I277" s="84" t="b">
        <v>0</v>
      </c>
      <c r="J277" s="84" t="b">
        <v>0</v>
      </c>
      <c r="K277" s="84" t="b">
        <v>0</v>
      </c>
      <c r="L277" s="84" t="b">
        <v>0</v>
      </c>
    </row>
    <row r="278" spans="1:12" ht="15">
      <c r="A278" s="84" t="s">
        <v>2737</v>
      </c>
      <c r="B278" s="84" t="s">
        <v>2990</v>
      </c>
      <c r="C278" s="84">
        <v>3</v>
      </c>
      <c r="D278" s="122">
        <v>0.002719176328707647</v>
      </c>
      <c r="E278" s="122">
        <v>0.27648705458645534</v>
      </c>
      <c r="F278" s="84" t="s">
        <v>2632</v>
      </c>
      <c r="G278" s="84" t="b">
        <v>0</v>
      </c>
      <c r="H278" s="84" t="b">
        <v>0</v>
      </c>
      <c r="I278" s="84" t="b">
        <v>0</v>
      </c>
      <c r="J278" s="84" t="b">
        <v>0</v>
      </c>
      <c r="K278" s="84" t="b">
        <v>0</v>
      </c>
      <c r="L278" s="84" t="b">
        <v>0</v>
      </c>
    </row>
    <row r="279" spans="1:12" ht="15">
      <c r="A279" s="84" t="s">
        <v>2748</v>
      </c>
      <c r="B279" s="84" t="s">
        <v>3039</v>
      </c>
      <c r="C279" s="84">
        <v>3</v>
      </c>
      <c r="D279" s="122">
        <v>0.002719176328707647</v>
      </c>
      <c r="E279" s="122">
        <v>2.281285937468224</v>
      </c>
      <c r="F279" s="84" t="s">
        <v>2632</v>
      </c>
      <c r="G279" s="84" t="b">
        <v>0</v>
      </c>
      <c r="H279" s="84" t="b">
        <v>0</v>
      </c>
      <c r="I279" s="84" t="b">
        <v>0</v>
      </c>
      <c r="J279" s="84" t="b">
        <v>0</v>
      </c>
      <c r="K279" s="84" t="b">
        <v>0</v>
      </c>
      <c r="L279" s="84" t="b">
        <v>0</v>
      </c>
    </row>
    <row r="280" spans="1:12" ht="15">
      <c r="A280" s="84" t="s">
        <v>3039</v>
      </c>
      <c r="B280" s="84" t="s">
        <v>2743</v>
      </c>
      <c r="C280" s="84">
        <v>3</v>
      </c>
      <c r="D280" s="122">
        <v>0.002719176328707647</v>
      </c>
      <c r="E280" s="122">
        <v>1.495165757413305</v>
      </c>
      <c r="F280" s="84" t="s">
        <v>2632</v>
      </c>
      <c r="G280" s="84" t="b">
        <v>0</v>
      </c>
      <c r="H280" s="84" t="b">
        <v>0</v>
      </c>
      <c r="I280" s="84" t="b">
        <v>0</v>
      </c>
      <c r="J280" s="84" t="b">
        <v>0</v>
      </c>
      <c r="K280" s="84" t="b">
        <v>0</v>
      </c>
      <c r="L280" s="84" t="b">
        <v>0</v>
      </c>
    </row>
    <row r="281" spans="1:12" ht="15">
      <c r="A281" s="84" t="s">
        <v>2737</v>
      </c>
      <c r="B281" s="84" t="s">
        <v>3013</v>
      </c>
      <c r="C281" s="84">
        <v>3</v>
      </c>
      <c r="D281" s="122">
        <v>0.002719176328707647</v>
      </c>
      <c r="E281" s="122">
        <v>0.8205550989367311</v>
      </c>
      <c r="F281" s="84" t="s">
        <v>2632</v>
      </c>
      <c r="G281" s="84" t="b">
        <v>0</v>
      </c>
      <c r="H281" s="84" t="b">
        <v>0</v>
      </c>
      <c r="I281" s="84" t="b">
        <v>0</v>
      </c>
      <c r="J281" s="84" t="b">
        <v>0</v>
      </c>
      <c r="K281" s="84" t="b">
        <v>0</v>
      </c>
      <c r="L281" s="84" t="b">
        <v>0</v>
      </c>
    </row>
    <row r="282" spans="1:12" ht="15">
      <c r="A282" s="84" t="s">
        <v>3013</v>
      </c>
      <c r="B282" s="84" t="s">
        <v>2989</v>
      </c>
      <c r="C282" s="84">
        <v>3</v>
      </c>
      <c r="D282" s="122">
        <v>0.002719176328707647</v>
      </c>
      <c r="E282" s="122">
        <v>1.4873404199013485</v>
      </c>
      <c r="F282" s="84" t="s">
        <v>2632</v>
      </c>
      <c r="G282" s="84" t="b">
        <v>0</v>
      </c>
      <c r="H282" s="84" t="b">
        <v>0</v>
      </c>
      <c r="I282" s="84" t="b">
        <v>0</v>
      </c>
      <c r="J282" s="84" t="b">
        <v>0</v>
      </c>
      <c r="K282" s="84" t="b">
        <v>0</v>
      </c>
      <c r="L282" s="84" t="b">
        <v>0</v>
      </c>
    </row>
    <row r="283" spans="1:12" ht="15">
      <c r="A283" s="84" t="s">
        <v>3088</v>
      </c>
      <c r="B283" s="84" t="s">
        <v>2739</v>
      </c>
      <c r="C283" s="84">
        <v>2</v>
      </c>
      <c r="D283" s="122">
        <v>0.002001318757741945</v>
      </c>
      <c r="E283" s="122">
        <v>1.3270434280288992</v>
      </c>
      <c r="F283" s="84" t="s">
        <v>2632</v>
      </c>
      <c r="G283" s="84" t="b">
        <v>0</v>
      </c>
      <c r="H283" s="84" t="b">
        <v>0</v>
      </c>
      <c r="I283" s="84" t="b">
        <v>0</v>
      </c>
      <c r="J283" s="84" t="b">
        <v>0</v>
      </c>
      <c r="K283" s="84" t="b">
        <v>1</v>
      </c>
      <c r="L283" s="84" t="b">
        <v>0</v>
      </c>
    </row>
    <row r="284" spans="1:12" ht="15">
      <c r="A284" s="84" t="s">
        <v>2739</v>
      </c>
      <c r="B284" s="84" t="s">
        <v>2738</v>
      </c>
      <c r="C284" s="84">
        <v>2</v>
      </c>
      <c r="D284" s="122">
        <v>0.002001318757741945</v>
      </c>
      <c r="E284" s="122">
        <v>-0.3847638010122918</v>
      </c>
      <c r="F284" s="84" t="s">
        <v>2632</v>
      </c>
      <c r="G284" s="84" t="b">
        <v>0</v>
      </c>
      <c r="H284" s="84" t="b">
        <v>1</v>
      </c>
      <c r="I284" s="84" t="b">
        <v>0</v>
      </c>
      <c r="J284" s="84" t="b">
        <v>0</v>
      </c>
      <c r="K284" s="84" t="b">
        <v>0</v>
      </c>
      <c r="L284" s="84" t="b">
        <v>0</v>
      </c>
    </row>
    <row r="285" spans="1:12" ht="15">
      <c r="A285" s="84" t="s">
        <v>2742</v>
      </c>
      <c r="B285" s="84" t="s">
        <v>2999</v>
      </c>
      <c r="C285" s="84">
        <v>2</v>
      </c>
      <c r="D285" s="122">
        <v>0.002001318757741945</v>
      </c>
      <c r="E285" s="122">
        <v>0.7170145070296614</v>
      </c>
      <c r="F285" s="84" t="s">
        <v>2632</v>
      </c>
      <c r="G285" s="84" t="b">
        <v>0</v>
      </c>
      <c r="H285" s="84" t="b">
        <v>0</v>
      </c>
      <c r="I285" s="84" t="b">
        <v>0</v>
      </c>
      <c r="J285" s="84" t="b">
        <v>0</v>
      </c>
      <c r="K285" s="84" t="b">
        <v>0</v>
      </c>
      <c r="L285" s="84" t="b">
        <v>0</v>
      </c>
    </row>
    <row r="286" spans="1:12" ht="15">
      <c r="A286" s="84" t="s">
        <v>3053</v>
      </c>
      <c r="B286" s="84" t="s">
        <v>3089</v>
      </c>
      <c r="C286" s="84">
        <v>2</v>
      </c>
      <c r="D286" s="122">
        <v>0.002001318757741945</v>
      </c>
      <c r="E286" s="122">
        <v>2.934498451243568</v>
      </c>
      <c r="F286" s="84" t="s">
        <v>2632</v>
      </c>
      <c r="G286" s="84" t="b">
        <v>0</v>
      </c>
      <c r="H286" s="84" t="b">
        <v>0</v>
      </c>
      <c r="I286" s="84" t="b">
        <v>0</v>
      </c>
      <c r="J286" s="84" t="b">
        <v>0</v>
      </c>
      <c r="K286" s="84" t="b">
        <v>1</v>
      </c>
      <c r="L286" s="84" t="b">
        <v>0</v>
      </c>
    </row>
    <row r="287" spans="1:12" ht="15">
      <c r="A287" s="84" t="s">
        <v>3089</v>
      </c>
      <c r="B287" s="84" t="s">
        <v>2738</v>
      </c>
      <c r="C287" s="84">
        <v>2</v>
      </c>
      <c r="D287" s="122">
        <v>0.002001318757741945</v>
      </c>
      <c r="E287" s="122">
        <v>1.2226912222023767</v>
      </c>
      <c r="F287" s="84" t="s">
        <v>2632</v>
      </c>
      <c r="G287" s="84" t="b">
        <v>0</v>
      </c>
      <c r="H287" s="84" t="b">
        <v>1</v>
      </c>
      <c r="I287" s="84" t="b">
        <v>0</v>
      </c>
      <c r="J287" s="84" t="b">
        <v>0</v>
      </c>
      <c r="K287" s="84" t="b">
        <v>0</v>
      </c>
      <c r="L287" s="84" t="b">
        <v>0</v>
      </c>
    </row>
    <row r="288" spans="1:12" ht="15">
      <c r="A288" s="84" t="s">
        <v>2984</v>
      </c>
      <c r="B288" s="84" t="s">
        <v>3048</v>
      </c>
      <c r="C288" s="84">
        <v>2</v>
      </c>
      <c r="D288" s="122">
        <v>0.002001318757741945</v>
      </c>
      <c r="E288" s="122">
        <v>1.3966793561702937</v>
      </c>
      <c r="F288" s="84" t="s">
        <v>2632</v>
      </c>
      <c r="G288" s="84" t="b">
        <v>0</v>
      </c>
      <c r="H288" s="84" t="b">
        <v>0</v>
      </c>
      <c r="I288" s="84" t="b">
        <v>0</v>
      </c>
      <c r="J288" s="84" t="b">
        <v>0</v>
      </c>
      <c r="K288" s="84" t="b">
        <v>0</v>
      </c>
      <c r="L288" s="84" t="b">
        <v>0</v>
      </c>
    </row>
    <row r="289" spans="1:12" ht="15">
      <c r="A289" s="84" t="s">
        <v>2744</v>
      </c>
      <c r="B289" s="84" t="s">
        <v>3002</v>
      </c>
      <c r="C289" s="84">
        <v>2</v>
      </c>
      <c r="D289" s="122">
        <v>0.002001318757741945</v>
      </c>
      <c r="E289" s="122">
        <v>0.7548030679190612</v>
      </c>
      <c r="F289" s="84" t="s">
        <v>2632</v>
      </c>
      <c r="G289" s="84" t="b">
        <v>0</v>
      </c>
      <c r="H289" s="84" t="b">
        <v>0</v>
      </c>
      <c r="I289" s="84" t="b">
        <v>0</v>
      </c>
      <c r="J289" s="84" t="b">
        <v>0</v>
      </c>
      <c r="K289" s="84" t="b">
        <v>0</v>
      </c>
      <c r="L289" s="84" t="b">
        <v>0</v>
      </c>
    </row>
    <row r="290" spans="1:12" ht="15">
      <c r="A290" s="84" t="s">
        <v>3012</v>
      </c>
      <c r="B290" s="84" t="s">
        <v>3046</v>
      </c>
      <c r="C290" s="84">
        <v>2</v>
      </c>
      <c r="D290" s="122">
        <v>0.002001318757741945</v>
      </c>
      <c r="E290" s="122">
        <v>2.281285937468224</v>
      </c>
      <c r="F290" s="84" t="s">
        <v>2632</v>
      </c>
      <c r="G290" s="84" t="b">
        <v>0</v>
      </c>
      <c r="H290" s="84" t="b">
        <v>0</v>
      </c>
      <c r="I290" s="84" t="b">
        <v>0</v>
      </c>
      <c r="J290" s="84" t="b">
        <v>0</v>
      </c>
      <c r="K290" s="84" t="b">
        <v>0</v>
      </c>
      <c r="L290" s="84" t="b">
        <v>0</v>
      </c>
    </row>
    <row r="291" spans="1:12" ht="15">
      <c r="A291" s="84" t="s">
        <v>3046</v>
      </c>
      <c r="B291" s="84" t="s">
        <v>3010</v>
      </c>
      <c r="C291" s="84">
        <v>2</v>
      </c>
      <c r="D291" s="122">
        <v>0.002001318757741945</v>
      </c>
      <c r="E291" s="122">
        <v>2.156347200859924</v>
      </c>
      <c r="F291" s="84" t="s">
        <v>2632</v>
      </c>
      <c r="G291" s="84" t="b">
        <v>0</v>
      </c>
      <c r="H291" s="84" t="b">
        <v>0</v>
      </c>
      <c r="I291" s="84" t="b">
        <v>0</v>
      </c>
      <c r="J291" s="84" t="b">
        <v>0</v>
      </c>
      <c r="K291" s="84" t="b">
        <v>0</v>
      </c>
      <c r="L291" s="84" t="b">
        <v>0</v>
      </c>
    </row>
    <row r="292" spans="1:12" ht="15">
      <c r="A292" s="84" t="s">
        <v>3038</v>
      </c>
      <c r="B292" s="84" t="s">
        <v>3009</v>
      </c>
      <c r="C292" s="84">
        <v>2</v>
      </c>
      <c r="D292" s="122">
        <v>0.002001318757741945</v>
      </c>
      <c r="E292" s="122">
        <v>2.156347200859924</v>
      </c>
      <c r="F292" s="84" t="s">
        <v>2632</v>
      </c>
      <c r="G292" s="84" t="b">
        <v>0</v>
      </c>
      <c r="H292" s="84" t="b">
        <v>0</v>
      </c>
      <c r="I292" s="84" t="b">
        <v>0</v>
      </c>
      <c r="J292" s="84" t="b">
        <v>0</v>
      </c>
      <c r="K292" s="84" t="b">
        <v>0</v>
      </c>
      <c r="L292" s="84" t="b">
        <v>0</v>
      </c>
    </row>
    <row r="293" spans="1:12" ht="15">
      <c r="A293" s="84" t="s">
        <v>2993</v>
      </c>
      <c r="B293" s="84" t="s">
        <v>3047</v>
      </c>
      <c r="C293" s="84">
        <v>2</v>
      </c>
      <c r="D293" s="122">
        <v>0.002001318757741945</v>
      </c>
      <c r="E293" s="122">
        <v>1.8289882664735937</v>
      </c>
      <c r="F293" s="84" t="s">
        <v>2632</v>
      </c>
      <c r="G293" s="84" t="b">
        <v>0</v>
      </c>
      <c r="H293" s="84" t="b">
        <v>0</v>
      </c>
      <c r="I293" s="84" t="b">
        <v>0</v>
      </c>
      <c r="J293" s="84" t="b">
        <v>0</v>
      </c>
      <c r="K293" s="84" t="b">
        <v>0</v>
      </c>
      <c r="L293" s="84" t="b">
        <v>0</v>
      </c>
    </row>
    <row r="294" spans="1:12" ht="15">
      <c r="A294" s="84" t="s">
        <v>3047</v>
      </c>
      <c r="B294" s="84" t="s">
        <v>2762</v>
      </c>
      <c r="C294" s="84">
        <v>2</v>
      </c>
      <c r="D294" s="122">
        <v>0.002001318757741945</v>
      </c>
      <c r="E294" s="122">
        <v>2.156347200859924</v>
      </c>
      <c r="F294" s="84" t="s">
        <v>2632</v>
      </c>
      <c r="G294" s="84" t="b">
        <v>0</v>
      </c>
      <c r="H294" s="84" t="b">
        <v>0</v>
      </c>
      <c r="I294" s="84" t="b">
        <v>0</v>
      </c>
      <c r="J294" s="84" t="b">
        <v>0</v>
      </c>
      <c r="K294" s="84" t="b">
        <v>0</v>
      </c>
      <c r="L294" s="84" t="b">
        <v>0</v>
      </c>
    </row>
    <row r="295" spans="1:12" ht="15">
      <c r="A295" s="84" t="s">
        <v>2762</v>
      </c>
      <c r="B295" s="84" t="s">
        <v>2737</v>
      </c>
      <c r="C295" s="84">
        <v>2</v>
      </c>
      <c r="D295" s="122">
        <v>0.002001318757741945</v>
      </c>
      <c r="E295" s="122">
        <v>0.5161971599238223</v>
      </c>
      <c r="F295" s="84" t="s">
        <v>2632</v>
      </c>
      <c r="G295" s="84" t="b">
        <v>0</v>
      </c>
      <c r="H295" s="84" t="b">
        <v>0</v>
      </c>
      <c r="I295" s="84" t="b">
        <v>0</v>
      </c>
      <c r="J295" s="84" t="b">
        <v>0</v>
      </c>
      <c r="K295" s="84" t="b">
        <v>0</v>
      </c>
      <c r="L295" s="84" t="b">
        <v>0</v>
      </c>
    </row>
    <row r="296" spans="1:12" ht="15">
      <c r="A296" s="84" t="s">
        <v>2992</v>
      </c>
      <c r="B296" s="84" t="s">
        <v>2999</v>
      </c>
      <c r="C296" s="84">
        <v>2</v>
      </c>
      <c r="D296" s="122">
        <v>0.002001318757741945</v>
      </c>
      <c r="E296" s="122">
        <v>1.156347200859924</v>
      </c>
      <c r="F296" s="84" t="s">
        <v>2632</v>
      </c>
      <c r="G296" s="84" t="b">
        <v>0</v>
      </c>
      <c r="H296" s="84" t="b">
        <v>0</v>
      </c>
      <c r="I296" s="84" t="b">
        <v>0</v>
      </c>
      <c r="J296" s="84" t="b">
        <v>0</v>
      </c>
      <c r="K296" s="84" t="b">
        <v>0</v>
      </c>
      <c r="L296" s="84" t="b">
        <v>0</v>
      </c>
    </row>
    <row r="297" spans="1:12" ht="15">
      <c r="A297" s="84" t="s">
        <v>3008</v>
      </c>
      <c r="B297" s="84" t="s">
        <v>3045</v>
      </c>
      <c r="C297" s="84">
        <v>2</v>
      </c>
      <c r="D297" s="122">
        <v>0.002001318757741945</v>
      </c>
      <c r="E297" s="122">
        <v>2.1051946784125426</v>
      </c>
      <c r="F297" s="84" t="s">
        <v>2632</v>
      </c>
      <c r="G297" s="84" t="b">
        <v>0</v>
      </c>
      <c r="H297" s="84" t="b">
        <v>1</v>
      </c>
      <c r="I297" s="84" t="b">
        <v>0</v>
      </c>
      <c r="J297" s="84" t="b">
        <v>0</v>
      </c>
      <c r="K297" s="84" t="b">
        <v>0</v>
      </c>
      <c r="L297" s="84" t="b">
        <v>0</v>
      </c>
    </row>
    <row r="298" spans="1:12" ht="15">
      <c r="A298" s="84" t="s">
        <v>2740</v>
      </c>
      <c r="B298" s="84" t="s">
        <v>3002</v>
      </c>
      <c r="C298" s="84">
        <v>2</v>
      </c>
      <c r="D298" s="122">
        <v>0.002001318757741945</v>
      </c>
      <c r="E298" s="122">
        <v>0.688985783429418</v>
      </c>
      <c r="F298" s="84" t="s">
        <v>2632</v>
      </c>
      <c r="G298" s="84" t="b">
        <v>0</v>
      </c>
      <c r="H298" s="84" t="b">
        <v>0</v>
      </c>
      <c r="I298" s="84" t="b">
        <v>0</v>
      </c>
      <c r="J298" s="84" t="b">
        <v>0</v>
      </c>
      <c r="K298" s="84" t="b">
        <v>0</v>
      </c>
      <c r="L298" s="84" t="b">
        <v>0</v>
      </c>
    </row>
    <row r="299" spans="1:12" ht="15">
      <c r="A299" s="84" t="s">
        <v>3002</v>
      </c>
      <c r="B299" s="84" t="s">
        <v>2739</v>
      </c>
      <c r="C299" s="84">
        <v>2</v>
      </c>
      <c r="D299" s="122">
        <v>0.002001318757741945</v>
      </c>
      <c r="E299" s="122">
        <v>1.3270434280288992</v>
      </c>
      <c r="F299" s="84" t="s">
        <v>2632</v>
      </c>
      <c r="G299" s="84" t="b">
        <v>0</v>
      </c>
      <c r="H299" s="84" t="b">
        <v>0</v>
      </c>
      <c r="I299" s="84" t="b">
        <v>0</v>
      </c>
      <c r="J299" s="84" t="b">
        <v>0</v>
      </c>
      <c r="K299" s="84" t="b">
        <v>1</v>
      </c>
      <c r="L299" s="84" t="b">
        <v>0</v>
      </c>
    </row>
    <row r="300" spans="1:12" ht="15">
      <c r="A300" s="84" t="s">
        <v>3008</v>
      </c>
      <c r="B300" s="84" t="s">
        <v>2738</v>
      </c>
      <c r="C300" s="84">
        <v>2</v>
      </c>
      <c r="D300" s="122">
        <v>0.002001318757741945</v>
      </c>
      <c r="E300" s="122">
        <v>0.569478708427033</v>
      </c>
      <c r="F300" s="84" t="s">
        <v>2632</v>
      </c>
      <c r="G300" s="84" t="b">
        <v>0</v>
      </c>
      <c r="H300" s="84" t="b">
        <v>1</v>
      </c>
      <c r="I300" s="84" t="b">
        <v>0</v>
      </c>
      <c r="J300" s="84" t="b">
        <v>0</v>
      </c>
      <c r="K300" s="84" t="b">
        <v>0</v>
      </c>
      <c r="L300" s="84" t="b">
        <v>0</v>
      </c>
    </row>
    <row r="301" spans="1:12" ht="15">
      <c r="A301" s="84" t="s">
        <v>3019</v>
      </c>
      <c r="B301" s="84" t="s">
        <v>3044</v>
      </c>
      <c r="C301" s="84">
        <v>2</v>
      </c>
      <c r="D301" s="122">
        <v>0.002001318757741945</v>
      </c>
      <c r="E301" s="122">
        <v>2.360467183515849</v>
      </c>
      <c r="F301" s="84" t="s">
        <v>2632</v>
      </c>
      <c r="G301" s="84" t="b">
        <v>0</v>
      </c>
      <c r="H301" s="84" t="b">
        <v>0</v>
      </c>
      <c r="I301" s="84" t="b">
        <v>0</v>
      </c>
      <c r="J301" s="84" t="b">
        <v>0</v>
      </c>
      <c r="K301" s="84" t="b">
        <v>0</v>
      </c>
      <c r="L301" s="84" t="b">
        <v>0</v>
      </c>
    </row>
    <row r="302" spans="1:12" ht="15">
      <c r="A302" s="84" t="s">
        <v>3006</v>
      </c>
      <c r="B302" s="84" t="s">
        <v>2743</v>
      </c>
      <c r="C302" s="84">
        <v>2</v>
      </c>
      <c r="D302" s="122">
        <v>0.002001318757741945</v>
      </c>
      <c r="E302" s="122">
        <v>0.8419532436379613</v>
      </c>
      <c r="F302" s="84" t="s">
        <v>2632</v>
      </c>
      <c r="G302" s="84" t="b">
        <v>0</v>
      </c>
      <c r="H302" s="84" t="b">
        <v>0</v>
      </c>
      <c r="I302" s="84" t="b">
        <v>0</v>
      </c>
      <c r="J302" s="84" t="b">
        <v>0</v>
      </c>
      <c r="K302" s="84" t="b">
        <v>0</v>
      </c>
      <c r="L302" s="84" t="b">
        <v>0</v>
      </c>
    </row>
    <row r="303" spans="1:12" ht="15">
      <c r="A303" s="84" t="s">
        <v>3015</v>
      </c>
      <c r="B303" s="84" t="s">
        <v>2987</v>
      </c>
      <c r="C303" s="84">
        <v>2</v>
      </c>
      <c r="D303" s="122">
        <v>0.002001318757741945</v>
      </c>
      <c r="E303" s="122">
        <v>1.2269282751456312</v>
      </c>
      <c r="F303" s="84" t="s">
        <v>2632</v>
      </c>
      <c r="G303" s="84" t="b">
        <v>0</v>
      </c>
      <c r="H303" s="84" t="b">
        <v>0</v>
      </c>
      <c r="I303" s="84" t="b">
        <v>0</v>
      </c>
      <c r="J303" s="84" t="b">
        <v>0</v>
      </c>
      <c r="K303" s="84" t="b">
        <v>1</v>
      </c>
      <c r="L303" s="84" t="b">
        <v>0</v>
      </c>
    </row>
    <row r="304" spans="1:12" ht="15">
      <c r="A304" s="84" t="s">
        <v>2740</v>
      </c>
      <c r="B304" s="84" t="s">
        <v>3085</v>
      </c>
      <c r="C304" s="84">
        <v>2</v>
      </c>
      <c r="D304" s="122">
        <v>0.002001318757741945</v>
      </c>
      <c r="E304" s="122">
        <v>1.4293484729236619</v>
      </c>
      <c r="F304" s="84" t="s">
        <v>2632</v>
      </c>
      <c r="G304" s="84" t="b">
        <v>0</v>
      </c>
      <c r="H304" s="84" t="b">
        <v>0</v>
      </c>
      <c r="I304" s="84" t="b">
        <v>0</v>
      </c>
      <c r="J304" s="84" t="b">
        <v>0</v>
      </c>
      <c r="K304" s="84" t="b">
        <v>0</v>
      </c>
      <c r="L304" s="84" t="b">
        <v>0</v>
      </c>
    </row>
    <row r="305" spans="1:12" ht="15">
      <c r="A305" s="84" t="s">
        <v>3041</v>
      </c>
      <c r="B305" s="84" t="s">
        <v>3042</v>
      </c>
      <c r="C305" s="84">
        <v>2</v>
      </c>
      <c r="D305" s="122">
        <v>0.002001318757741945</v>
      </c>
      <c r="E305" s="122">
        <v>2.582315933132205</v>
      </c>
      <c r="F305" s="84" t="s">
        <v>2632</v>
      </c>
      <c r="G305" s="84" t="b">
        <v>1</v>
      </c>
      <c r="H305" s="84" t="b">
        <v>0</v>
      </c>
      <c r="I305" s="84" t="b">
        <v>0</v>
      </c>
      <c r="J305" s="84" t="b">
        <v>0</v>
      </c>
      <c r="K305" s="84" t="b">
        <v>0</v>
      </c>
      <c r="L305" s="84" t="b">
        <v>0</v>
      </c>
    </row>
    <row r="306" spans="1:12" ht="15">
      <c r="A306" s="84" t="s">
        <v>3042</v>
      </c>
      <c r="B306" s="84" t="s">
        <v>3020</v>
      </c>
      <c r="C306" s="84">
        <v>2</v>
      </c>
      <c r="D306" s="122">
        <v>0.002001318757741945</v>
      </c>
      <c r="E306" s="122">
        <v>2.360467183515849</v>
      </c>
      <c r="F306" s="84" t="s">
        <v>2632</v>
      </c>
      <c r="G306" s="84" t="b">
        <v>0</v>
      </c>
      <c r="H306" s="84" t="b">
        <v>0</v>
      </c>
      <c r="I306" s="84" t="b">
        <v>0</v>
      </c>
      <c r="J306" s="84" t="b">
        <v>0</v>
      </c>
      <c r="K306" s="84" t="b">
        <v>0</v>
      </c>
      <c r="L306" s="84" t="b">
        <v>0</v>
      </c>
    </row>
    <row r="307" spans="1:12" ht="15">
      <c r="A307" s="84" t="s">
        <v>2990</v>
      </c>
      <c r="B307" s="84" t="s">
        <v>3003</v>
      </c>
      <c r="C307" s="84">
        <v>2</v>
      </c>
      <c r="D307" s="122">
        <v>0.002001318757741945</v>
      </c>
      <c r="E307" s="122">
        <v>1.1729464626793857</v>
      </c>
      <c r="F307" s="84" t="s">
        <v>2632</v>
      </c>
      <c r="G307" s="84" t="b">
        <v>0</v>
      </c>
      <c r="H307" s="84" t="b">
        <v>0</v>
      </c>
      <c r="I307" s="84" t="b">
        <v>0</v>
      </c>
      <c r="J307" s="84" t="b">
        <v>0</v>
      </c>
      <c r="K307" s="84" t="b">
        <v>0</v>
      </c>
      <c r="L307" s="84" t="b">
        <v>0</v>
      </c>
    </row>
    <row r="308" spans="1:12" ht="15">
      <c r="A308" s="84" t="s">
        <v>2740</v>
      </c>
      <c r="B308" s="84" t="s">
        <v>1522</v>
      </c>
      <c r="C308" s="84">
        <v>2</v>
      </c>
      <c r="D308" s="122">
        <v>0.002001318757741945</v>
      </c>
      <c r="E308" s="122">
        <v>1.2532572138679805</v>
      </c>
      <c r="F308" s="84" t="s">
        <v>2632</v>
      </c>
      <c r="G308" s="84" t="b">
        <v>0</v>
      </c>
      <c r="H308" s="84" t="b">
        <v>0</v>
      </c>
      <c r="I308" s="84" t="b">
        <v>0</v>
      </c>
      <c r="J308" s="84" t="b">
        <v>0</v>
      </c>
      <c r="K308" s="84" t="b">
        <v>0</v>
      </c>
      <c r="L308" s="84" t="b">
        <v>0</v>
      </c>
    </row>
    <row r="309" spans="1:12" ht="15">
      <c r="A309" s="84" t="s">
        <v>2740</v>
      </c>
      <c r="B309" s="84" t="s">
        <v>3078</v>
      </c>
      <c r="C309" s="84">
        <v>2</v>
      </c>
      <c r="D309" s="122">
        <v>0.002001318757741945</v>
      </c>
      <c r="E309" s="122">
        <v>1.4293484729236619</v>
      </c>
      <c r="F309" s="84" t="s">
        <v>2632</v>
      </c>
      <c r="G309" s="84" t="b">
        <v>0</v>
      </c>
      <c r="H309" s="84" t="b">
        <v>0</v>
      </c>
      <c r="I309" s="84" t="b">
        <v>0</v>
      </c>
      <c r="J309" s="84" t="b">
        <v>0</v>
      </c>
      <c r="K309" s="84" t="b">
        <v>0</v>
      </c>
      <c r="L309" s="84" t="b">
        <v>0</v>
      </c>
    </row>
    <row r="310" spans="1:12" ht="15">
      <c r="A310" s="84" t="s">
        <v>3006</v>
      </c>
      <c r="B310" s="84" t="s">
        <v>3003</v>
      </c>
      <c r="C310" s="84">
        <v>2</v>
      </c>
      <c r="D310" s="122">
        <v>0.002001318757741945</v>
      </c>
      <c r="E310" s="122">
        <v>1.5409232479739803</v>
      </c>
      <c r="F310" s="84" t="s">
        <v>2632</v>
      </c>
      <c r="G310" s="84" t="b">
        <v>0</v>
      </c>
      <c r="H310" s="84" t="b">
        <v>0</v>
      </c>
      <c r="I310" s="84" t="b">
        <v>0</v>
      </c>
      <c r="J310" s="84" t="b">
        <v>0</v>
      </c>
      <c r="K310" s="84" t="b">
        <v>0</v>
      </c>
      <c r="L310" s="84" t="b">
        <v>0</v>
      </c>
    </row>
    <row r="311" spans="1:12" ht="15">
      <c r="A311" s="84" t="s">
        <v>2737</v>
      </c>
      <c r="B311" s="84" t="s">
        <v>3004</v>
      </c>
      <c r="C311" s="84">
        <v>2</v>
      </c>
      <c r="D311" s="122">
        <v>0.002001318757741945</v>
      </c>
      <c r="E311" s="122">
        <v>0.4226150902646934</v>
      </c>
      <c r="F311" s="84" t="s">
        <v>2632</v>
      </c>
      <c r="G311" s="84" t="b">
        <v>0</v>
      </c>
      <c r="H311" s="84" t="b">
        <v>0</v>
      </c>
      <c r="I311" s="84" t="b">
        <v>0</v>
      </c>
      <c r="J311" s="84" t="b">
        <v>0</v>
      </c>
      <c r="K311" s="84" t="b">
        <v>0</v>
      </c>
      <c r="L311" s="84" t="b">
        <v>0</v>
      </c>
    </row>
    <row r="312" spans="1:12" ht="15">
      <c r="A312" s="84" t="s">
        <v>2737</v>
      </c>
      <c r="B312" s="84" t="s">
        <v>2989</v>
      </c>
      <c r="C312" s="84">
        <v>2</v>
      </c>
      <c r="D312" s="122">
        <v>0.002001318757741945</v>
      </c>
      <c r="E312" s="122">
        <v>-0.02454294107752584</v>
      </c>
      <c r="F312" s="84" t="s">
        <v>2632</v>
      </c>
      <c r="G312" s="84" t="b">
        <v>0</v>
      </c>
      <c r="H312" s="84" t="b">
        <v>0</v>
      </c>
      <c r="I312" s="84" t="b">
        <v>0</v>
      </c>
      <c r="J312" s="84" t="b">
        <v>0</v>
      </c>
      <c r="K312" s="84" t="b">
        <v>0</v>
      </c>
      <c r="L312" s="84" t="b">
        <v>0</v>
      </c>
    </row>
    <row r="313" spans="1:12" ht="15">
      <c r="A313" s="84" t="s">
        <v>2744</v>
      </c>
      <c r="B313" s="84" t="s">
        <v>2996</v>
      </c>
      <c r="C313" s="84">
        <v>2</v>
      </c>
      <c r="D313" s="122">
        <v>0.002001318757741945</v>
      </c>
      <c r="E313" s="122">
        <v>0.620104494021605</v>
      </c>
      <c r="F313" s="84" t="s">
        <v>2632</v>
      </c>
      <c r="G313" s="84" t="b">
        <v>0</v>
      </c>
      <c r="H313" s="84" t="b">
        <v>0</v>
      </c>
      <c r="I313" s="84" t="b">
        <v>0</v>
      </c>
      <c r="J313" s="84" t="b">
        <v>1</v>
      </c>
      <c r="K313" s="84" t="b">
        <v>0</v>
      </c>
      <c r="L313" s="84" t="b">
        <v>0</v>
      </c>
    </row>
    <row r="314" spans="1:12" ht="15">
      <c r="A314" s="84" t="s">
        <v>2996</v>
      </c>
      <c r="B314" s="84" t="s">
        <v>3025</v>
      </c>
      <c r="C314" s="84">
        <v>2</v>
      </c>
      <c r="D314" s="122">
        <v>0.002001318757741945</v>
      </c>
      <c r="E314" s="122">
        <v>1.7584071921878865</v>
      </c>
      <c r="F314" s="84" t="s">
        <v>2632</v>
      </c>
      <c r="G314" s="84" t="b">
        <v>1</v>
      </c>
      <c r="H314" s="84" t="b">
        <v>0</v>
      </c>
      <c r="I314" s="84" t="b">
        <v>0</v>
      </c>
      <c r="J314" s="84" t="b">
        <v>0</v>
      </c>
      <c r="K314" s="84" t="b">
        <v>0</v>
      </c>
      <c r="L314" s="84" t="b">
        <v>0</v>
      </c>
    </row>
    <row r="315" spans="1:12" ht="15">
      <c r="A315" s="84" t="s">
        <v>3028</v>
      </c>
      <c r="B315" s="84" t="s">
        <v>2738</v>
      </c>
      <c r="C315" s="84">
        <v>2</v>
      </c>
      <c r="D315" s="122">
        <v>0.002001318757741945</v>
      </c>
      <c r="E315" s="122">
        <v>1.0465999631466953</v>
      </c>
      <c r="F315" s="84" t="s">
        <v>2632</v>
      </c>
      <c r="G315" s="84" t="b">
        <v>0</v>
      </c>
      <c r="H315" s="84" t="b">
        <v>0</v>
      </c>
      <c r="I315" s="84" t="b">
        <v>0</v>
      </c>
      <c r="J315" s="84" t="b">
        <v>0</v>
      </c>
      <c r="K315" s="84" t="b">
        <v>0</v>
      </c>
      <c r="L315" s="84" t="b">
        <v>0</v>
      </c>
    </row>
    <row r="316" spans="1:12" ht="15">
      <c r="A316" s="84" t="s">
        <v>3049</v>
      </c>
      <c r="B316" s="84" t="s">
        <v>2739</v>
      </c>
      <c r="C316" s="84">
        <v>2</v>
      </c>
      <c r="D316" s="122">
        <v>0.002001318757741945</v>
      </c>
      <c r="E316" s="122">
        <v>1.150952168973218</v>
      </c>
      <c r="F316" s="84" t="s">
        <v>2632</v>
      </c>
      <c r="G316" s="84" t="b">
        <v>0</v>
      </c>
      <c r="H316" s="84" t="b">
        <v>0</v>
      </c>
      <c r="I316" s="84" t="b">
        <v>0</v>
      </c>
      <c r="J316" s="84" t="b">
        <v>0</v>
      </c>
      <c r="K316" s="84" t="b">
        <v>1</v>
      </c>
      <c r="L316" s="84" t="b">
        <v>0</v>
      </c>
    </row>
    <row r="317" spans="1:12" ht="15">
      <c r="A317" s="84" t="s">
        <v>3012</v>
      </c>
      <c r="B317" s="84" t="s">
        <v>3073</v>
      </c>
      <c r="C317" s="84">
        <v>2</v>
      </c>
      <c r="D317" s="122">
        <v>0.002001318757741945</v>
      </c>
      <c r="E317" s="122">
        <v>2.4573771965239053</v>
      </c>
      <c r="F317" s="84" t="s">
        <v>2632</v>
      </c>
      <c r="G317" s="84" t="b">
        <v>0</v>
      </c>
      <c r="H317" s="84" t="b">
        <v>0</v>
      </c>
      <c r="I317" s="84" t="b">
        <v>0</v>
      </c>
      <c r="J317" s="84" t="b">
        <v>0</v>
      </c>
      <c r="K317" s="84" t="b">
        <v>0</v>
      </c>
      <c r="L317" s="84" t="b">
        <v>0</v>
      </c>
    </row>
    <row r="318" spans="1:12" ht="15">
      <c r="A318" s="84" t="s">
        <v>3073</v>
      </c>
      <c r="B318" s="84" t="s">
        <v>2762</v>
      </c>
      <c r="C318" s="84">
        <v>2</v>
      </c>
      <c r="D318" s="122">
        <v>0.002001318757741945</v>
      </c>
      <c r="E318" s="122">
        <v>2.3324384599156054</v>
      </c>
      <c r="F318" s="84" t="s">
        <v>2632</v>
      </c>
      <c r="G318" s="84" t="b">
        <v>0</v>
      </c>
      <c r="H318" s="84" t="b">
        <v>0</v>
      </c>
      <c r="I318" s="84" t="b">
        <v>0</v>
      </c>
      <c r="J318" s="84" t="b">
        <v>0</v>
      </c>
      <c r="K318" s="84" t="b">
        <v>0</v>
      </c>
      <c r="L318" s="84" t="b">
        <v>0</v>
      </c>
    </row>
    <row r="319" spans="1:12" ht="15">
      <c r="A319" s="84" t="s">
        <v>2737</v>
      </c>
      <c r="B319" s="84" t="s">
        <v>3043</v>
      </c>
      <c r="C319" s="84">
        <v>2</v>
      </c>
      <c r="D319" s="122">
        <v>0.002001318757741945</v>
      </c>
      <c r="E319" s="122">
        <v>1.1215850946007122</v>
      </c>
      <c r="F319" s="84" t="s">
        <v>2632</v>
      </c>
      <c r="G319" s="84" t="b">
        <v>0</v>
      </c>
      <c r="H319" s="84" t="b">
        <v>0</v>
      </c>
      <c r="I319" s="84" t="b">
        <v>0</v>
      </c>
      <c r="J319" s="84" t="b">
        <v>0</v>
      </c>
      <c r="K319" s="84" t="b">
        <v>0</v>
      </c>
      <c r="L319" s="84" t="b">
        <v>0</v>
      </c>
    </row>
    <row r="320" spans="1:12" ht="15">
      <c r="A320" s="84" t="s">
        <v>3043</v>
      </c>
      <c r="B320" s="84" t="s">
        <v>2997</v>
      </c>
      <c r="C320" s="84">
        <v>2</v>
      </c>
      <c r="D320" s="122">
        <v>0.002001318757741945</v>
      </c>
      <c r="E320" s="122">
        <v>2.089400411229311</v>
      </c>
      <c r="F320" s="84" t="s">
        <v>2632</v>
      </c>
      <c r="G320" s="84" t="b">
        <v>0</v>
      </c>
      <c r="H320" s="84" t="b">
        <v>0</v>
      </c>
      <c r="I320" s="84" t="b">
        <v>0</v>
      </c>
      <c r="J320" s="84" t="b">
        <v>0</v>
      </c>
      <c r="K320" s="84" t="b">
        <v>0</v>
      </c>
      <c r="L320" s="84" t="b">
        <v>0</v>
      </c>
    </row>
    <row r="321" spans="1:12" ht="15">
      <c r="A321" s="84" t="s">
        <v>2991</v>
      </c>
      <c r="B321" s="84" t="s">
        <v>2990</v>
      </c>
      <c r="C321" s="84">
        <v>2</v>
      </c>
      <c r="D321" s="122">
        <v>0.002001318757741945</v>
      </c>
      <c r="E321" s="122">
        <v>0.8921198531036916</v>
      </c>
      <c r="F321" s="84" t="s">
        <v>2632</v>
      </c>
      <c r="G321" s="84" t="b">
        <v>0</v>
      </c>
      <c r="H321" s="84" t="b">
        <v>0</v>
      </c>
      <c r="I321" s="84" t="b">
        <v>0</v>
      </c>
      <c r="J321" s="84" t="b">
        <v>0</v>
      </c>
      <c r="K321" s="84" t="b">
        <v>0</v>
      </c>
      <c r="L321" s="84" t="b">
        <v>0</v>
      </c>
    </row>
    <row r="322" spans="1:12" ht="15">
      <c r="A322" s="84" t="s">
        <v>2736</v>
      </c>
      <c r="B322" s="84" t="s">
        <v>3024</v>
      </c>
      <c r="C322" s="84">
        <v>2</v>
      </c>
      <c r="D322" s="122">
        <v>0.002001318757741945</v>
      </c>
      <c r="E322" s="122">
        <v>0.7946193648423312</v>
      </c>
      <c r="F322" s="84" t="s">
        <v>2632</v>
      </c>
      <c r="G322" s="84" t="b">
        <v>0</v>
      </c>
      <c r="H322" s="84" t="b">
        <v>0</v>
      </c>
      <c r="I322" s="84" t="b">
        <v>0</v>
      </c>
      <c r="J322" s="84" t="b">
        <v>0</v>
      </c>
      <c r="K322" s="84" t="b">
        <v>0</v>
      </c>
      <c r="L322" s="84" t="b">
        <v>0</v>
      </c>
    </row>
    <row r="323" spans="1:12" ht="15">
      <c r="A323" s="84" t="s">
        <v>2736</v>
      </c>
      <c r="B323" s="84" t="s">
        <v>3004</v>
      </c>
      <c r="C323" s="84">
        <v>2</v>
      </c>
      <c r="D323" s="122">
        <v>0.002001318757741945</v>
      </c>
      <c r="E323" s="122">
        <v>0.3966793561702936</v>
      </c>
      <c r="F323" s="84" t="s">
        <v>2632</v>
      </c>
      <c r="G323" s="84" t="b">
        <v>0</v>
      </c>
      <c r="H323" s="84" t="b">
        <v>0</v>
      </c>
      <c r="I323" s="84" t="b">
        <v>0</v>
      </c>
      <c r="J323" s="84" t="b">
        <v>0</v>
      </c>
      <c r="K323" s="84" t="b">
        <v>0</v>
      </c>
      <c r="L323" s="84" t="b">
        <v>0</v>
      </c>
    </row>
    <row r="324" spans="1:12" ht="15">
      <c r="A324" s="84" t="s">
        <v>2990</v>
      </c>
      <c r="B324" s="84" t="s">
        <v>3021</v>
      </c>
      <c r="C324" s="84">
        <v>2</v>
      </c>
      <c r="D324" s="122">
        <v>0.002001318757741945</v>
      </c>
      <c r="E324" s="122">
        <v>1.6122791565096486</v>
      </c>
      <c r="F324" s="84" t="s">
        <v>2632</v>
      </c>
      <c r="G324" s="84" t="b">
        <v>0</v>
      </c>
      <c r="H324" s="84" t="b">
        <v>0</v>
      </c>
      <c r="I324" s="84" t="b">
        <v>0</v>
      </c>
      <c r="J324" s="84" t="b">
        <v>0</v>
      </c>
      <c r="K324" s="84" t="b">
        <v>0</v>
      </c>
      <c r="L324" s="84" t="b">
        <v>0</v>
      </c>
    </row>
    <row r="325" spans="1:12" ht="15">
      <c r="A325" s="84" t="s">
        <v>3021</v>
      </c>
      <c r="B325" s="84" t="s">
        <v>3011</v>
      </c>
      <c r="C325" s="84">
        <v>2</v>
      </c>
      <c r="D325" s="122">
        <v>0.002001318757741945</v>
      </c>
      <c r="E325" s="122">
        <v>2.089400411229311</v>
      </c>
      <c r="F325" s="84" t="s">
        <v>2632</v>
      </c>
      <c r="G325" s="84" t="b">
        <v>0</v>
      </c>
      <c r="H325" s="84" t="b">
        <v>0</v>
      </c>
      <c r="I325" s="84" t="b">
        <v>0</v>
      </c>
      <c r="J325" s="84" t="b">
        <v>1</v>
      </c>
      <c r="K325" s="84" t="b">
        <v>0</v>
      </c>
      <c r="L325" s="84" t="b">
        <v>0</v>
      </c>
    </row>
    <row r="326" spans="1:12" ht="15">
      <c r="A326" s="84" t="s">
        <v>2737</v>
      </c>
      <c r="B326" s="84" t="s">
        <v>3018</v>
      </c>
      <c r="C326" s="84">
        <v>2</v>
      </c>
      <c r="D326" s="122">
        <v>0.002001318757741945</v>
      </c>
      <c r="E326" s="122">
        <v>0.820555098936731</v>
      </c>
      <c r="F326" s="84" t="s">
        <v>2632</v>
      </c>
      <c r="G326" s="84" t="b">
        <v>0</v>
      </c>
      <c r="H326" s="84" t="b">
        <v>0</v>
      </c>
      <c r="I326" s="84" t="b">
        <v>0</v>
      </c>
      <c r="J326" s="84" t="b">
        <v>0</v>
      </c>
      <c r="K326" s="84" t="b">
        <v>0</v>
      </c>
      <c r="L326" s="84" t="b">
        <v>0</v>
      </c>
    </row>
    <row r="327" spans="1:12" ht="15">
      <c r="A327" s="84" t="s">
        <v>3022</v>
      </c>
      <c r="B327" s="84" t="s">
        <v>2994</v>
      </c>
      <c r="C327" s="84">
        <v>2</v>
      </c>
      <c r="D327" s="122">
        <v>0.002001318757741945</v>
      </c>
      <c r="E327" s="122">
        <v>1.7303784685876429</v>
      </c>
      <c r="F327" s="84" t="s">
        <v>2632</v>
      </c>
      <c r="G327" s="84" t="b">
        <v>0</v>
      </c>
      <c r="H327" s="84" t="b">
        <v>0</v>
      </c>
      <c r="I327" s="84" t="b">
        <v>0</v>
      </c>
      <c r="J327" s="84" t="b">
        <v>0</v>
      </c>
      <c r="K327" s="84" t="b">
        <v>0</v>
      </c>
      <c r="L327" s="84" t="b">
        <v>0</v>
      </c>
    </row>
    <row r="328" spans="1:12" ht="15">
      <c r="A328" s="84" t="s">
        <v>2737</v>
      </c>
      <c r="B328" s="84" t="s">
        <v>3063</v>
      </c>
      <c r="C328" s="84">
        <v>2</v>
      </c>
      <c r="D328" s="122">
        <v>0.002001318757741945</v>
      </c>
      <c r="E328" s="122">
        <v>1.1215850946007122</v>
      </c>
      <c r="F328" s="84" t="s">
        <v>2632</v>
      </c>
      <c r="G328" s="84" t="b">
        <v>0</v>
      </c>
      <c r="H328" s="84" t="b">
        <v>0</v>
      </c>
      <c r="I328" s="84" t="b">
        <v>0</v>
      </c>
      <c r="J328" s="84" t="b">
        <v>0</v>
      </c>
      <c r="K328" s="84" t="b">
        <v>0</v>
      </c>
      <c r="L328" s="84" t="b">
        <v>0</v>
      </c>
    </row>
    <row r="329" spans="1:12" ht="15">
      <c r="A329" s="84" t="s">
        <v>3000</v>
      </c>
      <c r="B329" s="84" t="s">
        <v>3066</v>
      </c>
      <c r="C329" s="84">
        <v>2</v>
      </c>
      <c r="D329" s="122">
        <v>0.002001318757741945</v>
      </c>
      <c r="E329" s="122">
        <v>2.156347200859924</v>
      </c>
      <c r="F329" s="84" t="s">
        <v>2632</v>
      </c>
      <c r="G329" s="84" t="b">
        <v>0</v>
      </c>
      <c r="H329" s="84" t="b">
        <v>0</v>
      </c>
      <c r="I329" s="84" t="b">
        <v>0</v>
      </c>
      <c r="J329" s="84" t="b">
        <v>0</v>
      </c>
      <c r="K329" s="84" t="b">
        <v>0</v>
      </c>
      <c r="L329" s="84" t="b">
        <v>0</v>
      </c>
    </row>
    <row r="330" spans="1:12" ht="15">
      <c r="A330" s="84" t="s">
        <v>2748</v>
      </c>
      <c r="B330" s="84" t="s">
        <v>2749</v>
      </c>
      <c r="C330" s="84">
        <v>20</v>
      </c>
      <c r="D330" s="122">
        <v>0</v>
      </c>
      <c r="E330" s="122">
        <v>1.0064660422492318</v>
      </c>
      <c r="F330" s="84" t="s">
        <v>2633</v>
      </c>
      <c r="G330" s="84" t="b">
        <v>0</v>
      </c>
      <c r="H330" s="84" t="b">
        <v>0</v>
      </c>
      <c r="I330" s="84" t="b">
        <v>0</v>
      </c>
      <c r="J330" s="84" t="b">
        <v>0</v>
      </c>
      <c r="K330" s="84" t="b">
        <v>0</v>
      </c>
      <c r="L330" s="84" t="b">
        <v>0</v>
      </c>
    </row>
    <row r="331" spans="1:12" ht="15">
      <c r="A331" s="84" t="s">
        <v>2749</v>
      </c>
      <c r="B331" s="84" t="s">
        <v>2750</v>
      </c>
      <c r="C331" s="84">
        <v>20</v>
      </c>
      <c r="D331" s="122">
        <v>0</v>
      </c>
      <c r="E331" s="122">
        <v>1.0064660422492318</v>
      </c>
      <c r="F331" s="84" t="s">
        <v>2633</v>
      </c>
      <c r="G331" s="84" t="b">
        <v>0</v>
      </c>
      <c r="H331" s="84" t="b">
        <v>0</v>
      </c>
      <c r="I331" s="84" t="b">
        <v>0</v>
      </c>
      <c r="J331" s="84" t="b">
        <v>0</v>
      </c>
      <c r="K331" s="84" t="b">
        <v>0</v>
      </c>
      <c r="L331" s="84" t="b">
        <v>0</v>
      </c>
    </row>
    <row r="332" spans="1:12" ht="15">
      <c r="A332" s="84" t="s">
        <v>2750</v>
      </c>
      <c r="B332" s="84" t="s">
        <v>2751</v>
      </c>
      <c r="C332" s="84">
        <v>20</v>
      </c>
      <c r="D332" s="122">
        <v>0</v>
      </c>
      <c r="E332" s="122">
        <v>1.0064660422492318</v>
      </c>
      <c r="F332" s="84" t="s">
        <v>2633</v>
      </c>
      <c r="G332" s="84" t="b">
        <v>0</v>
      </c>
      <c r="H332" s="84" t="b">
        <v>0</v>
      </c>
      <c r="I332" s="84" t="b">
        <v>0</v>
      </c>
      <c r="J332" s="84" t="b">
        <v>0</v>
      </c>
      <c r="K332" s="84" t="b">
        <v>0</v>
      </c>
      <c r="L332" s="84" t="b">
        <v>0</v>
      </c>
    </row>
    <row r="333" spans="1:12" ht="15">
      <c r="A333" s="84" t="s">
        <v>2751</v>
      </c>
      <c r="B333" s="84" t="s">
        <v>2752</v>
      </c>
      <c r="C333" s="84">
        <v>20</v>
      </c>
      <c r="D333" s="122">
        <v>0</v>
      </c>
      <c r="E333" s="122">
        <v>1.0064660422492318</v>
      </c>
      <c r="F333" s="84" t="s">
        <v>2633</v>
      </c>
      <c r="G333" s="84" t="b">
        <v>0</v>
      </c>
      <c r="H333" s="84" t="b">
        <v>0</v>
      </c>
      <c r="I333" s="84" t="b">
        <v>0</v>
      </c>
      <c r="J333" s="84" t="b">
        <v>0</v>
      </c>
      <c r="K333" s="84" t="b">
        <v>0</v>
      </c>
      <c r="L333" s="84" t="b">
        <v>0</v>
      </c>
    </row>
    <row r="334" spans="1:12" ht="15">
      <c r="A334" s="84" t="s">
        <v>2753</v>
      </c>
      <c r="B334" s="84" t="s">
        <v>2754</v>
      </c>
      <c r="C334" s="84">
        <v>20</v>
      </c>
      <c r="D334" s="122">
        <v>0</v>
      </c>
      <c r="E334" s="122">
        <v>1.0064660422492318</v>
      </c>
      <c r="F334" s="84" t="s">
        <v>2633</v>
      </c>
      <c r="G334" s="84" t="b">
        <v>0</v>
      </c>
      <c r="H334" s="84" t="b">
        <v>0</v>
      </c>
      <c r="I334" s="84" t="b">
        <v>0</v>
      </c>
      <c r="J334" s="84" t="b">
        <v>0</v>
      </c>
      <c r="K334" s="84" t="b">
        <v>0</v>
      </c>
      <c r="L334" s="84" t="b">
        <v>0</v>
      </c>
    </row>
    <row r="335" spans="1:12" ht="15">
      <c r="A335" s="84" t="s">
        <v>2756</v>
      </c>
      <c r="B335" s="84" t="s">
        <v>2748</v>
      </c>
      <c r="C335" s="84">
        <v>11</v>
      </c>
      <c r="D335" s="122">
        <v>0.012807221594454337</v>
      </c>
      <c r="E335" s="122">
        <v>1.0064660422492318</v>
      </c>
      <c r="F335" s="84" t="s">
        <v>2633</v>
      </c>
      <c r="G335" s="84" t="b">
        <v>1</v>
      </c>
      <c r="H335" s="84" t="b">
        <v>0</v>
      </c>
      <c r="I335" s="84" t="b">
        <v>0</v>
      </c>
      <c r="J335" s="84" t="b">
        <v>0</v>
      </c>
      <c r="K335" s="84" t="b">
        <v>0</v>
      </c>
      <c r="L335" s="84" t="b">
        <v>0</v>
      </c>
    </row>
    <row r="336" spans="1:12" ht="15">
      <c r="A336" s="84" t="s">
        <v>2752</v>
      </c>
      <c r="B336" s="84" t="s">
        <v>2755</v>
      </c>
      <c r="C336" s="84">
        <v>9</v>
      </c>
      <c r="D336" s="122">
        <v>0.013995907515793304</v>
      </c>
      <c r="E336" s="122">
        <v>0.7054360465852505</v>
      </c>
      <c r="F336" s="84" t="s">
        <v>2633</v>
      </c>
      <c r="G336" s="84" t="b">
        <v>0</v>
      </c>
      <c r="H336" s="84" t="b">
        <v>0</v>
      </c>
      <c r="I336" s="84" t="b">
        <v>0</v>
      </c>
      <c r="J336" s="84" t="b">
        <v>0</v>
      </c>
      <c r="K336" s="84" t="b">
        <v>0</v>
      </c>
      <c r="L336" s="84" t="b">
        <v>0</v>
      </c>
    </row>
    <row r="337" spans="1:12" ht="15">
      <c r="A337" s="84" t="s">
        <v>2755</v>
      </c>
      <c r="B337" s="84" t="s">
        <v>2753</v>
      </c>
      <c r="C337" s="84">
        <v>9</v>
      </c>
      <c r="D337" s="122">
        <v>0.013995907515793304</v>
      </c>
      <c r="E337" s="122">
        <v>1.0064660422492318</v>
      </c>
      <c r="F337" s="84" t="s">
        <v>2633</v>
      </c>
      <c r="G337" s="84" t="b">
        <v>0</v>
      </c>
      <c r="H337" s="84" t="b">
        <v>0</v>
      </c>
      <c r="I337" s="84" t="b">
        <v>0</v>
      </c>
      <c r="J337" s="84" t="b">
        <v>0</v>
      </c>
      <c r="K337" s="84" t="b">
        <v>0</v>
      </c>
      <c r="L337" s="84" t="b">
        <v>0</v>
      </c>
    </row>
    <row r="338" spans="1:12" ht="15">
      <c r="A338" s="84" t="s">
        <v>2754</v>
      </c>
      <c r="B338" s="84" t="s">
        <v>2755</v>
      </c>
      <c r="C338" s="84">
        <v>9</v>
      </c>
      <c r="D338" s="122">
        <v>0.013995907515793304</v>
      </c>
      <c r="E338" s="122">
        <v>0.7277124412964028</v>
      </c>
      <c r="F338" s="84" t="s">
        <v>2633</v>
      </c>
      <c r="G338" s="84" t="b">
        <v>0</v>
      </c>
      <c r="H338" s="84" t="b">
        <v>0</v>
      </c>
      <c r="I338" s="84" t="b">
        <v>0</v>
      </c>
      <c r="J338" s="84" t="b">
        <v>0</v>
      </c>
      <c r="K338" s="84" t="b">
        <v>0</v>
      </c>
      <c r="L338" s="84" t="b">
        <v>0</v>
      </c>
    </row>
    <row r="339" spans="1:12" ht="15">
      <c r="A339" s="84" t="s">
        <v>2754</v>
      </c>
      <c r="B339" s="84" t="s">
        <v>2757</v>
      </c>
      <c r="C339" s="84">
        <v>4</v>
      </c>
      <c r="D339" s="122">
        <v>0.012537578553112445</v>
      </c>
      <c r="E339" s="122">
        <v>1.028742436960384</v>
      </c>
      <c r="F339" s="84" t="s">
        <v>2633</v>
      </c>
      <c r="G339" s="84" t="b">
        <v>0</v>
      </c>
      <c r="H339" s="84" t="b">
        <v>0</v>
      </c>
      <c r="I339" s="84" t="b">
        <v>0</v>
      </c>
      <c r="J339" s="84" t="b">
        <v>0</v>
      </c>
      <c r="K339" s="84" t="b">
        <v>0</v>
      </c>
      <c r="L339" s="84" t="b">
        <v>0</v>
      </c>
    </row>
    <row r="340" spans="1:12" ht="15">
      <c r="A340" s="84" t="s">
        <v>2752</v>
      </c>
      <c r="B340" s="84" t="s">
        <v>3030</v>
      </c>
      <c r="C340" s="84">
        <v>3</v>
      </c>
      <c r="D340" s="122">
        <v>0.01108397409342133</v>
      </c>
      <c r="E340" s="122">
        <v>1.0064660422492318</v>
      </c>
      <c r="F340" s="84" t="s">
        <v>2633</v>
      </c>
      <c r="G340" s="84" t="b">
        <v>0</v>
      </c>
      <c r="H340" s="84" t="b">
        <v>0</v>
      </c>
      <c r="I340" s="84" t="b">
        <v>0</v>
      </c>
      <c r="J340" s="84" t="b">
        <v>0</v>
      </c>
      <c r="K340" s="84" t="b">
        <v>0</v>
      </c>
      <c r="L340" s="84" t="b">
        <v>0</v>
      </c>
    </row>
    <row r="341" spans="1:12" ht="15">
      <c r="A341" s="84" t="s">
        <v>3030</v>
      </c>
      <c r="B341" s="84" t="s">
        <v>2753</v>
      </c>
      <c r="C341" s="84">
        <v>3</v>
      </c>
      <c r="D341" s="122">
        <v>0.01108397409342133</v>
      </c>
      <c r="E341" s="122">
        <v>1.0064660422492318</v>
      </c>
      <c r="F341" s="84" t="s">
        <v>2633</v>
      </c>
      <c r="G341" s="84" t="b">
        <v>0</v>
      </c>
      <c r="H341" s="84" t="b">
        <v>0</v>
      </c>
      <c r="I341" s="84" t="b">
        <v>0</v>
      </c>
      <c r="J341" s="84" t="b">
        <v>0</v>
      </c>
      <c r="K341" s="84" t="b">
        <v>0</v>
      </c>
      <c r="L341" s="84" t="b">
        <v>0</v>
      </c>
    </row>
    <row r="342" spans="1:12" ht="15">
      <c r="A342" s="84" t="s">
        <v>2752</v>
      </c>
      <c r="B342" s="84" t="s">
        <v>3056</v>
      </c>
      <c r="C342" s="84">
        <v>2</v>
      </c>
      <c r="D342" s="122">
        <v>0.008968609865470852</v>
      </c>
      <c r="E342" s="122">
        <v>1.0064660422492318</v>
      </c>
      <c r="F342" s="84" t="s">
        <v>2633</v>
      </c>
      <c r="G342" s="84" t="b">
        <v>0</v>
      </c>
      <c r="H342" s="84" t="b">
        <v>0</v>
      </c>
      <c r="I342" s="84" t="b">
        <v>0</v>
      </c>
      <c r="J342" s="84" t="b">
        <v>0</v>
      </c>
      <c r="K342" s="84" t="b">
        <v>0</v>
      </c>
      <c r="L342" s="84" t="b">
        <v>0</v>
      </c>
    </row>
    <row r="343" spans="1:12" ht="15">
      <c r="A343" s="84" t="s">
        <v>3056</v>
      </c>
      <c r="B343" s="84" t="s">
        <v>2753</v>
      </c>
      <c r="C343" s="84">
        <v>2</v>
      </c>
      <c r="D343" s="122">
        <v>0.008968609865470852</v>
      </c>
      <c r="E343" s="122">
        <v>1.0064660422492318</v>
      </c>
      <c r="F343" s="84" t="s">
        <v>2633</v>
      </c>
      <c r="G343" s="84" t="b">
        <v>0</v>
      </c>
      <c r="H343" s="84" t="b">
        <v>0</v>
      </c>
      <c r="I343" s="84" t="b">
        <v>0</v>
      </c>
      <c r="J343" s="84" t="b">
        <v>0</v>
      </c>
      <c r="K343" s="84" t="b">
        <v>0</v>
      </c>
      <c r="L343" s="84" t="b">
        <v>0</v>
      </c>
    </row>
    <row r="344" spans="1:12" ht="15">
      <c r="A344" s="84" t="s">
        <v>2754</v>
      </c>
      <c r="B344" s="84" t="s">
        <v>3057</v>
      </c>
      <c r="C344" s="84">
        <v>2</v>
      </c>
      <c r="D344" s="122">
        <v>0.008968609865470852</v>
      </c>
      <c r="E344" s="122">
        <v>1.028742436960384</v>
      </c>
      <c r="F344" s="84" t="s">
        <v>2633</v>
      </c>
      <c r="G344" s="84" t="b">
        <v>0</v>
      </c>
      <c r="H344" s="84" t="b">
        <v>0</v>
      </c>
      <c r="I344" s="84" t="b">
        <v>0</v>
      </c>
      <c r="J344" s="84" t="b">
        <v>0</v>
      </c>
      <c r="K344" s="84" t="b">
        <v>0</v>
      </c>
      <c r="L344" s="84" t="b">
        <v>0</v>
      </c>
    </row>
    <row r="345" spans="1:12" ht="15">
      <c r="A345" s="84" t="s">
        <v>2752</v>
      </c>
      <c r="B345" s="84" t="s">
        <v>2753</v>
      </c>
      <c r="C345" s="84">
        <v>2</v>
      </c>
      <c r="D345" s="122">
        <v>0.008968609865470852</v>
      </c>
      <c r="E345" s="122">
        <v>0.006466042249231681</v>
      </c>
      <c r="F345" s="84" t="s">
        <v>2633</v>
      </c>
      <c r="G345" s="84" t="b">
        <v>0</v>
      </c>
      <c r="H345" s="84" t="b">
        <v>0</v>
      </c>
      <c r="I345" s="84" t="b">
        <v>0</v>
      </c>
      <c r="J345" s="84" t="b">
        <v>0</v>
      </c>
      <c r="K345" s="84" t="b">
        <v>0</v>
      </c>
      <c r="L345" s="84" t="b">
        <v>0</v>
      </c>
    </row>
    <row r="346" spans="1:12" ht="15">
      <c r="A346" s="84" t="s">
        <v>2752</v>
      </c>
      <c r="B346" s="84" t="s">
        <v>3054</v>
      </c>
      <c r="C346" s="84">
        <v>2</v>
      </c>
      <c r="D346" s="122">
        <v>0.008968609865470852</v>
      </c>
      <c r="E346" s="122">
        <v>1.0064660422492318</v>
      </c>
      <c r="F346" s="84" t="s">
        <v>2633</v>
      </c>
      <c r="G346" s="84" t="b">
        <v>0</v>
      </c>
      <c r="H346" s="84" t="b">
        <v>0</v>
      </c>
      <c r="I346" s="84" t="b">
        <v>0</v>
      </c>
      <c r="J346" s="84" t="b">
        <v>0</v>
      </c>
      <c r="K346" s="84" t="b">
        <v>0</v>
      </c>
      <c r="L346" s="84" t="b">
        <v>0</v>
      </c>
    </row>
    <row r="347" spans="1:12" ht="15">
      <c r="A347" s="84" t="s">
        <v>3054</v>
      </c>
      <c r="B347" s="84" t="s">
        <v>2753</v>
      </c>
      <c r="C347" s="84">
        <v>2</v>
      </c>
      <c r="D347" s="122">
        <v>0.008968609865470852</v>
      </c>
      <c r="E347" s="122">
        <v>1.0064660422492318</v>
      </c>
      <c r="F347" s="84" t="s">
        <v>2633</v>
      </c>
      <c r="G347" s="84" t="b">
        <v>0</v>
      </c>
      <c r="H347" s="84" t="b">
        <v>0</v>
      </c>
      <c r="I347" s="84" t="b">
        <v>0</v>
      </c>
      <c r="J347" s="84" t="b">
        <v>0</v>
      </c>
      <c r="K347" s="84" t="b">
        <v>0</v>
      </c>
      <c r="L347" s="84" t="b">
        <v>0</v>
      </c>
    </row>
    <row r="348" spans="1:12" ht="15">
      <c r="A348" s="84" t="s">
        <v>2754</v>
      </c>
      <c r="B348" s="84" t="s">
        <v>3055</v>
      </c>
      <c r="C348" s="84">
        <v>2</v>
      </c>
      <c r="D348" s="122">
        <v>0.008968609865470852</v>
      </c>
      <c r="E348" s="122">
        <v>1.028742436960384</v>
      </c>
      <c r="F348" s="84" t="s">
        <v>2633</v>
      </c>
      <c r="G348" s="84" t="b">
        <v>0</v>
      </c>
      <c r="H348" s="84" t="b">
        <v>0</v>
      </c>
      <c r="I348" s="84" t="b">
        <v>0</v>
      </c>
      <c r="J348" s="84" t="b">
        <v>0</v>
      </c>
      <c r="K348" s="84" t="b">
        <v>0</v>
      </c>
      <c r="L348" s="84" t="b">
        <v>0</v>
      </c>
    </row>
    <row r="349" spans="1:12" ht="15">
      <c r="A349" s="84" t="s">
        <v>2763</v>
      </c>
      <c r="B349" s="84" t="s">
        <v>2764</v>
      </c>
      <c r="C349" s="84">
        <v>2</v>
      </c>
      <c r="D349" s="122">
        <v>0.008290416847334116</v>
      </c>
      <c r="E349" s="122">
        <v>1.6580113966571124</v>
      </c>
      <c r="F349" s="84" t="s">
        <v>2634</v>
      </c>
      <c r="G349" s="84" t="b">
        <v>0</v>
      </c>
      <c r="H349" s="84" t="b">
        <v>0</v>
      </c>
      <c r="I349" s="84" t="b">
        <v>0</v>
      </c>
      <c r="J349" s="84" t="b">
        <v>0</v>
      </c>
      <c r="K349" s="84" t="b">
        <v>0</v>
      </c>
      <c r="L349" s="84" t="b">
        <v>0</v>
      </c>
    </row>
    <row r="350" spans="1:12" ht="15">
      <c r="A350" s="84" t="s">
        <v>2764</v>
      </c>
      <c r="B350" s="84" t="s">
        <v>2761</v>
      </c>
      <c r="C350" s="84">
        <v>2</v>
      </c>
      <c r="D350" s="122">
        <v>0.008290416847334116</v>
      </c>
      <c r="E350" s="122">
        <v>1.4819201376014313</v>
      </c>
      <c r="F350" s="84" t="s">
        <v>2634</v>
      </c>
      <c r="G350" s="84" t="b">
        <v>0</v>
      </c>
      <c r="H350" s="84" t="b">
        <v>0</v>
      </c>
      <c r="I350" s="84" t="b">
        <v>0</v>
      </c>
      <c r="J350" s="84" t="b">
        <v>0</v>
      </c>
      <c r="K350" s="84" t="b">
        <v>0</v>
      </c>
      <c r="L350" s="84" t="b">
        <v>0</v>
      </c>
    </row>
    <row r="351" spans="1:12" ht="15">
      <c r="A351" s="84" t="s">
        <v>2761</v>
      </c>
      <c r="B351" s="84" t="s">
        <v>2765</v>
      </c>
      <c r="C351" s="84">
        <v>2</v>
      </c>
      <c r="D351" s="122">
        <v>0.008290416847334116</v>
      </c>
      <c r="E351" s="122">
        <v>1.4819201376014313</v>
      </c>
      <c r="F351" s="84" t="s">
        <v>2634</v>
      </c>
      <c r="G351" s="84" t="b">
        <v>0</v>
      </c>
      <c r="H351" s="84" t="b">
        <v>0</v>
      </c>
      <c r="I351" s="84" t="b">
        <v>0</v>
      </c>
      <c r="J351" s="84" t="b">
        <v>0</v>
      </c>
      <c r="K351" s="84" t="b">
        <v>0</v>
      </c>
      <c r="L351" s="84" t="b">
        <v>0</v>
      </c>
    </row>
    <row r="352" spans="1:12" ht="15">
      <c r="A352" s="84" t="s">
        <v>2759</v>
      </c>
      <c r="B352" s="84" t="s">
        <v>3091</v>
      </c>
      <c r="C352" s="84">
        <v>2</v>
      </c>
      <c r="D352" s="122">
        <v>0.014561875090333725</v>
      </c>
      <c r="E352" s="122">
        <v>1.3569814009931311</v>
      </c>
      <c r="F352" s="84" t="s">
        <v>2634</v>
      </c>
      <c r="G352" s="84" t="b">
        <v>0</v>
      </c>
      <c r="H352" s="84" t="b">
        <v>0</v>
      </c>
      <c r="I352" s="84" t="b">
        <v>0</v>
      </c>
      <c r="J352" s="84" t="b">
        <v>0</v>
      </c>
      <c r="K352" s="84" t="b">
        <v>0</v>
      </c>
      <c r="L352" s="84" t="b">
        <v>0</v>
      </c>
    </row>
    <row r="353" spans="1:12" ht="15">
      <c r="A353" s="84" t="s">
        <v>3091</v>
      </c>
      <c r="B353" s="84" t="s">
        <v>2759</v>
      </c>
      <c r="C353" s="84">
        <v>2</v>
      </c>
      <c r="D353" s="122">
        <v>0.014561875090333725</v>
      </c>
      <c r="E353" s="122">
        <v>1.3569814009931311</v>
      </c>
      <c r="F353" s="84" t="s">
        <v>2634</v>
      </c>
      <c r="G353" s="84" t="b">
        <v>0</v>
      </c>
      <c r="H353" s="84" t="b">
        <v>0</v>
      </c>
      <c r="I353" s="84" t="b">
        <v>0</v>
      </c>
      <c r="J353" s="84" t="b">
        <v>0</v>
      </c>
      <c r="K353" s="84" t="b">
        <v>0</v>
      </c>
      <c r="L353" s="84" t="b">
        <v>0</v>
      </c>
    </row>
    <row r="354" spans="1:12" ht="15">
      <c r="A354" s="84" t="s">
        <v>2759</v>
      </c>
      <c r="B354" s="84" t="s">
        <v>3092</v>
      </c>
      <c r="C354" s="84">
        <v>2</v>
      </c>
      <c r="D354" s="122">
        <v>0.014561875090333725</v>
      </c>
      <c r="E354" s="122">
        <v>1.3569814009931311</v>
      </c>
      <c r="F354" s="84" t="s">
        <v>2634</v>
      </c>
      <c r="G354" s="84" t="b">
        <v>0</v>
      </c>
      <c r="H354" s="84" t="b">
        <v>0</v>
      </c>
      <c r="I354" s="84" t="b">
        <v>0</v>
      </c>
      <c r="J354" s="84" t="b">
        <v>0</v>
      </c>
      <c r="K354" s="84" t="b">
        <v>0</v>
      </c>
      <c r="L354" s="84" t="b">
        <v>0</v>
      </c>
    </row>
    <row r="355" spans="1:12" ht="15">
      <c r="A355" s="84" t="s">
        <v>2770</v>
      </c>
      <c r="B355" s="84" t="s">
        <v>2771</v>
      </c>
      <c r="C355" s="84">
        <v>3</v>
      </c>
      <c r="D355" s="122">
        <v>0.00614452802991639</v>
      </c>
      <c r="E355" s="122">
        <v>1.278753600952829</v>
      </c>
      <c r="F355" s="84" t="s">
        <v>2636</v>
      </c>
      <c r="G355" s="84" t="b">
        <v>0</v>
      </c>
      <c r="H355" s="84" t="b">
        <v>0</v>
      </c>
      <c r="I355" s="84" t="b">
        <v>0</v>
      </c>
      <c r="J355" s="84" t="b">
        <v>0</v>
      </c>
      <c r="K355" s="84" t="b">
        <v>0</v>
      </c>
      <c r="L355" s="84" t="b">
        <v>0</v>
      </c>
    </row>
    <row r="356" spans="1:12" ht="15">
      <c r="A356" s="84" t="s">
        <v>2771</v>
      </c>
      <c r="B356" s="84" t="s">
        <v>2706</v>
      </c>
      <c r="C356" s="84">
        <v>3</v>
      </c>
      <c r="D356" s="122">
        <v>0.00614452802991639</v>
      </c>
      <c r="E356" s="122">
        <v>1.278753600952829</v>
      </c>
      <c r="F356" s="84" t="s">
        <v>2636</v>
      </c>
      <c r="G356" s="84" t="b">
        <v>0</v>
      </c>
      <c r="H356" s="84" t="b">
        <v>0</v>
      </c>
      <c r="I356" s="84" t="b">
        <v>0</v>
      </c>
      <c r="J356" s="84" t="b">
        <v>0</v>
      </c>
      <c r="K356" s="84" t="b">
        <v>0</v>
      </c>
      <c r="L356" s="84" t="b">
        <v>0</v>
      </c>
    </row>
    <row r="357" spans="1:12" ht="15">
      <c r="A357" s="84" t="s">
        <v>2706</v>
      </c>
      <c r="B357" s="84" t="s">
        <v>2707</v>
      </c>
      <c r="C357" s="84">
        <v>3</v>
      </c>
      <c r="D357" s="122">
        <v>0.00614452802991639</v>
      </c>
      <c r="E357" s="122">
        <v>1.278753600952829</v>
      </c>
      <c r="F357" s="84" t="s">
        <v>2636</v>
      </c>
      <c r="G357" s="84" t="b">
        <v>0</v>
      </c>
      <c r="H357" s="84" t="b">
        <v>0</v>
      </c>
      <c r="I357" s="84" t="b">
        <v>0</v>
      </c>
      <c r="J357" s="84" t="b">
        <v>0</v>
      </c>
      <c r="K357" s="84" t="b">
        <v>0</v>
      </c>
      <c r="L357" s="84" t="b">
        <v>0</v>
      </c>
    </row>
    <row r="358" spans="1:12" ht="15">
      <c r="A358" s="84" t="s">
        <v>2707</v>
      </c>
      <c r="B358" s="84" t="s">
        <v>2708</v>
      </c>
      <c r="C358" s="84">
        <v>3</v>
      </c>
      <c r="D358" s="122">
        <v>0.00614452802991639</v>
      </c>
      <c r="E358" s="122">
        <v>1.278753600952829</v>
      </c>
      <c r="F358" s="84" t="s">
        <v>2636</v>
      </c>
      <c r="G358" s="84" t="b">
        <v>0</v>
      </c>
      <c r="H358" s="84" t="b">
        <v>0</v>
      </c>
      <c r="I358" s="84" t="b">
        <v>0</v>
      </c>
      <c r="J358" s="84" t="b">
        <v>0</v>
      </c>
      <c r="K358" s="84" t="b">
        <v>0</v>
      </c>
      <c r="L358" s="84" t="b">
        <v>0</v>
      </c>
    </row>
    <row r="359" spans="1:12" ht="15">
      <c r="A359" s="84" t="s">
        <v>2708</v>
      </c>
      <c r="B359" s="84" t="s">
        <v>2709</v>
      </c>
      <c r="C359" s="84">
        <v>3</v>
      </c>
      <c r="D359" s="122">
        <v>0.00614452802991639</v>
      </c>
      <c r="E359" s="122">
        <v>1.278753600952829</v>
      </c>
      <c r="F359" s="84" t="s">
        <v>2636</v>
      </c>
      <c r="G359" s="84" t="b">
        <v>0</v>
      </c>
      <c r="H359" s="84" t="b">
        <v>0</v>
      </c>
      <c r="I359" s="84" t="b">
        <v>0</v>
      </c>
      <c r="J359" s="84" t="b">
        <v>0</v>
      </c>
      <c r="K359" s="84" t="b">
        <v>0</v>
      </c>
      <c r="L359" s="84" t="b">
        <v>0</v>
      </c>
    </row>
    <row r="360" spans="1:12" ht="15">
      <c r="A360" s="84" t="s">
        <v>2709</v>
      </c>
      <c r="B360" s="84" t="s">
        <v>2772</v>
      </c>
      <c r="C360" s="84">
        <v>3</v>
      </c>
      <c r="D360" s="122">
        <v>0.00614452802991639</v>
      </c>
      <c r="E360" s="122">
        <v>1.278753600952829</v>
      </c>
      <c r="F360" s="84" t="s">
        <v>2636</v>
      </c>
      <c r="G360" s="84" t="b">
        <v>0</v>
      </c>
      <c r="H360" s="84" t="b">
        <v>0</v>
      </c>
      <c r="I360" s="84" t="b">
        <v>0</v>
      </c>
      <c r="J360" s="84" t="b">
        <v>0</v>
      </c>
      <c r="K360" s="84" t="b">
        <v>0</v>
      </c>
      <c r="L360" s="84" t="b">
        <v>0</v>
      </c>
    </row>
    <row r="361" spans="1:12" ht="15">
      <c r="A361" s="84" t="s">
        <v>2772</v>
      </c>
      <c r="B361" s="84" t="s">
        <v>2773</v>
      </c>
      <c r="C361" s="84">
        <v>3</v>
      </c>
      <c r="D361" s="122">
        <v>0.00614452802991639</v>
      </c>
      <c r="E361" s="122">
        <v>1.278753600952829</v>
      </c>
      <c r="F361" s="84" t="s">
        <v>2636</v>
      </c>
      <c r="G361" s="84" t="b">
        <v>0</v>
      </c>
      <c r="H361" s="84" t="b">
        <v>0</v>
      </c>
      <c r="I361" s="84" t="b">
        <v>0</v>
      </c>
      <c r="J361" s="84" t="b">
        <v>1</v>
      </c>
      <c r="K361" s="84" t="b">
        <v>0</v>
      </c>
      <c r="L361" s="84" t="b">
        <v>0</v>
      </c>
    </row>
    <row r="362" spans="1:12" ht="15">
      <c r="A362" s="84" t="s">
        <v>2773</v>
      </c>
      <c r="B362" s="84" t="s">
        <v>2774</v>
      </c>
      <c r="C362" s="84">
        <v>3</v>
      </c>
      <c r="D362" s="122">
        <v>0.00614452802991639</v>
      </c>
      <c r="E362" s="122">
        <v>1.278753600952829</v>
      </c>
      <c r="F362" s="84" t="s">
        <v>2636</v>
      </c>
      <c r="G362" s="84" t="b">
        <v>1</v>
      </c>
      <c r="H362" s="84" t="b">
        <v>0</v>
      </c>
      <c r="I362" s="84" t="b">
        <v>0</v>
      </c>
      <c r="J362" s="84" t="b">
        <v>0</v>
      </c>
      <c r="K362" s="84" t="b">
        <v>0</v>
      </c>
      <c r="L362" s="84" t="b">
        <v>0</v>
      </c>
    </row>
    <row r="363" spans="1:12" ht="15">
      <c r="A363" s="84" t="s">
        <v>227</v>
      </c>
      <c r="B363" s="84" t="s">
        <v>2770</v>
      </c>
      <c r="C363" s="84">
        <v>2</v>
      </c>
      <c r="D363" s="122">
        <v>0.00986983592340922</v>
      </c>
      <c r="E363" s="122">
        <v>1.4548448600085102</v>
      </c>
      <c r="F363" s="84" t="s">
        <v>2636</v>
      </c>
      <c r="G363" s="84" t="b">
        <v>0</v>
      </c>
      <c r="H363" s="84" t="b">
        <v>0</v>
      </c>
      <c r="I363" s="84" t="b">
        <v>0</v>
      </c>
      <c r="J363" s="84" t="b">
        <v>0</v>
      </c>
      <c r="K363" s="84" t="b">
        <v>0</v>
      </c>
      <c r="L363" s="84" t="b">
        <v>0</v>
      </c>
    </row>
    <row r="364" spans="1:12" ht="15">
      <c r="A364" s="84" t="s">
        <v>2710</v>
      </c>
      <c r="B364" s="84" t="s">
        <v>2705</v>
      </c>
      <c r="C364" s="84">
        <v>2</v>
      </c>
      <c r="D364" s="122">
        <v>0.00986983592340922</v>
      </c>
      <c r="E364" s="122">
        <v>1.4548448600085102</v>
      </c>
      <c r="F364" s="84" t="s">
        <v>2636</v>
      </c>
      <c r="G364" s="84" t="b">
        <v>0</v>
      </c>
      <c r="H364" s="84" t="b">
        <v>0</v>
      </c>
      <c r="I364" s="84" t="b">
        <v>0</v>
      </c>
      <c r="J364" s="84" t="b">
        <v>0</v>
      </c>
      <c r="K364" s="84" t="b">
        <v>0</v>
      </c>
      <c r="L364" s="84" t="b">
        <v>0</v>
      </c>
    </row>
    <row r="365" spans="1:12" ht="15">
      <c r="A365" s="84" t="s">
        <v>2705</v>
      </c>
      <c r="B365" s="84" t="s">
        <v>2711</v>
      </c>
      <c r="C365" s="84">
        <v>2</v>
      </c>
      <c r="D365" s="122">
        <v>0.00986983592340922</v>
      </c>
      <c r="E365" s="122">
        <v>1.4548448600085102</v>
      </c>
      <c r="F365" s="84" t="s">
        <v>2636</v>
      </c>
      <c r="G365" s="84" t="b">
        <v>0</v>
      </c>
      <c r="H365" s="84" t="b">
        <v>0</v>
      </c>
      <c r="I365" s="84" t="b">
        <v>0</v>
      </c>
      <c r="J365" s="84" t="b">
        <v>0</v>
      </c>
      <c r="K365" s="84" t="b">
        <v>0</v>
      </c>
      <c r="L365" s="84" t="b">
        <v>0</v>
      </c>
    </row>
    <row r="366" spans="1:12" ht="15">
      <c r="A366" s="84" t="s">
        <v>2711</v>
      </c>
      <c r="B366" s="84" t="s">
        <v>2712</v>
      </c>
      <c r="C366" s="84">
        <v>2</v>
      </c>
      <c r="D366" s="122">
        <v>0.00986983592340922</v>
      </c>
      <c r="E366" s="122">
        <v>1.4548448600085102</v>
      </c>
      <c r="F366" s="84" t="s">
        <v>2636</v>
      </c>
      <c r="G366" s="84" t="b">
        <v>0</v>
      </c>
      <c r="H366" s="84" t="b">
        <v>0</v>
      </c>
      <c r="I366" s="84" t="b">
        <v>0</v>
      </c>
      <c r="J366" s="84" t="b">
        <v>0</v>
      </c>
      <c r="K366" s="84" t="b">
        <v>0</v>
      </c>
      <c r="L366" s="84" t="b">
        <v>0</v>
      </c>
    </row>
    <row r="367" spans="1:12" ht="15">
      <c r="A367" s="84" t="s">
        <v>2712</v>
      </c>
      <c r="B367" s="84" t="s">
        <v>2713</v>
      </c>
      <c r="C367" s="84">
        <v>2</v>
      </c>
      <c r="D367" s="122">
        <v>0.00986983592340922</v>
      </c>
      <c r="E367" s="122">
        <v>1.4548448600085102</v>
      </c>
      <c r="F367" s="84" t="s">
        <v>2636</v>
      </c>
      <c r="G367" s="84" t="b">
        <v>0</v>
      </c>
      <c r="H367" s="84" t="b">
        <v>0</v>
      </c>
      <c r="I367" s="84" t="b">
        <v>0</v>
      </c>
      <c r="J367" s="84" t="b">
        <v>0</v>
      </c>
      <c r="K367" s="84" t="b">
        <v>0</v>
      </c>
      <c r="L367" s="84" t="b">
        <v>0</v>
      </c>
    </row>
    <row r="368" spans="1:12" ht="15">
      <c r="A368" s="84" t="s">
        <v>2713</v>
      </c>
      <c r="B368" s="84" t="s">
        <v>2719</v>
      </c>
      <c r="C368" s="84">
        <v>2</v>
      </c>
      <c r="D368" s="122">
        <v>0.00986983592340922</v>
      </c>
      <c r="E368" s="122">
        <v>1.4548448600085102</v>
      </c>
      <c r="F368" s="84" t="s">
        <v>2636</v>
      </c>
      <c r="G368" s="84" t="b">
        <v>0</v>
      </c>
      <c r="H368" s="84" t="b">
        <v>0</v>
      </c>
      <c r="I368" s="84" t="b">
        <v>0</v>
      </c>
      <c r="J368" s="84" t="b">
        <v>0</v>
      </c>
      <c r="K368" s="84" t="b">
        <v>0</v>
      </c>
      <c r="L368" s="84" t="b">
        <v>0</v>
      </c>
    </row>
    <row r="369" spans="1:12" ht="15">
      <c r="A369" s="84" t="s">
        <v>2719</v>
      </c>
      <c r="B369" s="84" t="s">
        <v>3095</v>
      </c>
      <c r="C369" s="84">
        <v>2</v>
      </c>
      <c r="D369" s="122">
        <v>0.00986983592340922</v>
      </c>
      <c r="E369" s="122">
        <v>1.4548448600085102</v>
      </c>
      <c r="F369" s="84" t="s">
        <v>2636</v>
      </c>
      <c r="G369" s="84" t="b">
        <v>0</v>
      </c>
      <c r="H369" s="84" t="b">
        <v>0</v>
      </c>
      <c r="I369" s="84" t="b">
        <v>0</v>
      </c>
      <c r="J369" s="84" t="b">
        <v>0</v>
      </c>
      <c r="K369" s="84" t="b">
        <v>0</v>
      </c>
      <c r="L369" s="84" t="b">
        <v>0</v>
      </c>
    </row>
    <row r="370" spans="1:12" ht="15">
      <c r="A370" s="84" t="s">
        <v>3095</v>
      </c>
      <c r="B370" s="84" t="s">
        <v>3096</v>
      </c>
      <c r="C370" s="84">
        <v>2</v>
      </c>
      <c r="D370" s="122">
        <v>0.00986983592340922</v>
      </c>
      <c r="E370" s="122">
        <v>1.4548448600085102</v>
      </c>
      <c r="F370" s="84" t="s">
        <v>2636</v>
      </c>
      <c r="G370" s="84" t="b">
        <v>0</v>
      </c>
      <c r="H370" s="84" t="b">
        <v>0</v>
      </c>
      <c r="I370" s="84" t="b">
        <v>0</v>
      </c>
      <c r="J370" s="84" t="b">
        <v>0</v>
      </c>
      <c r="K370" s="84" t="b">
        <v>0</v>
      </c>
      <c r="L370" s="84" t="b">
        <v>0</v>
      </c>
    </row>
    <row r="371" spans="1:12" ht="15">
      <c r="A371" s="84" t="s">
        <v>2777</v>
      </c>
      <c r="B371" s="84" t="s">
        <v>2778</v>
      </c>
      <c r="C371" s="84">
        <v>2</v>
      </c>
      <c r="D371" s="122">
        <v>0</v>
      </c>
      <c r="E371" s="122">
        <v>0.8129133566428556</v>
      </c>
      <c r="F371" s="84" t="s">
        <v>2637</v>
      </c>
      <c r="G371" s="84" t="b">
        <v>0</v>
      </c>
      <c r="H371" s="84" t="b">
        <v>0</v>
      </c>
      <c r="I371" s="84" t="b">
        <v>0</v>
      </c>
      <c r="J371" s="84" t="b">
        <v>0</v>
      </c>
      <c r="K371" s="84" t="b">
        <v>0</v>
      </c>
      <c r="L371" s="84" t="b">
        <v>0</v>
      </c>
    </row>
    <row r="372" spans="1:12" ht="15">
      <c r="A372" s="84" t="s">
        <v>2780</v>
      </c>
      <c r="B372" s="84" t="s">
        <v>2738</v>
      </c>
      <c r="C372" s="84">
        <v>3</v>
      </c>
      <c r="D372" s="122">
        <v>0</v>
      </c>
      <c r="E372" s="122">
        <v>0.9700367766225568</v>
      </c>
      <c r="F372" s="84" t="s">
        <v>2638</v>
      </c>
      <c r="G372" s="84" t="b">
        <v>0</v>
      </c>
      <c r="H372" s="84" t="b">
        <v>0</v>
      </c>
      <c r="I372" s="84" t="b">
        <v>0</v>
      </c>
      <c r="J372" s="84" t="b">
        <v>0</v>
      </c>
      <c r="K372" s="84" t="b">
        <v>0</v>
      </c>
      <c r="L372" s="84" t="b">
        <v>0</v>
      </c>
    </row>
    <row r="373" spans="1:12" ht="15">
      <c r="A373" s="84" t="s">
        <v>2738</v>
      </c>
      <c r="B373" s="84" t="s">
        <v>2781</v>
      </c>
      <c r="C373" s="84">
        <v>3</v>
      </c>
      <c r="D373" s="122">
        <v>0</v>
      </c>
      <c r="E373" s="122">
        <v>0.9700367766225568</v>
      </c>
      <c r="F373" s="84" t="s">
        <v>2638</v>
      </c>
      <c r="G373" s="84" t="b">
        <v>0</v>
      </c>
      <c r="H373" s="84" t="b">
        <v>0</v>
      </c>
      <c r="I373" s="84" t="b">
        <v>0</v>
      </c>
      <c r="J373" s="84" t="b">
        <v>0</v>
      </c>
      <c r="K373" s="84" t="b">
        <v>0</v>
      </c>
      <c r="L373" s="84" t="b">
        <v>0</v>
      </c>
    </row>
    <row r="374" spans="1:12" ht="15">
      <c r="A374" s="84" t="s">
        <v>2781</v>
      </c>
      <c r="B374" s="84" t="s">
        <v>2754</v>
      </c>
      <c r="C374" s="84">
        <v>3</v>
      </c>
      <c r="D374" s="122">
        <v>0</v>
      </c>
      <c r="E374" s="122">
        <v>0.9700367766225568</v>
      </c>
      <c r="F374" s="84" t="s">
        <v>2638</v>
      </c>
      <c r="G374" s="84" t="b">
        <v>0</v>
      </c>
      <c r="H374" s="84" t="b">
        <v>0</v>
      </c>
      <c r="I374" s="84" t="b">
        <v>0</v>
      </c>
      <c r="J374" s="84" t="b">
        <v>0</v>
      </c>
      <c r="K374" s="84" t="b">
        <v>0</v>
      </c>
      <c r="L374" s="84" t="b">
        <v>0</v>
      </c>
    </row>
    <row r="375" spans="1:12" ht="15">
      <c r="A375" s="84" t="s">
        <v>2754</v>
      </c>
      <c r="B375" s="84" t="s">
        <v>2782</v>
      </c>
      <c r="C375" s="84">
        <v>3</v>
      </c>
      <c r="D375" s="122">
        <v>0</v>
      </c>
      <c r="E375" s="122">
        <v>0.9700367766225568</v>
      </c>
      <c r="F375" s="84" t="s">
        <v>2638</v>
      </c>
      <c r="G375" s="84" t="b">
        <v>0</v>
      </c>
      <c r="H375" s="84" t="b">
        <v>0</v>
      </c>
      <c r="I375" s="84" t="b">
        <v>0</v>
      </c>
      <c r="J375" s="84" t="b">
        <v>0</v>
      </c>
      <c r="K375" s="84" t="b">
        <v>0</v>
      </c>
      <c r="L375" s="84" t="b">
        <v>0</v>
      </c>
    </row>
    <row r="376" spans="1:12" ht="15">
      <c r="A376" s="84" t="s">
        <v>2782</v>
      </c>
      <c r="B376" s="84" t="s">
        <v>2783</v>
      </c>
      <c r="C376" s="84">
        <v>3</v>
      </c>
      <c r="D376" s="122">
        <v>0</v>
      </c>
      <c r="E376" s="122">
        <v>0.9700367766225568</v>
      </c>
      <c r="F376" s="84" t="s">
        <v>2638</v>
      </c>
      <c r="G376" s="84" t="b">
        <v>0</v>
      </c>
      <c r="H376" s="84" t="b">
        <v>0</v>
      </c>
      <c r="I376" s="84" t="b">
        <v>0</v>
      </c>
      <c r="J376" s="84" t="b">
        <v>0</v>
      </c>
      <c r="K376" s="84" t="b">
        <v>0</v>
      </c>
      <c r="L376" s="84" t="b">
        <v>0</v>
      </c>
    </row>
    <row r="377" spans="1:12" ht="15">
      <c r="A377" s="84" t="s">
        <v>2783</v>
      </c>
      <c r="B377" s="84" t="s">
        <v>2784</v>
      </c>
      <c r="C377" s="84">
        <v>3</v>
      </c>
      <c r="D377" s="122">
        <v>0</v>
      </c>
      <c r="E377" s="122">
        <v>0.9700367766225568</v>
      </c>
      <c r="F377" s="84" t="s">
        <v>2638</v>
      </c>
      <c r="G377" s="84" t="b">
        <v>0</v>
      </c>
      <c r="H377" s="84" t="b">
        <v>0</v>
      </c>
      <c r="I377" s="84" t="b">
        <v>0</v>
      </c>
      <c r="J377" s="84" t="b">
        <v>0</v>
      </c>
      <c r="K377" s="84" t="b">
        <v>0</v>
      </c>
      <c r="L377" s="84" t="b">
        <v>0</v>
      </c>
    </row>
    <row r="378" spans="1:12" ht="15">
      <c r="A378" s="84" t="s">
        <v>2784</v>
      </c>
      <c r="B378" s="84" t="s">
        <v>2785</v>
      </c>
      <c r="C378" s="84">
        <v>3</v>
      </c>
      <c r="D378" s="122">
        <v>0</v>
      </c>
      <c r="E378" s="122">
        <v>0.9700367766225568</v>
      </c>
      <c r="F378" s="84" t="s">
        <v>2638</v>
      </c>
      <c r="G378" s="84" t="b">
        <v>0</v>
      </c>
      <c r="H378" s="84" t="b">
        <v>0</v>
      </c>
      <c r="I378" s="84" t="b">
        <v>0</v>
      </c>
      <c r="J378" s="84" t="b">
        <v>0</v>
      </c>
      <c r="K378" s="84" t="b">
        <v>0</v>
      </c>
      <c r="L378" s="84" t="b">
        <v>0</v>
      </c>
    </row>
    <row r="379" spans="1:12" ht="15">
      <c r="A379" s="84" t="s">
        <v>2785</v>
      </c>
      <c r="B379" s="84" t="s">
        <v>614</v>
      </c>
      <c r="C379" s="84">
        <v>3</v>
      </c>
      <c r="D379" s="122">
        <v>0</v>
      </c>
      <c r="E379" s="122">
        <v>0.9700367766225568</v>
      </c>
      <c r="F379" s="84" t="s">
        <v>2638</v>
      </c>
      <c r="G379" s="84" t="b">
        <v>0</v>
      </c>
      <c r="H379" s="84" t="b">
        <v>0</v>
      </c>
      <c r="I379" s="84" t="b">
        <v>0</v>
      </c>
      <c r="J379" s="84" t="b">
        <v>0</v>
      </c>
      <c r="K379" s="84" t="b">
        <v>0</v>
      </c>
      <c r="L379" s="84" t="b">
        <v>0</v>
      </c>
    </row>
    <row r="380" spans="1:12" ht="15">
      <c r="A380" s="84" t="s">
        <v>214</v>
      </c>
      <c r="B380" s="84" t="s">
        <v>2780</v>
      </c>
      <c r="C380" s="84">
        <v>2</v>
      </c>
      <c r="D380" s="122">
        <v>0.011360726390689111</v>
      </c>
      <c r="E380" s="122">
        <v>1.146128035678238</v>
      </c>
      <c r="F380" s="84" t="s">
        <v>2638</v>
      </c>
      <c r="G380" s="84" t="b">
        <v>0</v>
      </c>
      <c r="H380" s="84" t="b">
        <v>0</v>
      </c>
      <c r="I380" s="84" t="b">
        <v>0</v>
      </c>
      <c r="J380" s="84" t="b">
        <v>0</v>
      </c>
      <c r="K380" s="84" t="b">
        <v>0</v>
      </c>
      <c r="L380" s="84" t="b">
        <v>0</v>
      </c>
    </row>
    <row r="381" spans="1:12" ht="15">
      <c r="A381" s="84" t="s">
        <v>614</v>
      </c>
      <c r="B381" s="84" t="s">
        <v>3100</v>
      </c>
      <c r="C381" s="84">
        <v>2</v>
      </c>
      <c r="D381" s="122">
        <v>0.011360726390689111</v>
      </c>
      <c r="E381" s="122">
        <v>1.146128035678238</v>
      </c>
      <c r="F381" s="84" t="s">
        <v>2638</v>
      </c>
      <c r="G381" s="84" t="b">
        <v>0</v>
      </c>
      <c r="H381" s="84" t="b">
        <v>0</v>
      </c>
      <c r="I381" s="84" t="b">
        <v>0</v>
      </c>
      <c r="J381" s="84" t="b">
        <v>0</v>
      </c>
      <c r="K381" s="84" t="b">
        <v>0</v>
      </c>
      <c r="L381" s="84" t="b">
        <v>0</v>
      </c>
    </row>
    <row r="382" spans="1:12" ht="15">
      <c r="A382" s="84" t="s">
        <v>2780</v>
      </c>
      <c r="B382" s="84" t="s">
        <v>2738</v>
      </c>
      <c r="C382" s="84">
        <v>2</v>
      </c>
      <c r="D382" s="122">
        <v>0.012144224762460775</v>
      </c>
      <c r="E382" s="122">
        <v>1.1139433523068367</v>
      </c>
      <c r="F382" s="84" t="s">
        <v>2639</v>
      </c>
      <c r="G382" s="84" t="b">
        <v>0</v>
      </c>
      <c r="H382" s="84" t="b">
        <v>0</v>
      </c>
      <c r="I382" s="84" t="b">
        <v>0</v>
      </c>
      <c r="J382" s="84" t="b">
        <v>0</v>
      </c>
      <c r="K382" s="84" t="b">
        <v>0</v>
      </c>
      <c r="L382" s="84" t="b">
        <v>0</v>
      </c>
    </row>
    <row r="383" spans="1:12" ht="15">
      <c r="A383" s="84" t="s">
        <v>2789</v>
      </c>
      <c r="B383" s="84" t="s">
        <v>2790</v>
      </c>
      <c r="C383" s="84">
        <v>2</v>
      </c>
      <c r="D383" s="122">
        <v>0</v>
      </c>
      <c r="E383" s="122">
        <v>1.146128035678238</v>
      </c>
      <c r="F383" s="84" t="s">
        <v>2641</v>
      </c>
      <c r="G383" s="84" t="b">
        <v>0</v>
      </c>
      <c r="H383" s="84" t="b">
        <v>0</v>
      </c>
      <c r="I383" s="84" t="b">
        <v>0</v>
      </c>
      <c r="J383" s="84" t="b">
        <v>1</v>
      </c>
      <c r="K383" s="84" t="b">
        <v>0</v>
      </c>
      <c r="L383" s="84" t="b">
        <v>0</v>
      </c>
    </row>
    <row r="384" spans="1:12" ht="15">
      <c r="A384" s="84" t="s">
        <v>2790</v>
      </c>
      <c r="B384" s="84" t="s">
        <v>2791</v>
      </c>
      <c r="C384" s="84">
        <v>2</v>
      </c>
      <c r="D384" s="122">
        <v>0</v>
      </c>
      <c r="E384" s="122">
        <v>1.146128035678238</v>
      </c>
      <c r="F384" s="84" t="s">
        <v>2641</v>
      </c>
      <c r="G384" s="84" t="b">
        <v>1</v>
      </c>
      <c r="H384" s="84" t="b">
        <v>0</v>
      </c>
      <c r="I384" s="84" t="b">
        <v>0</v>
      </c>
      <c r="J384" s="84" t="b">
        <v>0</v>
      </c>
      <c r="K384" s="84" t="b">
        <v>0</v>
      </c>
      <c r="L384" s="84" t="b">
        <v>0</v>
      </c>
    </row>
    <row r="385" spans="1:12" ht="15">
      <c r="A385" s="84" t="s">
        <v>2791</v>
      </c>
      <c r="B385" s="84" t="s">
        <v>2792</v>
      </c>
      <c r="C385" s="84">
        <v>2</v>
      </c>
      <c r="D385" s="122">
        <v>0</v>
      </c>
      <c r="E385" s="122">
        <v>1.146128035678238</v>
      </c>
      <c r="F385" s="84" t="s">
        <v>2641</v>
      </c>
      <c r="G385" s="84" t="b">
        <v>0</v>
      </c>
      <c r="H385" s="84" t="b">
        <v>0</v>
      </c>
      <c r="I385" s="84" t="b">
        <v>0</v>
      </c>
      <c r="J385" s="84" t="b">
        <v>1</v>
      </c>
      <c r="K385" s="84" t="b">
        <v>0</v>
      </c>
      <c r="L385" s="84" t="b">
        <v>0</v>
      </c>
    </row>
    <row r="386" spans="1:12" ht="15">
      <c r="A386" s="84" t="s">
        <v>2792</v>
      </c>
      <c r="B386" s="84" t="s">
        <v>2793</v>
      </c>
      <c r="C386" s="84">
        <v>2</v>
      </c>
      <c r="D386" s="122">
        <v>0</v>
      </c>
      <c r="E386" s="122">
        <v>1.146128035678238</v>
      </c>
      <c r="F386" s="84" t="s">
        <v>2641</v>
      </c>
      <c r="G386" s="84" t="b">
        <v>1</v>
      </c>
      <c r="H386" s="84" t="b">
        <v>0</v>
      </c>
      <c r="I386" s="84" t="b">
        <v>0</v>
      </c>
      <c r="J386" s="84" t="b">
        <v>0</v>
      </c>
      <c r="K386" s="84" t="b">
        <v>0</v>
      </c>
      <c r="L386" s="84" t="b">
        <v>0</v>
      </c>
    </row>
    <row r="387" spans="1:12" ht="15">
      <c r="A387" s="84" t="s">
        <v>2793</v>
      </c>
      <c r="B387" s="84" t="s">
        <v>2794</v>
      </c>
      <c r="C387" s="84">
        <v>2</v>
      </c>
      <c r="D387" s="122">
        <v>0</v>
      </c>
      <c r="E387" s="122">
        <v>1.146128035678238</v>
      </c>
      <c r="F387" s="84" t="s">
        <v>2641</v>
      </c>
      <c r="G387" s="84" t="b">
        <v>0</v>
      </c>
      <c r="H387" s="84" t="b">
        <v>0</v>
      </c>
      <c r="I387" s="84" t="b">
        <v>0</v>
      </c>
      <c r="J387" s="84" t="b">
        <v>0</v>
      </c>
      <c r="K387" s="84" t="b">
        <v>0</v>
      </c>
      <c r="L387" s="84" t="b">
        <v>0</v>
      </c>
    </row>
    <row r="388" spans="1:12" ht="15">
      <c r="A388" s="84" t="s">
        <v>2794</v>
      </c>
      <c r="B388" s="84" t="s">
        <v>2795</v>
      </c>
      <c r="C388" s="84">
        <v>2</v>
      </c>
      <c r="D388" s="122">
        <v>0</v>
      </c>
      <c r="E388" s="122">
        <v>1.146128035678238</v>
      </c>
      <c r="F388" s="84" t="s">
        <v>2641</v>
      </c>
      <c r="G388" s="84" t="b">
        <v>0</v>
      </c>
      <c r="H388" s="84" t="b">
        <v>0</v>
      </c>
      <c r="I388" s="84" t="b">
        <v>0</v>
      </c>
      <c r="J388" s="84" t="b">
        <v>0</v>
      </c>
      <c r="K388" s="84" t="b">
        <v>0</v>
      </c>
      <c r="L388" s="84" t="b">
        <v>0</v>
      </c>
    </row>
    <row r="389" spans="1:12" ht="15">
      <c r="A389" s="84" t="s">
        <v>2795</v>
      </c>
      <c r="B389" s="84" t="s">
        <v>2705</v>
      </c>
      <c r="C389" s="84">
        <v>2</v>
      </c>
      <c r="D389" s="122">
        <v>0</v>
      </c>
      <c r="E389" s="122">
        <v>1.146128035678238</v>
      </c>
      <c r="F389" s="84" t="s">
        <v>2641</v>
      </c>
      <c r="G389" s="84" t="b">
        <v>0</v>
      </c>
      <c r="H389" s="84" t="b">
        <v>0</v>
      </c>
      <c r="I389" s="84" t="b">
        <v>0</v>
      </c>
      <c r="J389" s="84" t="b">
        <v>0</v>
      </c>
      <c r="K389" s="84" t="b">
        <v>0</v>
      </c>
      <c r="L389" s="84" t="b">
        <v>0</v>
      </c>
    </row>
    <row r="390" spans="1:12" ht="15">
      <c r="A390" s="84" t="s">
        <v>2705</v>
      </c>
      <c r="B390" s="84" t="s">
        <v>2796</v>
      </c>
      <c r="C390" s="84">
        <v>2</v>
      </c>
      <c r="D390" s="122">
        <v>0</v>
      </c>
      <c r="E390" s="122">
        <v>1.146128035678238</v>
      </c>
      <c r="F390" s="84" t="s">
        <v>2641</v>
      </c>
      <c r="G390" s="84" t="b">
        <v>0</v>
      </c>
      <c r="H390" s="84" t="b">
        <v>0</v>
      </c>
      <c r="I390" s="84" t="b">
        <v>0</v>
      </c>
      <c r="J390" s="84" t="b">
        <v>0</v>
      </c>
      <c r="K390" s="84" t="b">
        <v>0</v>
      </c>
      <c r="L390" s="84" t="b">
        <v>0</v>
      </c>
    </row>
    <row r="391" spans="1:12" ht="15">
      <c r="A391" s="84" t="s">
        <v>2796</v>
      </c>
      <c r="B391" s="84" t="s">
        <v>2797</v>
      </c>
      <c r="C391" s="84">
        <v>2</v>
      </c>
      <c r="D391" s="122">
        <v>0</v>
      </c>
      <c r="E391" s="122">
        <v>1.146128035678238</v>
      </c>
      <c r="F391" s="84" t="s">
        <v>2641</v>
      </c>
      <c r="G391" s="84" t="b">
        <v>0</v>
      </c>
      <c r="H391" s="84" t="b">
        <v>0</v>
      </c>
      <c r="I391" s="84" t="b">
        <v>0</v>
      </c>
      <c r="J391" s="84" t="b">
        <v>0</v>
      </c>
      <c r="K391" s="84" t="b">
        <v>0</v>
      </c>
      <c r="L391" s="84" t="b">
        <v>0</v>
      </c>
    </row>
    <row r="392" spans="1:12" ht="15">
      <c r="A392" s="84" t="s">
        <v>2797</v>
      </c>
      <c r="B392" s="84" t="s">
        <v>3097</v>
      </c>
      <c r="C392" s="84">
        <v>2</v>
      </c>
      <c r="D392" s="122">
        <v>0</v>
      </c>
      <c r="E392" s="122">
        <v>1.146128035678238</v>
      </c>
      <c r="F392" s="84" t="s">
        <v>2641</v>
      </c>
      <c r="G392" s="84" t="b">
        <v>0</v>
      </c>
      <c r="H392" s="84" t="b">
        <v>0</v>
      </c>
      <c r="I392" s="84" t="b">
        <v>0</v>
      </c>
      <c r="J392" s="84" t="b">
        <v>0</v>
      </c>
      <c r="K392" s="84" t="b">
        <v>0</v>
      </c>
      <c r="L392" s="84" t="b">
        <v>0</v>
      </c>
    </row>
    <row r="393" spans="1:12" ht="15">
      <c r="A393" s="84" t="s">
        <v>3097</v>
      </c>
      <c r="B393" s="84" t="s">
        <v>3098</v>
      </c>
      <c r="C393" s="84">
        <v>2</v>
      </c>
      <c r="D393" s="122">
        <v>0</v>
      </c>
      <c r="E393" s="122">
        <v>1.146128035678238</v>
      </c>
      <c r="F393" s="84" t="s">
        <v>2641</v>
      </c>
      <c r="G393" s="84" t="b">
        <v>0</v>
      </c>
      <c r="H393" s="84" t="b">
        <v>0</v>
      </c>
      <c r="I393" s="84" t="b">
        <v>0</v>
      </c>
      <c r="J393" s="84" t="b">
        <v>0</v>
      </c>
      <c r="K393" s="84" t="b">
        <v>0</v>
      </c>
      <c r="L393" s="84" t="b">
        <v>0</v>
      </c>
    </row>
    <row r="394" spans="1:12" ht="15">
      <c r="A394" s="84" t="s">
        <v>3098</v>
      </c>
      <c r="B394" s="84" t="s">
        <v>3099</v>
      </c>
      <c r="C394" s="84">
        <v>2</v>
      </c>
      <c r="D394" s="122">
        <v>0</v>
      </c>
      <c r="E394" s="122">
        <v>1.146128035678238</v>
      </c>
      <c r="F394" s="84" t="s">
        <v>2641</v>
      </c>
      <c r="G394" s="84" t="b">
        <v>0</v>
      </c>
      <c r="H394" s="84" t="b">
        <v>0</v>
      </c>
      <c r="I394" s="84" t="b">
        <v>0</v>
      </c>
      <c r="J394" s="84" t="b">
        <v>0</v>
      </c>
      <c r="K394" s="84" t="b">
        <v>0</v>
      </c>
      <c r="L39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2631</v>
      </c>
      <c r="BB2" s="13" t="s">
        <v>2653</v>
      </c>
      <c r="BC2" s="13" t="s">
        <v>2654</v>
      </c>
      <c r="BD2" s="117" t="s">
        <v>3116</v>
      </c>
      <c r="BE2" s="117" t="s">
        <v>3117</v>
      </c>
      <c r="BF2" s="117" t="s">
        <v>3118</v>
      </c>
      <c r="BG2" s="117" t="s">
        <v>3119</v>
      </c>
      <c r="BH2" s="117" t="s">
        <v>3120</v>
      </c>
      <c r="BI2" s="117" t="s">
        <v>3121</v>
      </c>
      <c r="BJ2" s="117" t="s">
        <v>3122</v>
      </c>
      <c r="BK2" s="117" t="s">
        <v>3123</v>
      </c>
      <c r="BL2" s="117" t="s">
        <v>3124</v>
      </c>
    </row>
    <row r="3" spans="1:64" ht="15" customHeight="1">
      <c r="A3" s="64" t="s">
        <v>212</v>
      </c>
      <c r="B3" s="64" t="s">
        <v>212</v>
      </c>
      <c r="C3" s="65"/>
      <c r="D3" s="66"/>
      <c r="E3" s="67"/>
      <c r="F3" s="68"/>
      <c r="G3" s="65"/>
      <c r="H3" s="69"/>
      <c r="I3" s="70"/>
      <c r="J3" s="70"/>
      <c r="K3" s="34" t="s">
        <v>65</v>
      </c>
      <c r="L3" s="71">
        <v>3</v>
      </c>
      <c r="M3" s="71"/>
      <c r="N3" s="72"/>
      <c r="O3" s="78" t="s">
        <v>176</v>
      </c>
      <c r="P3" s="80">
        <v>43450.92736111111</v>
      </c>
      <c r="Q3" s="78" t="s">
        <v>404</v>
      </c>
      <c r="R3" s="82" t="s">
        <v>591</v>
      </c>
      <c r="S3" s="78" t="s">
        <v>602</v>
      </c>
      <c r="T3" s="78" t="s">
        <v>613</v>
      </c>
      <c r="U3" s="82" t="s">
        <v>620</v>
      </c>
      <c r="V3" s="82" t="s">
        <v>620</v>
      </c>
      <c r="W3" s="80">
        <v>43450.92736111111</v>
      </c>
      <c r="X3" s="82" t="s">
        <v>636</v>
      </c>
      <c r="Y3" s="78"/>
      <c r="Z3" s="78"/>
      <c r="AA3" s="84" t="s">
        <v>825</v>
      </c>
      <c r="AB3" s="78"/>
      <c r="AC3" s="78" t="b">
        <v>0</v>
      </c>
      <c r="AD3" s="78">
        <v>0</v>
      </c>
      <c r="AE3" s="84" t="s">
        <v>1190</v>
      </c>
      <c r="AF3" s="78" t="b">
        <v>0</v>
      </c>
      <c r="AG3" s="78" t="s">
        <v>1363</v>
      </c>
      <c r="AH3" s="78"/>
      <c r="AI3" s="84" t="s">
        <v>1190</v>
      </c>
      <c r="AJ3" s="78" t="b">
        <v>0</v>
      </c>
      <c r="AK3" s="78">
        <v>0</v>
      </c>
      <c r="AL3" s="84" t="s">
        <v>1190</v>
      </c>
      <c r="AM3" s="78" t="s">
        <v>1366</v>
      </c>
      <c r="AN3" s="78" t="b">
        <v>0</v>
      </c>
      <c r="AO3" s="84" t="s">
        <v>825</v>
      </c>
      <c r="AP3" s="78" t="s">
        <v>176</v>
      </c>
      <c r="AQ3" s="78">
        <v>0</v>
      </c>
      <c r="AR3" s="78">
        <v>0</v>
      </c>
      <c r="AS3" s="78"/>
      <c r="AT3" s="78"/>
      <c r="AU3" s="78"/>
      <c r="AV3" s="78"/>
      <c r="AW3" s="78"/>
      <c r="AX3" s="78"/>
      <c r="AY3" s="78"/>
      <c r="AZ3" s="78"/>
      <c r="BA3">
        <v>1</v>
      </c>
      <c r="BB3" s="78" t="str">
        <f>REPLACE(INDEX(GroupVertices[Group],MATCH(Edges24[[#This Row],[Vertex 1]],GroupVertices[Vertex],0)),1,1,"")</f>
        <v>8</v>
      </c>
      <c r="BC3" s="78" t="str">
        <f>REPLACE(INDEX(GroupVertices[Group],MATCH(Edges24[[#This Row],[Vertex 2]],GroupVertices[Vertex],0)),1,1,"")</f>
        <v>8</v>
      </c>
      <c r="BD3" s="48">
        <v>0</v>
      </c>
      <c r="BE3" s="49">
        <v>0</v>
      </c>
      <c r="BF3" s="48">
        <v>0</v>
      </c>
      <c r="BG3" s="49">
        <v>0</v>
      </c>
      <c r="BH3" s="48">
        <v>0</v>
      </c>
      <c r="BI3" s="49">
        <v>0</v>
      </c>
      <c r="BJ3" s="48">
        <v>16</v>
      </c>
      <c r="BK3" s="49">
        <v>100</v>
      </c>
      <c r="BL3" s="48">
        <v>16</v>
      </c>
    </row>
    <row r="4" spans="1:64" ht="15" customHeight="1">
      <c r="A4" s="64" t="s">
        <v>213</v>
      </c>
      <c r="B4" s="64" t="s">
        <v>214</v>
      </c>
      <c r="C4" s="65"/>
      <c r="D4" s="66"/>
      <c r="E4" s="67"/>
      <c r="F4" s="68"/>
      <c r="G4" s="65"/>
      <c r="H4" s="69"/>
      <c r="I4" s="70"/>
      <c r="J4" s="70"/>
      <c r="K4" s="34" t="s">
        <v>65</v>
      </c>
      <c r="L4" s="77">
        <v>4</v>
      </c>
      <c r="M4" s="77"/>
      <c r="N4" s="72"/>
      <c r="O4" s="79" t="s">
        <v>402</v>
      </c>
      <c r="P4" s="81">
        <v>43450.96559027778</v>
      </c>
      <c r="Q4" s="79" t="s">
        <v>405</v>
      </c>
      <c r="R4" s="83" t="s">
        <v>591</v>
      </c>
      <c r="S4" s="79" t="s">
        <v>602</v>
      </c>
      <c r="T4" s="79" t="s">
        <v>614</v>
      </c>
      <c r="U4" s="79"/>
      <c r="V4" s="83" t="s">
        <v>622</v>
      </c>
      <c r="W4" s="81">
        <v>43450.96559027778</v>
      </c>
      <c r="X4" s="83" t="s">
        <v>637</v>
      </c>
      <c r="Y4" s="79"/>
      <c r="Z4" s="79"/>
      <c r="AA4" s="85" t="s">
        <v>826</v>
      </c>
      <c r="AB4" s="79"/>
      <c r="AC4" s="79" t="b">
        <v>0</v>
      </c>
      <c r="AD4" s="79">
        <v>0</v>
      </c>
      <c r="AE4" s="85" t="s">
        <v>1190</v>
      </c>
      <c r="AF4" s="79" t="b">
        <v>0</v>
      </c>
      <c r="AG4" s="79" t="s">
        <v>1363</v>
      </c>
      <c r="AH4" s="79"/>
      <c r="AI4" s="85" t="s">
        <v>1190</v>
      </c>
      <c r="AJ4" s="79" t="b">
        <v>0</v>
      </c>
      <c r="AK4" s="79">
        <v>2</v>
      </c>
      <c r="AL4" s="85" t="s">
        <v>827</v>
      </c>
      <c r="AM4" s="79" t="s">
        <v>1367</v>
      </c>
      <c r="AN4" s="79" t="b">
        <v>0</v>
      </c>
      <c r="AO4" s="85" t="s">
        <v>827</v>
      </c>
      <c r="AP4" s="79" t="s">
        <v>176</v>
      </c>
      <c r="AQ4" s="79">
        <v>0</v>
      </c>
      <c r="AR4" s="79">
        <v>0</v>
      </c>
      <c r="AS4" s="79"/>
      <c r="AT4" s="79"/>
      <c r="AU4" s="79"/>
      <c r="AV4" s="79"/>
      <c r="AW4" s="79"/>
      <c r="AX4" s="79"/>
      <c r="AY4" s="79"/>
      <c r="AZ4" s="79"/>
      <c r="BA4">
        <v>1</v>
      </c>
      <c r="BB4" s="78" t="str">
        <f>REPLACE(INDEX(GroupVertices[Group],MATCH(Edges24[[#This Row],[Vertex 1]],GroupVertices[Vertex],0)),1,1,"")</f>
        <v>7</v>
      </c>
      <c r="BC4" s="78" t="str">
        <f>REPLACE(INDEX(GroupVertices[Group],MATCH(Edges24[[#This Row],[Vertex 2]],GroupVertices[Vertex],0)),1,1,"")</f>
        <v>7</v>
      </c>
      <c r="BD4" s="48">
        <v>0</v>
      </c>
      <c r="BE4" s="49">
        <v>0</v>
      </c>
      <c r="BF4" s="48">
        <v>0</v>
      </c>
      <c r="BG4" s="49">
        <v>0</v>
      </c>
      <c r="BH4" s="48">
        <v>0</v>
      </c>
      <c r="BI4" s="49">
        <v>0</v>
      </c>
      <c r="BJ4" s="48">
        <v>18</v>
      </c>
      <c r="BK4" s="49">
        <v>100</v>
      </c>
      <c r="BL4" s="48">
        <v>18</v>
      </c>
    </row>
    <row r="5" spans="1:64" ht="15">
      <c r="A5" s="64" t="s">
        <v>214</v>
      </c>
      <c r="B5" s="64" t="s">
        <v>214</v>
      </c>
      <c r="C5" s="65"/>
      <c r="D5" s="66"/>
      <c r="E5" s="67"/>
      <c r="F5" s="68"/>
      <c r="G5" s="65"/>
      <c r="H5" s="69"/>
      <c r="I5" s="70"/>
      <c r="J5" s="70"/>
      <c r="K5" s="34" t="s">
        <v>65</v>
      </c>
      <c r="L5" s="77">
        <v>5</v>
      </c>
      <c r="M5" s="77"/>
      <c r="N5" s="72"/>
      <c r="O5" s="79" t="s">
        <v>176</v>
      </c>
      <c r="P5" s="81">
        <v>43450.9272337963</v>
      </c>
      <c r="Q5" s="79" t="s">
        <v>406</v>
      </c>
      <c r="R5" s="83" t="s">
        <v>591</v>
      </c>
      <c r="S5" s="79" t="s">
        <v>602</v>
      </c>
      <c r="T5" s="79" t="s">
        <v>614</v>
      </c>
      <c r="U5" s="83" t="s">
        <v>620</v>
      </c>
      <c r="V5" s="83" t="s">
        <v>620</v>
      </c>
      <c r="W5" s="81">
        <v>43450.9272337963</v>
      </c>
      <c r="X5" s="83" t="s">
        <v>638</v>
      </c>
      <c r="Y5" s="79"/>
      <c r="Z5" s="79"/>
      <c r="AA5" s="85" t="s">
        <v>827</v>
      </c>
      <c r="AB5" s="79"/>
      <c r="AC5" s="79" t="b">
        <v>0</v>
      </c>
      <c r="AD5" s="79">
        <v>3</v>
      </c>
      <c r="AE5" s="85" t="s">
        <v>1190</v>
      </c>
      <c r="AF5" s="79" t="b">
        <v>0</v>
      </c>
      <c r="AG5" s="79" t="s">
        <v>1363</v>
      </c>
      <c r="AH5" s="79"/>
      <c r="AI5" s="85" t="s">
        <v>1190</v>
      </c>
      <c r="AJ5" s="79" t="b">
        <v>0</v>
      </c>
      <c r="AK5" s="79">
        <v>2</v>
      </c>
      <c r="AL5" s="85" t="s">
        <v>1190</v>
      </c>
      <c r="AM5" s="79" t="s">
        <v>1368</v>
      </c>
      <c r="AN5" s="79" t="b">
        <v>0</v>
      </c>
      <c r="AO5" s="85" t="s">
        <v>827</v>
      </c>
      <c r="AP5" s="79" t="s">
        <v>176</v>
      </c>
      <c r="AQ5" s="79">
        <v>0</v>
      </c>
      <c r="AR5" s="79">
        <v>0</v>
      </c>
      <c r="AS5" s="79"/>
      <c r="AT5" s="79"/>
      <c r="AU5" s="79"/>
      <c r="AV5" s="79"/>
      <c r="AW5" s="79"/>
      <c r="AX5" s="79"/>
      <c r="AY5" s="79"/>
      <c r="AZ5" s="79"/>
      <c r="BA5">
        <v>1</v>
      </c>
      <c r="BB5" s="78" t="str">
        <f>REPLACE(INDEX(GroupVertices[Group],MATCH(Edges24[[#This Row],[Vertex 1]],GroupVertices[Vertex],0)),1,1,"")</f>
        <v>7</v>
      </c>
      <c r="BC5" s="78" t="str">
        <f>REPLACE(INDEX(GroupVertices[Group],MATCH(Edges24[[#This Row],[Vertex 2]],GroupVertices[Vertex],0)),1,1,"")</f>
        <v>7</v>
      </c>
      <c r="BD5" s="48">
        <v>0</v>
      </c>
      <c r="BE5" s="49">
        <v>0</v>
      </c>
      <c r="BF5" s="48">
        <v>0</v>
      </c>
      <c r="BG5" s="49">
        <v>0</v>
      </c>
      <c r="BH5" s="48">
        <v>0</v>
      </c>
      <c r="BI5" s="49">
        <v>0</v>
      </c>
      <c r="BJ5" s="48">
        <v>15</v>
      </c>
      <c r="BK5" s="49">
        <v>100</v>
      </c>
      <c r="BL5" s="48">
        <v>15</v>
      </c>
    </row>
    <row r="6" spans="1:64" ht="15">
      <c r="A6" s="64" t="s">
        <v>215</v>
      </c>
      <c r="B6" s="64" t="s">
        <v>214</v>
      </c>
      <c r="C6" s="65"/>
      <c r="D6" s="66"/>
      <c r="E6" s="67"/>
      <c r="F6" s="68"/>
      <c r="G6" s="65"/>
      <c r="H6" s="69"/>
      <c r="I6" s="70"/>
      <c r="J6" s="70"/>
      <c r="K6" s="34" t="s">
        <v>65</v>
      </c>
      <c r="L6" s="77">
        <v>6</v>
      </c>
      <c r="M6" s="77"/>
      <c r="N6" s="72"/>
      <c r="O6" s="79" t="s">
        <v>402</v>
      </c>
      <c r="P6" s="81">
        <v>43450.97363425926</v>
      </c>
      <c r="Q6" s="79" t="s">
        <v>405</v>
      </c>
      <c r="R6" s="83" t="s">
        <v>591</v>
      </c>
      <c r="S6" s="79" t="s">
        <v>602</v>
      </c>
      <c r="T6" s="79" t="s">
        <v>614</v>
      </c>
      <c r="U6" s="79"/>
      <c r="V6" s="83" t="s">
        <v>623</v>
      </c>
      <c r="W6" s="81">
        <v>43450.97363425926</v>
      </c>
      <c r="X6" s="83" t="s">
        <v>639</v>
      </c>
      <c r="Y6" s="79"/>
      <c r="Z6" s="79"/>
      <c r="AA6" s="85" t="s">
        <v>828</v>
      </c>
      <c r="AB6" s="79"/>
      <c r="AC6" s="79" t="b">
        <v>0</v>
      </c>
      <c r="AD6" s="79">
        <v>0</v>
      </c>
      <c r="AE6" s="85" t="s">
        <v>1190</v>
      </c>
      <c r="AF6" s="79" t="b">
        <v>0</v>
      </c>
      <c r="AG6" s="79" t="s">
        <v>1363</v>
      </c>
      <c r="AH6" s="79"/>
      <c r="AI6" s="85" t="s">
        <v>1190</v>
      </c>
      <c r="AJ6" s="79" t="b">
        <v>0</v>
      </c>
      <c r="AK6" s="79">
        <v>2</v>
      </c>
      <c r="AL6" s="85" t="s">
        <v>827</v>
      </c>
      <c r="AM6" s="79" t="s">
        <v>1367</v>
      </c>
      <c r="AN6" s="79" t="b">
        <v>0</v>
      </c>
      <c r="AO6" s="85" t="s">
        <v>827</v>
      </c>
      <c r="AP6" s="79" t="s">
        <v>176</v>
      </c>
      <c r="AQ6" s="79">
        <v>0</v>
      </c>
      <c r="AR6" s="79">
        <v>0</v>
      </c>
      <c r="AS6" s="79"/>
      <c r="AT6" s="79"/>
      <c r="AU6" s="79"/>
      <c r="AV6" s="79"/>
      <c r="AW6" s="79"/>
      <c r="AX6" s="79"/>
      <c r="AY6" s="79"/>
      <c r="AZ6" s="79"/>
      <c r="BA6">
        <v>1</v>
      </c>
      <c r="BB6" s="78" t="str">
        <f>REPLACE(INDEX(GroupVertices[Group],MATCH(Edges24[[#This Row],[Vertex 1]],GroupVertices[Vertex],0)),1,1,"")</f>
        <v>7</v>
      </c>
      <c r="BC6" s="78" t="str">
        <f>REPLACE(INDEX(GroupVertices[Group],MATCH(Edges24[[#This Row],[Vertex 2]],GroupVertices[Vertex],0)),1,1,"")</f>
        <v>7</v>
      </c>
      <c r="BD6" s="48">
        <v>0</v>
      </c>
      <c r="BE6" s="49">
        <v>0</v>
      </c>
      <c r="BF6" s="48">
        <v>0</v>
      </c>
      <c r="BG6" s="49">
        <v>0</v>
      </c>
      <c r="BH6" s="48">
        <v>0</v>
      </c>
      <c r="BI6" s="49">
        <v>0</v>
      </c>
      <c r="BJ6" s="48">
        <v>18</v>
      </c>
      <c r="BK6" s="49">
        <v>100</v>
      </c>
      <c r="BL6" s="48">
        <v>18</v>
      </c>
    </row>
    <row r="7" spans="1:64" ht="15">
      <c r="A7" s="64" t="s">
        <v>216</v>
      </c>
      <c r="B7" s="64" t="s">
        <v>216</v>
      </c>
      <c r="C7" s="65"/>
      <c r="D7" s="66"/>
      <c r="E7" s="67"/>
      <c r="F7" s="68"/>
      <c r="G7" s="65"/>
      <c r="H7" s="69"/>
      <c r="I7" s="70"/>
      <c r="J7" s="70"/>
      <c r="K7" s="34" t="s">
        <v>65</v>
      </c>
      <c r="L7" s="77">
        <v>7</v>
      </c>
      <c r="M7" s="77"/>
      <c r="N7" s="72"/>
      <c r="O7" s="79" t="s">
        <v>176</v>
      </c>
      <c r="P7" s="81">
        <v>43452.12509259259</v>
      </c>
      <c r="Q7" s="79" t="s">
        <v>407</v>
      </c>
      <c r="R7" s="83" t="s">
        <v>592</v>
      </c>
      <c r="S7" s="79" t="s">
        <v>603</v>
      </c>
      <c r="T7" s="79" t="s">
        <v>615</v>
      </c>
      <c r="U7" s="79"/>
      <c r="V7" s="83" t="s">
        <v>624</v>
      </c>
      <c r="W7" s="81">
        <v>43452.12509259259</v>
      </c>
      <c r="X7" s="83" t="s">
        <v>640</v>
      </c>
      <c r="Y7" s="79"/>
      <c r="Z7" s="79"/>
      <c r="AA7" s="85" t="s">
        <v>829</v>
      </c>
      <c r="AB7" s="79"/>
      <c r="AC7" s="79" t="b">
        <v>0</v>
      </c>
      <c r="AD7" s="79">
        <v>0</v>
      </c>
      <c r="AE7" s="85" t="s">
        <v>1190</v>
      </c>
      <c r="AF7" s="79" t="b">
        <v>0</v>
      </c>
      <c r="AG7" s="79" t="s">
        <v>1363</v>
      </c>
      <c r="AH7" s="79"/>
      <c r="AI7" s="85" t="s">
        <v>1190</v>
      </c>
      <c r="AJ7" s="79" t="b">
        <v>0</v>
      </c>
      <c r="AK7" s="79">
        <v>0</v>
      </c>
      <c r="AL7" s="85" t="s">
        <v>1190</v>
      </c>
      <c r="AM7" s="79" t="s">
        <v>1366</v>
      </c>
      <c r="AN7" s="79" t="b">
        <v>0</v>
      </c>
      <c r="AO7" s="85" t="s">
        <v>829</v>
      </c>
      <c r="AP7" s="79" t="s">
        <v>176</v>
      </c>
      <c r="AQ7" s="79">
        <v>0</v>
      </c>
      <c r="AR7" s="79">
        <v>0</v>
      </c>
      <c r="AS7" s="79"/>
      <c r="AT7" s="79"/>
      <c r="AU7" s="79"/>
      <c r="AV7" s="79"/>
      <c r="AW7" s="79"/>
      <c r="AX7" s="79"/>
      <c r="AY7" s="79"/>
      <c r="AZ7" s="79"/>
      <c r="BA7">
        <v>1</v>
      </c>
      <c r="BB7" s="78" t="str">
        <f>REPLACE(INDEX(GroupVertices[Group],MATCH(Edges24[[#This Row],[Vertex 1]],GroupVertices[Vertex],0)),1,1,"")</f>
        <v>8</v>
      </c>
      <c r="BC7" s="78" t="str">
        <f>REPLACE(INDEX(GroupVertices[Group],MATCH(Edges24[[#This Row],[Vertex 2]],GroupVertices[Vertex],0)),1,1,"")</f>
        <v>8</v>
      </c>
      <c r="BD7" s="48">
        <v>0</v>
      </c>
      <c r="BE7" s="49">
        <v>0</v>
      </c>
      <c r="BF7" s="48">
        <v>0</v>
      </c>
      <c r="BG7" s="49">
        <v>0</v>
      </c>
      <c r="BH7" s="48">
        <v>0</v>
      </c>
      <c r="BI7" s="49">
        <v>0</v>
      </c>
      <c r="BJ7" s="48">
        <v>14</v>
      </c>
      <c r="BK7" s="49">
        <v>100</v>
      </c>
      <c r="BL7" s="48">
        <v>14</v>
      </c>
    </row>
    <row r="8" spans="1:64" ht="15">
      <c r="A8" s="64" t="s">
        <v>217</v>
      </c>
      <c r="B8" s="64" t="s">
        <v>217</v>
      </c>
      <c r="C8" s="65"/>
      <c r="D8" s="66"/>
      <c r="E8" s="67"/>
      <c r="F8" s="68"/>
      <c r="G8" s="65"/>
      <c r="H8" s="69"/>
      <c r="I8" s="70"/>
      <c r="J8" s="70"/>
      <c r="K8" s="34" t="s">
        <v>65</v>
      </c>
      <c r="L8" s="77">
        <v>8</v>
      </c>
      <c r="M8" s="77"/>
      <c r="N8" s="72"/>
      <c r="O8" s="79" t="s">
        <v>176</v>
      </c>
      <c r="P8" s="81">
        <v>43456.60140046296</v>
      </c>
      <c r="Q8" s="79" t="s">
        <v>408</v>
      </c>
      <c r="R8" s="83" t="s">
        <v>593</v>
      </c>
      <c r="S8" s="79" t="s">
        <v>604</v>
      </c>
      <c r="T8" s="79"/>
      <c r="U8" s="83" t="s">
        <v>621</v>
      </c>
      <c r="V8" s="83" t="s">
        <v>621</v>
      </c>
      <c r="W8" s="81">
        <v>43456.60140046296</v>
      </c>
      <c r="X8" s="83" t="s">
        <v>641</v>
      </c>
      <c r="Y8" s="79"/>
      <c r="Z8" s="79"/>
      <c r="AA8" s="85" t="s">
        <v>830</v>
      </c>
      <c r="AB8" s="79"/>
      <c r="AC8" s="79" t="b">
        <v>0</v>
      </c>
      <c r="AD8" s="79">
        <v>3</v>
      </c>
      <c r="AE8" s="85" t="s">
        <v>1190</v>
      </c>
      <c r="AF8" s="79" t="b">
        <v>0</v>
      </c>
      <c r="AG8" s="79" t="s">
        <v>1363</v>
      </c>
      <c r="AH8" s="79"/>
      <c r="AI8" s="85" t="s">
        <v>1190</v>
      </c>
      <c r="AJ8" s="79" t="b">
        <v>0</v>
      </c>
      <c r="AK8" s="79">
        <v>1</v>
      </c>
      <c r="AL8" s="85" t="s">
        <v>1190</v>
      </c>
      <c r="AM8" s="79" t="s">
        <v>1369</v>
      </c>
      <c r="AN8" s="79" t="b">
        <v>0</v>
      </c>
      <c r="AO8" s="85" t="s">
        <v>830</v>
      </c>
      <c r="AP8" s="79" t="s">
        <v>176</v>
      </c>
      <c r="AQ8" s="79">
        <v>0</v>
      </c>
      <c r="AR8" s="79">
        <v>0</v>
      </c>
      <c r="AS8" s="79"/>
      <c r="AT8" s="79"/>
      <c r="AU8" s="79"/>
      <c r="AV8" s="79"/>
      <c r="AW8" s="79"/>
      <c r="AX8" s="79"/>
      <c r="AY8" s="79"/>
      <c r="AZ8" s="79"/>
      <c r="BA8">
        <v>1</v>
      </c>
      <c r="BB8" s="78" t="str">
        <f>REPLACE(INDEX(GroupVertices[Group],MATCH(Edges24[[#This Row],[Vertex 1]],GroupVertices[Vertex],0)),1,1,"")</f>
        <v>10</v>
      </c>
      <c r="BC8" s="78" t="str">
        <f>REPLACE(INDEX(GroupVertices[Group],MATCH(Edges24[[#This Row],[Vertex 2]],GroupVertices[Vertex],0)),1,1,"")</f>
        <v>10</v>
      </c>
      <c r="BD8" s="48">
        <v>2</v>
      </c>
      <c r="BE8" s="49">
        <v>8.333333333333334</v>
      </c>
      <c r="BF8" s="48">
        <v>0</v>
      </c>
      <c r="BG8" s="49">
        <v>0</v>
      </c>
      <c r="BH8" s="48">
        <v>0</v>
      </c>
      <c r="BI8" s="49">
        <v>0</v>
      </c>
      <c r="BJ8" s="48">
        <v>22</v>
      </c>
      <c r="BK8" s="49">
        <v>91.66666666666667</v>
      </c>
      <c r="BL8" s="48">
        <v>24</v>
      </c>
    </row>
    <row r="9" spans="1:64" ht="15">
      <c r="A9" s="64" t="s">
        <v>218</v>
      </c>
      <c r="B9" s="64" t="s">
        <v>217</v>
      </c>
      <c r="C9" s="65"/>
      <c r="D9" s="66"/>
      <c r="E9" s="67"/>
      <c r="F9" s="68"/>
      <c r="G9" s="65"/>
      <c r="H9" s="69"/>
      <c r="I9" s="70"/>
      <c r="J9" s="70"/>
      <c r="K9" s="34" t="s">
        <v>65</v>
      </c>
      <c r="L9" s="77">
        <v>9</v>
      </c>
      <c r="M9" s="77"/>
      <c r="N9" s="72"/>
      <c r="O9" s="79" t="s">
        <v>402</v>
      </c>
      <c r="P9" s="81">
        <v>43456.6225462963</v>
      </c>
      <c r="Q9" s="79" t="s">
        <v>409</v>
      </c>
      <c r="R9" s="79"/>
      <c r="S9" s="79"/>
      <c r="T9" s="79"/>
      <c r="U9" s="79"/>
      <c r="V9" s="83" t="s">
        <v>625</v>
      </c>
      <c r="W9" s="81">
        <v>43456.6225462963</v>
      </c>
      <c r="X9" s="83" t="s">
        <v>642</v>
      </c>
      <c r="Y9" s="79"/>
      <c r="Z9" s="79"/>
      <c r="AA9" s="85" t="s">
        <v>831</v>
      </c>
      <c r="AB9" s="79"/>
      <c r="AC9" s="79" t="b">
        <v>0</v>
      </c>
      <c r="AD9" s="79">
        <v>0</v>
      </c>
      <c r="AE9" s="85" t="s">
        <v>1190</v>
      </c>
      <c r="AF9" s="79" t="b">
        <v>0</v>
      </c>
      <c r="AG9" s="79" t="s">
        <v>1363</v>
      </c>
      <c r="AH9" s="79"/>
      <c r="AI9" s="85" t="s">
        <v>1190</v>
      </c>
      <c r="AJ9" s="79" t="b">
        <v>0</v>
      </c>
      <c r="AK9" s="79">
        <v>1</v>
      </c>
      <c r="AL9" s="85" t="s">
        <v>830</v>
      </c>
      <c r="AM9" s="79" t="s">
        <v>1370</v>
      </c>
      <c r="AN9" s="79" t="b">
        <v>0</v>
      </c>
      <c r="AO9" s="85" t="s">
        <v>830</v>
      </c>
      <c r="AP9" s="79" t="s">
        <v>176</v>
      </c>
      <c r="AQ9" s="79">
        <v>0</v>
      </c>
      <c r="AR9" s="79">
        <v>0</v>
      </c>
      <c r="AS9" s="79"/>
      <c r="AT9" s="79"/>
      <c r="AU9" s="79"/>
      <c r="AV9" s="79"/>
      <c r="AW9" s="79"/>
      <c r="AX9" s="79"/>
      <c r="AY9" s="79"/>
      <c r="AZ9" s="79"/>
      <c r="BA9">
        <v>1</v>
      </c>
      <c r="BB9" s="78" t="str">
        <f>REPLACE(INDEX(GroupVertices[Group],MATCH(Edges24[[#This Row],[Vertex 1]],GroupVertices[Vertex],0)),1,1,"")</f>
        <v>10</v>
      </c>
      <c r="BC9" s="78" t="str">
        <f>REPLACE(INDEX(GroupVertices[Group],MATCH(Edges24[[#This Row],[Vertex 2]],GroupVertices[Vertex],0)),1,1,"")</f>
        <v>10</v>
      </c>
      <c r="BD9" s="48">
        <v>2</v>
      </c>
      <c r="BE9" s="49">
        <v>8.333333333333334</v>
      </c>
      <c r="BF9" s="48">
        <v>0</v>
      </c>
      <c r="BG9" s="49">
        <v>0</v>
      </c>
      <c r="BH9" s="48">
        <v>0</v>
      </c>
      <c r="BI9" s="49">
        <v>0</v>
      </c>
      <c r="BJ9" s="48">
        <v>22</v>
      </c>
      <c r="BK9" s="49">
        <v>91.66666666666667</v>
      </c>
      <c r="BL9" s="48">
        <v>24</v>
      </c>
    </row>
    <row r="10" spans="1:64" ht="15">
      <c r="A10" s="64" t="s">
        <v>219</v>
      </c>
      <c r="B10" s="64" t="s">
        <v>229</v>
      </c>
      <c r="C10" s="65"/>
      <c r="D10" s="66"/>
      <c r="E10" s="67"/>
      <c r="F10" s="68"/>
      <c r="G10" s="65"/>
      <c r="H10" s="69"/>
      <c r="I10" s="70"/>
      <c r="J10" s="70"/>
      <c r="K10" s="34" t="s">
        <v>65</v>
      </c>
      <c r="L10" s="77">
        <v>10</v>
      </c>
      <c r="M10" s="77"/>
      <c r="N10" s="72"/>
      <c r="O10" s="79" t="s">
        <v>402</v>
      </c>
      <c r="P10" s="81">
        <v>43459.66763888889</v>
      </c>
      <c r="Q10" s="79" t="s">
        <v>410</v>
      </c>
      <c r="R10" s="79"/>
      <c r="S10" s="79"/>
      <c r="T10" s="79"/>
      <c r="U10" s="79"/>
      <c r="V10" s="83" t="s">
        <v>626</v>
      </c>
      <c r="W10" s="81">
        <v>43459.66763888889</v>
      </c>
      <c r="X10" s="83" t="s">
        <v>643</v>
      </c>
      <c r="Y10" s="79"/>
      <c r="Z10" s="79"/>
      <c r="AA10" s="85" t="s">
        <v>832</v>
      </c>
      <c r="AB10" s="85" t="s">
        <v>1014</v>
      </c>
      <c r="AC10" s="79" t="b">
        <v>0</v>
      </c>
      <c r="AD10" s="79">
        <v>0</v>
      </c>
      <c r="AE10" s="85" t="s">
        <v>1191</v>
      </c>
      <c r="AF10" s="79" t="b">
        <v>0</v>
      </c>
      <c r="AG10" s="79" t="s">
        <v>1364</v>
      </c>
      <c r="AH10" s="79"/>
      <c r="AI10" s="85" t="s">
        <v>1190</v>
      </c>
      <c r="AJ10" s="79" t="b">
        <v>0</v>
      </c>
      <c r="AK10" s="79">
        <v>0</v>
      </c>
      <c r="AL10" s="85" t="s">
        <v>1190</v>
      </c>
      <c r="AM10" s="79" t="s">
        <v>1371</v>
      </c>
      <c r="AN10" s="79" t="b">
        <v>0</v>
      </c>
      <c r="AO10" s="85" t="s">
        <v>1014</v>
      </c>
      <c r="AP10" s="79" t="s">
        <v>176</v>
      </c>
      <c r="AQ10" s="79">
        <v>0</v>
      </c>
      <c r="AR10" s="79">
        <v>0</v>
      </c>
      <c r="AS10" s="79"/>
      <c r="AT10" s="79"/>
      <c r="AU10" s="79"/>
      <c r="AV10" s="79"/>
      <c r="AW10" s="79"/>
      <c r="AX10" s="79"/>
      <c r="AY10" s="79"/>
      <c r="AZ10" s="79"/>
      <c r="BA10">
        <v>1</v>
      </c>
      <c r="BB10" s="78" t="str">
        <f>REPLACE(INDEX(GroupVertices[Group],MATCH(Edges24[[#This Row],[Vertex 1]],GroupVertices[Vertex],0)),1,1,"")</f>
        <v>6</v>
      </c>
      <c r="BC10" s="78" t="str">
        <f>REPLACE(INDEX(GroupVertices[Group],MATCH(Edges24[[#This Row],[Vertex 2]],GroupVertices[Vertex],0)),1,1,"")</f>
        <v>6</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12</v>
      </c>
      <c r="M11" s="77"/>
      <c r="N11" s="72"/>
      <c r="O11" s="79" t="s">
        <v>176</v>
      </c>
      <c r="P11" s="81">
        <v>43460.354166666664</v>
      </c>
      <c r="Q11" s="79" t="s">
        <v>411</v>
      </c>
      <c r="R11" s="83" t="s">
        <v>594</v>
      </c>
      <c r="S11" s="79" t="s">
        <v>605</v>
      </c>
      <c r="T11" s="79" t="s">
        <v>616</v>
      </c>
      <c r="U11" s="79"/>
      <c r="V11" s="83" t="s">
        <v>627</v>
      </c>
      <c r="W11" s="81">
        <v>43460.354166666664</v>
      </c>
      <c r="X11" s="83" t="s">
        <v>644</v>
      </c>
      <c r="Y11" s="79"/>
      <c r="Z11" s="79"/>
      <c r="AA11" s="85" t="s">
        <v>833</v>
      </c>
      <c r="AB11" s="79"/>
      <c r="AC11" s="79" t="b">
        <v>0</v>
      </c>
      <c r="AD11" s="79">
        <v>0</v>
      </c>
      <c r="AE11" s="85" t="s">
        <v>1190</v>
      </c>
      <c r="AF11" s="79" t="b">
        <v>0</v>
      </c>
      <c r="AG11" s="79" t="s">
        <v>1363</v>
      </c>
      <c r="AH11" s="79"/>
      <c r="AI11" s="85" t="s">
        <v>1190</v>
      </c>
      <c r="AJ11" s="79" t="b">
        <v>0</v>
      </c>
      <c r="AK11" s="79">
        <v>0</v>
      </c>
      <c r="AL11" s="85" t="s">
        <v>1190</v>
      </c>
      <c r="AM11" s="79" t="s">
        <v>1372</v>
      </c>
      <c r="AN11" s="79" t="b">
        <v>0</v>
      </c>
      <c r="AO11" s="85" t="s">
        <v>833</v>
      </c>
      <c r="AP11" s="79" t="s">
        <v>176</v>
      </c>
      <c r="AQ11" s="79">
        <v>0</v>
      </c>
      <c r="AR11" s="79">
        <v>0</v>
      </c>
      <c r="AS11" s="79"/>
      <c r="AT11" s="79"/>
      <c r="AU11" s="79"/>
      <c r="AV11" s="79"/>
      <c r="AW11" s="79"/>
      <c r="AX11" s="79"/>
      <c r="AY11" s="79"/>
      <c r="AZ11" s="79"/>
      <c r="BA11">
        <v>1</v>
      </c>
      <c r="BB11" s="78" t="str">
        <f>REPLACE(INDEX(GroupVertices[Group],MATCH(Edges24[[#This Row],[Vertex 1]],GroupVertices[Vertex],0)),1,1,"")</f>
        <v>8</v>
      </c>
      <c r="BC11" s="78" t="str">
        <f>REPLACE(INDEX(GroupVertices[Group],MATCH(Edges24[[#This Row],[Vertex 2]],GroupVertices[Vertex],0)),1,1,"")</f>
        <v>8</v>
      </c>
      <c r="BD11" s="48">
        <v>1</v>
      </c>
      <c r="BE11" s="49">
        <v>8.333333333333334</v>
      </c>
      <c r="BF11" s="48">
        <v>0</v>
      </c>
      <c r="BG11" s="49">
        <v>0</v>
      </c>
      <c r="BH11" s="48">
        <v>0</v>
      </c>
      <c r="BI11" s="49">
        <v>0</v>
      </c>
      <c r="BJ11" s="48">
        <v>11</v>
      </c>
      <c r="BK11" s="49">
        <v>91.66666666666667</v>
      </c>
      <c r="BL11" s="48">
        <v>12</v>
      </c>
    </row>
    <row r="12" spans="1:64" ht="15">
      <c r="A12" s="64" t="s">
        <v>221</v>
      </c>
      <c r="B12" s="64" t="s">
        <v>227</v>
      </c>
      <c r="C12" s="65"/>
      <c r="D12" s="66"/>
      <c r="E12" s="67"/>
      <c r="F12" s="68"/>
      <c r="G12" s="65"/>
      <c r="H12" s="69"/>
      <c r="I12" s="70"/>
      <c r="J12" s="70"/>
      <c r="K12" s="34" t="s">
        <v>65</v>
      </c>
      <c r="L12" s="77">
        <v>13</v>
      </c>
      <c r="M12" s="77"/>
      <c r="N12" s="72"/>
      <c r="O12" s="79" t="s">
        <v>402</v>
      </c>
      <c r="P12" s="81">
        <v>43460.63554398148</v>
      </c>
      <c r="Q12" s="79" t="s">
        <v>412</v>
      </c>
      <c r="R12" s="83" t="s">
        <v>595</v>
      </c>
      <c r="S12" s="79" t="s">
        <v>606</v>
      </c>
      <c r="T12" s="79" t="s">
        <v>617</v>
      </c>
      <c r="U12" s="79"/>
      <c r="V12" s="83" t="s">
        <v>628</v>
      </c>
      <c r="W12" s="81">
        <v>43460.63554398148</v>
      </c>
      <c r="X12" s="83" t="s">
        <v>645</v>
      </c>
      <c r="Y12" s="79"/>
      <c r="Z12" s="79"/>
      <c r="AA12" s="85" t="s">
        <v>834</v>
      </c>
      <c r="AB12" s="79"/>
      <c r="AC12" s="79" t="b">
        <v>0</v>
      </c>
      <c r="AD12" s="79">
        <v>0</v>
      </c>
      <c r="AE12" s="85" t="s">
        <v>1190</v>
      </c>
      <c r="AF12" s="79" t="b">
        <v>0</v>
      </c>
      <c r="AG12" s="79" t="s">
        <v>1363</v>
      </c>
      <c r="AH12" s="79"/>
      <c r="AI12" s="85" t="s">
        <v>1190</v>
      </c>
      <c r="AJ12" s="79" t="b">
        <v>0</v>
      </c>
      <c r="AK12" s="79">
        <v>2</v>
      </c>
      <c r="AL12" s="85" t="s">
        <v>992</v>
      </c>
      <c r="AM12" s="79" t="s">
        <v>1373</v>
      </c>
      <c r="AN12" s="79" t="b">
        <v>0</v>
      </c>
      <c r="AO12" s="85" t="s">
        <v>992</v>
      </c>
      <c r="AP12" s="79" t="s">
        <v>176</v>
      </c>
      <c r="AQ12" s="79">
        <v>0</v>
      </c>
      <c r="AR12" s="79">
        <v>0</v>
      </c>
      <c r="AS12" s="79"/>
      <c r="AT12" s="79"/>
      <c r="AU12" s="79"/>
      <c r="AV12" s="79"/>
      <c r="AW12" s="79"/>
      <c r="AX12" s="79"/>
      <c r="AY12" s="79"/>
      <c r="AZ12" s="79"/>
      <c r="BA12">
        <v>1</v>
      </c>
      <c r="BB12" s="78" t="str">
        <f>REPLACE(INDEX(GroupVertices[Group],MATCH(Edges24[[#This Row],[Vertex 1]],GroupVertices[Vertex],0)),1,1,"")</f>
        <v>5</v>
      </c>
      <c r="BC12" s="78" t="str">
        <f>REPLACE(INDEX(GroupVertices[Group],MATCH(Edges24[[#This Row],[Vertex 2]],GroupVertices[Vertex],0)),1,1,"")</f>
        <v>5</v>
      </c>
      <c r="BD12" s="48">
        <v>1</v>
      </c>
      <c r="BE12" s="49">
        <v>9.090909090909092</v>
      </c>
      <c r="BF12" s="48">
        <v>0</v>
      </c>
      <c r="BG12" s="49">
        <v>0</v>
      </c>
      <c r="BH12" s="48">
        <v>0</v>
      </c>
      <c r="BI12" s="49">
        <v>0</v>
      </c>
      <c r="BJ12" s="48">
        <v>10</v>
      </c>
      <c r="BK12" s="49">
        <v>90.9090909090909</v>
      </c>
      <c r="BL12" s="48">
        <v>11</v>
      </c>
    </row>
    <row r="13" spans="1:64" ht="15">
      <c r="A13" s="64" t="s">
        <v>222</v>
      </c>
      <c r="B13" s="64" t="s">
        <v>227</v>
      </c>
      <c r="C13" s="65"/>
      <c r="D13" s="66"/>
      <c r="E13" s="67"/>
      <c r="F13" s="68"/>
      <c r="G13" s="65"/>
      <c r="H13" s="69"/>
      <c r="I13" s="70"/>
      <c r="J13" s="70"/>
      <c r="K13" s="34" t="s">
        <v>65</v>
      </c>
      <c r="L13" s="77">
        <v>14</v>
      </c>
      <c r="M13" s="77"/>
      <c r="N13" s="72"/>
      <c r="O13" s="79" t="s">
        <v>402</v>
      </c>
      <c r="P13" s="81">
        <v>43460.66775462963</v>
      </c>
      <c r="Q13" s="79" t="s">
        <v>412</v>
      </c>
      <c r="R13" s="83" t="s">
        <v>595</v>
      </c>
      <c r="S13" s="79" t="s">
        <v>606</v>
      </c>
      <c r="T13" s="79" t="s">
        <v>617</v>
      </c>
      <c r="U13" s="79"/>
      <c r="V13" s="83" t="s">
        <v>629</v>
      </c>
      <c r="W13" s="81">
        <v>43460.66775462963</v>
      </c>
      <c r="X13" s="83" t="s">
        <v>646</v>
      </c>
      <c r="Y13" s="79"/>
      <c r="Z13" s="79"/>
      <c r="AA13" s="85" t="s">
        <v>835</v>
      </c>
      <c r="AB13" s="79"/>
      <c r="AC13" s="79" t="b">
        <v>0</v>
      </c>
      <c r="AD13" s="79">
        <v>0</v>
      </c>
      <c r="AE13" s="85" t="s">
        <v>1190</v>
      </c>
      <c r="AF13" s="79" t="b">
        <v>0</v>
      </c>
      <c r="AG13" s="79" t="s">
        <v>1363</v>
      </c>
      <c r="AH13" s="79"/>
      <c r="AI13" s="85" t="s">
        <v>1190</v>
      </c>
      <c r="AJ13" s="79" t="b">
        <v>0</v>
      </c>
      <c r="AK13" s="79">
        <v>2</v>
      </c>
      <c r="AL13" s="85" t="s">
        <v>992</v>
      </c>
      <c r="AM13" s="79" t="s">
        <v>1367</v>
      </c>
      <c r="AN13" s="79" t="b">
        <v>0</v>
      </c>
      <c r="AO13" s="85" t="s">
        <v>992</v>
      </c>
      <c r="AP13" s="79" t="s">
        <v>176</v>
      </c>
      <c r="AQ13" s="79">
        <v>0</v>
      </c>
      <c r="AR13" s="79">
        <v>0</v>
      </c>
      <c r="AS13" s="79"/>
      <c r="AT13" s="79"/>
      <c r="AU13" s="79"/>
      <c r="AV13" s="79"/>
      <c r="AW13" s="79"/>
      <c r="AX13" s="79"/>
      <c r="AY13" s="79"/>
      <c r="AZ13" s="79"/>
      <c r="BA13">
        <v>1</v>
      </c>
      <c r="BB13" s="78" t="str">
        <f>REPLACE(INDEX(GroupVertices[Group],MATCH(Edges24[[#This Row],[Vertex 1]],GroupVertices[Vertex],0)),1,1,"")</f>
        <v>5</v>
      </c>
      <c r="BC13" s="78" t="str">
        <f>REPLACE(INDEX(GroupVertices[Group],MATCH(Edges24[[#This Row],[Vertex 2]],GroupVertices[Vertex],0)),1,1,"")</f>
        <v>5</v>
      </c>
      <c r="BD13" s="48">
        <v>1</v>
      </c>
      <c r="BE13" s="49">
        <v>9.090909090909092</v>
      </c>
      <c r="BF13" s="48">
        <v>0</v>
      </c>
      <c r="BG13" s="49">
        <v>0</v>
      </c>
      <c r="BH13" s="48">
        <v>0</v>
      </c>
      <c r="BI13" s="49">
        <v>0</v>
      </c>
      <c r="BJ13" s="48">
        <v>10</v>
      </c>
      <c r="BK13" s="49">
        <v>90.9090909090909</v>
      </c>
      <c r="BL13" s="48">
        <v>11</v>
      </c>
    </row>
    <row r="14" spans="1:64" ht="15">
      <c r="A14" s="64" t="s">
        <v>223</v>
      </c>
      <c r="B14" s="64" t="s">
        <v>231</v>
      </c>
      <c r="C14" s="65"/>
      <c r="D14" s="66"/>
      <c r="E14" s="67"/>
      <c r="F14" s="68"/>
      <c r="G14" s="65"/>
      <c r="H14" s="69"/>
      <c r="I14" s="70"/>
      <c r="J14" s="70"/>
      <c r="K14" s="34" t="s">
        <v>65</v>
      </c>
      <c r="L14" s="77">
        <v>15</v>
      </c>
      <c r="M14" s="77"/>
      <c r="N14" s="72"/>
      <c r="O14" s="79" t="s">
        <v>403</v>
      </c>
      <c r="P14" s="81">
        <v>43450.90715277778</v>
      </c>
      <c r="Q14" s="79" t="s">
        <v>413</v>
      </c>
      <c r="R14" s="83" t="s">
        <v>596</v>
      </c>
      <c r="S14" s="79" t="s">
        <v>607</v>
      </c>
      <c r="T14" s="79"/>
      <c r="U14" s="79"/>
      <c r="V14" s="83" t="s">
        <v>630</v>
      </c>
      <c r="W14" s="81">
        <v>43450.90715277778</v>
      </c>
      <c r="X14" s="83" t="s">
        <v>647</v>
      </c>
      <c r="Y14" s="79"/>
      <c r="Z14" s="79"/>
      <c r="AA14" s="85" t="s">
        <v>836</v>
      </c>
      <c r="AB14" s="85" t="s">
        <v>1015</v>
      </c>
      <c r="AC14" s="79" t="b">
        <v>0</v>
      </c>
      <c r="AD14" s="79">
        <v>0</v>
      </c>
      <c r="AE14" s="85" t="s">
        <v>1192</v>
      </c>
      <c r="AF14" s="79" t="b">
        <v>0</v>
      </c>
      <c r="AG14" s="79" t="s">
        <v>1363</v>
      </c>
      <c r="AH14" s="79"/>
      <c r="AI14" s="85" t="s">
        <v>1190</v>
      </c>
      <c r="AJ14" s="79" t="b">
        <v>0</v>
      </c>
      <c r="AK14" s="79">
        <v>0</v>
      </c>
      <c r="AL14" s="85" t="s">
        <v>1190</v>
      </c>
      <c r="AM14" s="79" t="s">
        <v>1374</v>
      </c>
      <c r="AN14" s="79" t="b">
        <v>0</v>
      </c>
      <c r="AO14" s="85" t="s">
        <v>1015</v>
      </c>
      <c r="AP14" s="79" t="s">
        <v>176</v>
      </c>
      <c r="AQ14" s="79">
        <v>0</v>
      </c>
      <c r="AR14" s="79">
        <v>0</v>
      </c>
      <c r="AS14" s="79"/>
      <c r="AT14" s="79"/>
      <c r="AU14" s="79"/>
      <c r="AV14" s="79"/>
      <c r="AW14" s="79"/>
      <c r="AX14" s="79"/>
      <c r="AY14" s="79"/>
      <c r="AZ14" s="79"/>
      <c r="BA14">
        <v>2</v>
      </c>
      <c r="BB14" s="78" t="str">
        <f>REPLACE(INDEX(GroupVertices[Group],MATCH(Edges24[[#This Row],[Vertex 1]],GroupVertices[Vertex],0)),1,1,"")</f>
        <v>3</v>
      </c>
      <c r="BC14" s="78" t="str">
        <f>REPLACE(INDEX(GroupVertices[Group],MATCH(Edges24[[#This Row],[Vertex 2]],GroupVertices[Vertex],0)),1,1,"")</f>
        <v>3</v>
      </c>
      <c r="BD14" s="48">
        <v>0</v>
      </c>
      <c r="BE14" s="49">
        <v>0</v>
      </c>
      <c r="BF14" s="48">
        <v>0</v>
      </c>
      <c r="BG14" s="49">
        <v>0</v>
      </c>
      <c r="BH14" s="48">
        <v>0</v>
      </c>
      <c r="BI14" s="49">
        <v>0</v>
      </c>
      <c r="BJ14" s="48">
        <v>34</v>
      </c>
      <c r="BK14" s="49">
        <v>100</v>
      </c>
      <c r="BL14" s="48">
        <v>34</v>
      </c>
    </row>
    <row r="15" spans="1:64" ht="15">
      <c r="A15" s="64" t="s">
        <v>223</v>
      </c>
      <c r="B15" s="64" t="s">
        <v>231</v>
      </c>
      <c r="C15" s="65"/>
      <c r="D15" s="66"/>
      <c r="E15" s="67"/>
      <c r="F15" s="68"/>
      <c r="G15" s="65"/>
      <c r="H15" s="69"/>
      <c r="I15" s="70"/>
      <c r="J15" s="70"/>
      <c r="K15" s="34" t="s">
        <v>65</v>
      </c>
      <c r="L15" s="77">
        <v>16</v>
      </c>
      <c r="M15" s="77"/>
      <c r="N15" s="72"/>
      <c r="O15" s="79" t="s">
        <v>403</v>
      </c>
      <c r="P15" s="81">
        <v>43450.96986111111</v>
      </c>
      <c r="Q15" s="79" t="s">
        <v>414</v>
      </c>
      <c r="R15" s="79" t="s">
        <v>597</v>
      </c>
      <c r="S15" s="79" t="s">
        <v>608</v>
      </c>
      <c r="T15" s="79"/>
      <c r="U15" s="79"/>
      <c r="V15" s="83" t="s">
        <v>630</v>
      </c>
      <c r="W15" s="81">
        <v>43450.96986111111</v>
      </c>
      <c r="X15" s="83" t="s">
        <v>648</v>
      </c>
      <c r="Y15" s="79"/>
      <c r="Z15" s="79"/>
      <c r="AA15" s="85" t="s">
        <v>837</v>
      </c>
      <c r="AB15" s="85" t="s">
        <v>1016</v>
      </c>
      <c r="AC15" s="79" t="b">
        <v>0</v>
      </c>
      <c r="AD15" s="79">
        <v>0</v>
      </c>
      <c r="AE15" s="85" t="s">
        <v>1192</v>
      </c>
      <c r="AF15" s="79" t="b">
        <v>0</v>
      </c>
      <c r="AG15" s="79" t="s">
        <v>1363</v>
      </c>
      <c r="AH15" s="79"/>
      <c r="AI15" s="85" t="s">
        <v>1190</v>
      </c>
      <c r="AJ15" s="79" t="b">
        <v>0</v>
      </c>
      <c r="AK15" s="79">
        <v>0</v>
      </c>
      <c r="AL15" s="85" t="s">
        <v>1190</v>
      </c>
      <c r="AM15" s="79" t="s">
        <v>1374</v>
      </c>
      <c r="AN15" s="79" t="b">
        <v>0</v>
      </c>
      <c r="AO15" s="85" t="s">
        <v>1016</v>
      </c>
      <c r="AP15" s="79" t="s">
        <v>176</v>
      </c>
      <c r="AQ15" s="79">
        <v>0</v>
      </c>
      <c r="AR15" s="79">
        <v>0</v>
      </c>
      <c r="AS15" s="79"/>
      <c r="AT15" s="79"/>
      <c r="AU15" s="79"/>
      <c r="AV15" s="79"/>
      <c r="AW15" s="79"/>
      <c r="AX15" s="79"/>
      <c r="AY15" s="79"/>
      <c r="AZ15" s="79"/>
      <c r="BA15">
        <v>2</v>
      </c>
      <c r="BB15" s="78" t="str">
        <f>REPLACE(INDEX(GroupVertices[Group],MATCH(Edges24[[#This Row],[Vertex 1]],GroupVertices[Vertex],0)),1,1,"")</f>
        <v>3</v>
      </c>
      <c r="BC15" s="78" t="str">
        <f>REPLACE(INDEX(GroupVertices[Group],MATCH(Edges24[[#This Row],[Vertex 2]],GroupVertices[Vertex],0)),1,1,"")</f>
        <v>3</v>
      </c>
      <c r="BD15" s="48">
        <v>1</v>
      </c>
      <c r="BE15" s="49">
        <v>2.2222222222222223</v>
      </c>
      <c r="BF15" s="48">
        <v>2</v>
      </c>
      <c r="BG15" s="49">
        <v>4.444444444444445</v>
      </c>
      <c r="BH15" s="48">
        <v>0</v>
      </c>
      <c r="BI15" s="49">
        <v>0</v>
      </c>
      <c r="BJ15" s="48">
        <v>42</v>
      </c>
      <c r="BK15" s="49">
        <v>93.33333333333333</v>
      </c>
      <c r="BL15" s="48">
        <v>45</v>
      </c>
    </row>
    <row r="16" spans="1:64" ht="15">
      <c r="A16" s="64" t="s">
        <v>223</v>
      </c>
      <c r="B16" s="64" t="s">
        <v>232</v>
      </c>
      <c r="C16" s="65"/>
      <c r="D16" s="66"/>
      <c r="E16" s="67"/>
      <c r="F16" s="68"/>
      <c r="G16" s="65"/>
      <c r="H16" s="69"/>
      <c r="I16" s="70"/>
      <c r="J16" s="70"/>
      <c r="K16" s="34" t="s">
        <v>65</v>
      </c>
      <c r="L16" s="77">
        <v>17</v>
      </c>
      <c r="M16" s="77"/>
      <c r="N16" s="72"/>
      <c r="O16" s="79" t="s">
        <v>403</v>
      </c>
      <c r="P16" s="81">
        <v>43456.476111111115</v>
      </c>
      <c r="Q16" s="79" t="s">
        <v>415</v>
      </c>
      <c r="R16" s="83" t="s">
        <v>596</v>
      </c>
      <c r="S16" s="79" t="s">
        <v>607</v>
      </c>
      <c r="T16" s="79"/>
      <c r="U16" s="79"/>
      <c r="V16" s="83" t="s">
        <v>630</v>
      </c>
      <c r="W16" s="81">
        <v>43456.476111111115</v>
      </c>
      <c r="X16" s="83" t="s">
        <v>649</v>
      </c>
      <c r="Y16" s="79"/>
      <c r="Z16" s="79"/>
      <c r="AA16" s="85" t="s">
        <v>838</v>
      </c>
      <c r="AB16" s="85" t="s">
        <v>1017</v>
      </c>
      <c r="AC16" s="79" t="b">
        <v>0</v>
      </c>
      <c r="AD16" s="79">
        <v>0</v>
      </c>
      <c r="AE16" s="85" t="s">
        <v>1193</v>
      </c>
      <c r="AF16" s="79" t="b">
        <v>0</v>
      </c>
      <c r="AG16" s="79" t="s">
        <v>1363</v>
      </c>
      <c r="AH16" s="79"/>
      <c r="AI16" s="85" t="s">
        <v>1190</v>
      </c>
      <c r="AJ16" s="79" t="b">
        <v>0</v>
      </c>
      <c r="AK16" s="79">
        <v>0</v>
      </c>
      <c r="AL16" s="85" t="s">
        <v>1190</v>
      </c>
      <c r="AM16" s="79" t="s">
        <v>1374</v>
      </c>
      <c r="AN16" s="79" t="b">
        <v>0</v>
      </c>
      <c r="AO16" s="85" t="s">
        <v>1017</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v>2</v>
      </c>
      <c r="BE16" s="49">
        <v>4.081632653061225</v>
      </c>
      <c r="BF16" s="48">
        <v>0</v>
      </c>
      <c r="BG16" s="49">
        <v>0</v>
      </c>
      <c r="BH16" s="48">
        <v>0</v>
      </c>
      <c r="BI16" s="49">
        <v>0</v>
      </c>
      <c r="BJ16" s="48">
        <v>47</v>
      </c>
      <c r="BK16" s="49">
        <v>95.91836734693878</v>
      </c>
      <c r="BL16" s="48">
        <v>49</v>
      </c>
    </row>
    <row r="17" spans="1:64" ht="15">
      <c r="A17" s="64" t="s">
        <v>223</v>
      </c>
      <c r="B17" s="64" t="s">
        <v>233</v>
      </c>
      <c r="C17" s="65"/>
      <c r="D17" s="66"/>
      <c r="E17" s="67"/>
      <c r="F17" s="68"/>
      <c r="G17" s="65"/>
      <c r="H17" s="69"/>
      <c r="I17" s="70"/>
      <c r="J17" s="70"/>
      <c r="K17" s="34" t="s">
        <v>65</v>
      </c>
      <c r="L17" s="77">
        <v>18</v>
      </c>
      <c r="M17" s="77"/>
      <c r="N17" s="72"/>
      <c r="O17" s="79" t="s">
        <v>403</v>
      </c>
      <c r="P17" s="81">
        <v>43457.62903935185</v>
      </c>
      <c r="Q17" s="79" t="s">
        <v>416</v>
      </c>
      <c r="R17" s="83" t="s">
        <v>596</v>
      </c>
      <c r="S17" s="79" t="s">
        <v>607</v>
      </c>
      <c r="T17" s="79"/>
      <c r="U17" s="79"/>
      <c r="V17" s="83" t="s">
        <v>630</v>
      </c>
      <c r="W17" s="81">
        <v>43457.62903935185</v>
      </c>
      <c r="X17" s="83" t="s">
        <v>650</v>
      </c>
      <c r="Y17" s="79"/>
      <c r="Z17" s="79"/>
      <c r="AA17" s="85" t="s">
        <v>839</v>
      </c>
      <c r="AB17" s="85" t="s">
        <v>1018</v>
      </c>
      <c r="AC17" s="79" t="b">
        <v>0</v>
      </c>
      <c r="AD17" s="79">
        <v>0</v>
      </c>
      <c r="AE17" s="85" t="s">
        <v>1194</v>
      </c>
      <c r="AF17" s="79" t="b">
        <v>0</v>
      </c>
      <c r="AG17" s="79" t="s">
        <v>1363</v>
      </c>
      <c r="AH17" s="79"/>
      <c r="AI17" s="85" t="s">
        <v>1190</v>
      </c>
      <c r="AJ17" s="79" t="b">
        <v>0</v>
      </c>
      <c r="AK17" s="79">
        <v>0</v>
      </c>
      <c r="AL17" s="85" t="s">
        <v>1190</v>
      </c>
      <c r="AM17" s="79" t="s">
        <v>1374</v>
      </c>
      <c r="AN17" s="79" t="b">
        <v>0</v>
      </c>
      <c r="AO17" s="85" t="s">
        <v>1018</v>
      </c>
      <c r="AP17" s="79" t="s">
        <v>176</v>
      </c>
      <c r="AQ17" s="79">
        <v>0</v>
      </c>
      <c r="AR17" s="79">
        <v>0</v>
      </c>
      <c r="AS17" s="79"/>
      <c r="AT17" s="79"/>
      <c r="AU17" s="79"/>
      <c r="AV17" s="79"/>
      <c r="AW17" s="79"/>
      <c r="AX17" s="79"/>
      <c r="AY17" s="79"/>
      <c r="AZ17" s="79"/>
      <c r="BA17">
        <v>1</v>
      </c>
      <c r="BB17" s="78" t="str">
        <f>REPLACE(INDEX(GroupVertices[Group],MATCH(Edges24[[#This Row],[Vertex 1]],GroupVertices[Vertex],0)),1,1,"")</f>
        <v>3</v>
      </c>
      <c r="BC17" s="78" t="str">
        <f>REPLACE(INDEX(GroupVertices[Group],MATCH(Edges24[[#This Row],[Vertex 2]],GroupVertices[Vertex],0)),1,1,"")</f>
        <v>3</v>
      </c>
      <c r="BD17" s="48">
        <v>0</v>
      </c>
      <c r="BE17" s="49">
        <v>0</v>
      </c>
      <c r="BF17" s="48">
        <v>0</v>
      </c>
      <c r="BG17" s="49">
        <v>0</v>
      </c>
      <c r="BH17" s="48">
        <v>0</v>
      </c>
      <c r="BI17" s="49">
        <v>0</v>
      </c>
      <c r="BJ17" s="48">
        <v>47</v>
      </c>
      <c r="BK17" s="49">
        <v>100</v>
      </c>
      <c r="BL17" s="48">
        <v>47</v>
      </c>
    </row>
    <row r="18" spans="1:64" ht="15">
      <c r="A18" s="64" t="s">
        <v>223</v>
      </c>
      <c r="B18" s="64" t="s">
        <v>234</v>
      </c>
      <c r="C18" s="65"/>
      <c r="D18" s="66"/>
      <c r="E18" s="67"/>
      <c r="F18" s="68"/>
      <c r="G18" s="65"/>
      <c r="H18" s="69"/>
      <c r="I18" s="70"/>
      <c r="J18" s="70"/>
      <c r="K18" s="34" t="s">
        <v>65</v>
      </c>
      <c r="L18" s="77">
        <v>19</v>
      </c>
      <c r="M18" s="77"/>
      <c r="N18" s="72"/>
      <c r="O18" s="79" t="s">
        <v>403</v>
      </c>
      <c r="P18" s="81">
        <v>43461.07324074074</v>
      </c>
      <c r="Q18" s="79" t="s">
        <v>417</v>
      </c>
      <c r="R18" s="83" t="s">
        <v>596</v>
      </c>
      <c r="S18" s="79" t="s">
        <v>607</v>
      </c>
      <c r="T18" s="79"/>
      <c r="U18" s="79"/>
      <c r="V18" s="83" t="s">
        <v>630</v>
      </c>
      <c r="W18" s="81">
        <v>43461.07324074074</v>
      </c>
      <c r="X18" s="83" t="s">
        <v>651</v>
      </c>
      <c r="Y18" s="79"/>
      <c r="Z18" s="79"/>
      <c r="AA18" s="85" t="s">
        <v>840</v>
      </c>
      <c r="AB18" s="85" t="s">
        <v>1019</v>
      </c>
      <c r="AC18" s="79" t="b">
        <v>0</v>
      </c>
      <c r="AD18" s="79">
        <v>0</v>
      </c>
      <c r="AE18" s="85" t="s">
        <v>1195</v>
      </c>
      <c r="AF18" s="79" t="b">
        <v>0</v>
      </c>
      <c r="AG18" s="79" t="s">
        <v>1363</v>
      </c>
      <c r="AH18" s="79"/>
      <c r="AI18" s="85" t="s">
        <v>1190</v>
      </c>
      <c r="AJ18" s="79" t="b">
        <v>0</v>
      </c>
      <c r="AK18" s="79">
        <v>0</v>
      </c>
      <c r="AL18" s="85" t="s">
        <v>1190</v>
      </c>
      <c r="AM18" s="79" t="s">
        <v>1374</v>
      </c>
      <c r="AN18" s="79" t="b">
        <v>0</v>
      </c>
      <c r="AO18" s="85" t="s">
        <v>1019</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v>0</v>
      </c>
      <c r="BE18" s="49">
        <v>0</v>
      </c>
      <c r="BF18" s="48">
        <v>0</v>
      </c>
      <c r="BG18" s="49">
        <v>0</v>
      </c>
      <c r="BH18" s="48">
        <v>0</v>
      </c>
      <c r="BI18" s="49">
        <v>0</v>
      </c>
      <c r="BJ18" s="48">
        <v>14</v>
      </c>
      <c r="BK18" s="49">
        <v>100</v>
      </c>
      <c r="BL18" s="48">
        <v>14</v>
      </c>
    </row>
    <row r="19" spans="1:64" ht="15">
      <c r="A19" s="64" t="s">
        <v>224</v>
      </c>
      <c r="B19" s="64" t="s">
        <v>235</v>
      </c>
      <c r="C19" s="65"/>
      <c r="D19" s="66"/>
      <c r="E19" s="67"/>
      <c r="F19" s="68"/>
      <c r="G19" s="65"/>
      <c r="H19" s="69"/>
      <c r="I19" s="70"/>
      <c r="J19" s="70"/>
      <c r="K19" s="34" t="s">
        <v>65</v>
      </c>
      <c r="L19" s="77">
        <v>20</v>
      </c>
      <c r="M19" s="77"/>
      <c r="N19" s="72"/>
      <c r="O19" s="79" t="s">
        <v>403</v>
      </c>
      <c r="P19" s="81">
        <v>43449.57462962963</v>
      </c>
      <c r="Q19" s="79" t="s">
        <v>418</v>
      </c>
      <c r="R19" s="83" t="s">
        <v>598</v>
      </c>
      <c r="S19" s="79" t="s">
        <v>609</v>
      </c>
      <c r="T19" s="79"/>
      <c r="U19" s="79"/>
      <c r="V19" s="83" t="s">
        <v>631</v>
      </c>
      <c r="W19" s="81">
        <v>43449.57462962963</v>
      </c>
      <c r="X19" s="83" t="s">
        <v>652</v>
      </c>
      <c r="Y19" s="79"/>
      <c r="Z19" s="79"/>
      <c r="AA19" s="85" t="s">
        <v>841</v>
      </c>
      <c r="AB19" s="85" t="s">
        <v>1020</v>
      </c>
      <c r="AC19" s="79" t="b">
        <v>0</v>
      </c>
      <c r="AD19" s="79">
        <v>0</v>
      </c>
      <c r="AE19" s="85" t="s">
        <v>1196</v>
      </c>
      <c r="AF19" s="79" t="b">
        <v>0</v>
      </c>
      <c r="AG19" s="79" t="s">
        <v>1363</v>
      </c>
      <c r="AH19" s="79"/>
      <c r="AI19" s="85" t="s">
        <v>1190</v>
      </c>
      <c r="AJ19" s="79" t="b">
        <v>0</v>
      </c>
      <c r="AK19" s="79">
        <v>0</v>
      </c>
      <c r="AL19" s="85" t="s">
        <v>1190</v>
      </c>
      <c r="AM19" s="79" t="s">
        <v>1375</v>
      </c>
      <c r="AN19" s="79" t="b">
        <v>0</v>
      </c>
      <c r="AO19" s="85" t="s">
        <v>1020</v>
      </c>
      <c r="AP19" s="79" t="s">
        <v>176</v>
      </c>
      <c r="AQ19" s="79">
        <v>0</v>
      </c>
      <c r="AR19" s="79">
        <v>0</v>
      </c>
      <c r="AS19" s="79"/>
      <c r="AT19" s="79"/>
      <c r="AU19" s="79"/>
      <c r="AV19" s="79"/>
      <c r="AW19" s="79"/>
      <c r="AX19" s="79"/>
      <c r="AY19" s="79"/>
      <c r="AZ19" s="79"/>
      <c r="BA19">
        <v>1</v>
      </c>
      <c r="BB19" s="78" t="str">
        <f>REPLACE(INDEX(GroupVertices[Group],MATCH(Edges24[[#This Row],[Vertex 1]],GroupVertices[Vertex],0)),1,1,"")</f>
        <v>4</v>
      </c>
      <c r="BC19" s="78" t="str">
        <f>REPLACE(INDEX(GroupVertices[Group],MATCH(Edges24[[#This Row],[Vertex 2]],GroupVertices[Vertex],0)),1,1,"")</f>
        <v>4</v>
      </c>
      <c r="BD19" s="48">
        <v>0</v>
      </c>
      <c r="BE19" s="49">
        <v>0</v>
      </c>
      <c r="BF19" s="48">
        <v>0</v>
      </c>
      <c r="BG19" s="49">
        <v>0</v>
      </c>
      <c r="BH19" s="48">
        <v>0</v>
      </c>
      <c r="BI19" s="49">
        <v>0</v>
      </c>
      <c r="BJ19" s="48">
        <v>20</v>
      </c>
      <c r="BK19" s="49">
        <v>100</v>
      </c>
      <c r="BL19" s="48">
        <v>20</v>
      </c>
    </row>
    <row r="20" spans="1:64" ht="15">
      <c r="A20" s="64" t="s">
        <v>224</v>
      </c>
      <c r="B20" s="64" t="s">
        <v>236</v>
      </c>
      <c r="C20" s="65"/>
      <c r="D20" s="66"/>
      <c r="E20" s="67"/>
      <c r="F20" s="68"/>
      <c r="G20" s="65"/>
      <c r="H20" s="69"/>
      <c r="I20" s="70"/>
      <c r="J20" s="70"/>
      <c r="K20" s="34" t="s">
        <v>65</v>
      </c>
      <c r="L20" s="77">
        <v>21</v>
      </c>
      <c r="M20" s="77"/>
      <c r="N20" s="72"/>
      <c r="O20" s="79" t="s">
        <v>403</v>
      </c>
      <c r="P20" s="81">
        <v>43461.39787037037</v>
      </c>
      <c r="Q20" s="79" t="s">
        <v>419</v>
      </c>
      <c r="R20" s="83" t="s">
        <v>598</v>
      </c>
      <c r="S20" s="79" t="s">
        <v>609</v>
      </c>
      <c r="T20" s="79"/>
      <c r="U20" s="79"/>
      <c r="V20" s="83" t="s">
        <v>631</v>
      </c>
      <c r="W20" s="81">
        <v>43461.39787037037</v>
      </c>
      <c r="X20" s="83" t="s">
        <v>653</v>
      </c>
      <c r="Y20" s="79"/>
      <c r="Z20" s="79"/>
      <c r="AA20" s="85" t="s">
        <v>842</v>
      </c>
      <c r="AB20" s="85" t="s">
        <v>1021</v>
      </c>
      <c r="AC20" s="79" t="b">
        <v>0</v>
      </c>
      <c r="AD20" s="79">
        <v>0</v>
      </c>
      <c r="AE20" s="85" t="s">
        <v>1197</v>
      </c>
      <c r="AF20" s="79" t="b">
        <v>0</v>
      </c>
      <c r="AG20" s="79" t="s">
        <v>1363</v>
      </c>
      <c r="AH20" s="79"/>
      <c r="AI20" s="85" t="s">
        <v>1190</v>
      </c>
      <c r="AJ20" s="79" t="b">
        <v>0</v>
      </c>
      <c r="AK20" s="79">
        <v>0</v>
      </c>
      <c r="AL20" s="85" t="s">
        <v>1190</v>
      </c>
      <c r="AM20" s="79" t="s">
        <v>1375</v>
      </c>
      <c r="AN20" s="79" t="b">
        <v>0</v>
      </c>
      <c r="AO20" s="85" t="s">
        <v>1021</v>
      </c>
      <c r="AP20" s="79" t="s">
        <v>176</v>
      </c>
      <c r="AQ20" s="79">
        <v>0</v>
      </c>
      <c r="AR20" s="79">
        <v>0</v>
      </c>
      <c r="AS20" s="79"/>
      <c r="AT20" s="79"/>
      <c r="AU20" s="79"/>
      <c r="AV20" s="79"/>
      <c r="AW20" s="79"/>
      <c r="AX20" s="79"/>
      <c r="AY20" s="79"/>
      <c r="AZ20" s="79"/>
      <c r="BA20">
        <v>1</v>
      </c>
      <c r="BB20" s="78" t="str">
        <f>REPLACE(INDEX(GroupVertices[Group],MATCH(Edges24[[#This Row],[Vertex 1]],GroupVertices[Vertex],0)),1,1,"")</f>
        <v>4</v>
      </c>
      <c r="BC20" s="78" t="str">
        <f>REPLACE(INDEX(GroupVertices[Group],MATCH(Edges24[[#This Row],[Vertex 2]],GroupVertices[Vertex],0)),1,1,"")</f>
        <v>4</v>
      </c>
      <c r="BD20" s="48">
        <v>1</v>
      </c>
      <c r="BE20" s="49">
        <v>2.5</v>
      </c>
      <c r="BF20" s="48">
        <v>0</v>
      </c>
      <c r="BG20" s="49">
        <v>0</v>
      </c>
      <c r="BH20" s="48">
        <v>0</v>
      </c>
      <c r="BI20" s="49">
        <v>0</v>
      </c>
      <c r="BJ20" s="48">
        <v>39</v>
      </c>
      <c r="BK20" s="49">
        <v>97.5</v>
      </c>
      <c r="BL20" s="48">
        <v>40</v>
      </c>
    </row>
    <row r="21" spans="1:64" ht="15">
      <c r="A21" s="64" t="s">
        <v>225</v>
      </c>
      <c r="B21" s="64" t="s">
        <v>237</v>
      </c>
      <c r="C21" s="65"/>
      <c r="D21" s="66"/>
      <c r="E21" s="67"/>
      <c r="F21" s="68"/>
      <c r="G21" s="65"/>
      <c r="H21" s="69"/>
      <c r="I21" s="70"/>
      <c r="J21" s="70"/>
      <c r="K21" s="34" t="s">
        <v>65</v>
      </c>
      <c r="L21" s="77">
        <v>22</v>
      </c>
      <c r="M21" s="77"/>
      <c r="N21" s="72"/>
      <c r="O21" s="79" t="s">
        <v>403</v>
      </c>
      <c r="P21" s="81">
        <v>43462.33524305555</v>
      </c>
      <c r="Q21" s="79" t="s">
        <v>420</v>
      </c>
      <c r="R21" s="83" t="s">
        <v>599</v>
      </c>
      <c r="S21" s="79" t="s">
        <v>610</v>
      </c>
      <c r="T21" s="79"/>
      <c r="U21" s="79"/>
      <c r="V21" s="83" t="s">
        <v>632</v>
      </c>
      <c r="W21" s="81">
        <v>43462.33524305555</v>
      </c>
      <c r="X21" s="83" t="s">
        <v>654</v>
      </c>
      <c r="Y21" s="79"/>
      <c r="Z21" s="79"/>
      <c r="AA21" s="85" t="s">
        <v>843</v>
      </c>
      <c r="AB21" s="85" t="s">
        <v>1022</v>
      </c>
      <c r="AC21" s="79" t="b">
        <v>0</v>
      </c>
      <c r="AD21" s="79">
        <v>0</v>
      </c>
      <c r="AE21" s="85" t="s">
        <v>1198</v>
      </c>
      <c r="AF21" s="79" t="b">
        <v>0</v>
      </c>
      <c r="AG21" s="79" t="s">
        <v>1365</v>
      </c>
      <c r="AH21" s="79"/>
      <c r="AI21" s="85" t="s">
        <v>1190</v>
      </c>
      <c r="AJ21" s="79" t="b">
        <v>0</v>
      </c>
      <c r="AK21" s="79">
        <v>0</v>
      </c>
      <c r="AL21" s="85" t="s">
        <v>1190</v>
      </c>
      <c r="AM21" s="79" t="s">
        <v>1372</v>
      </c>
      <c r="AN21" s="79" t="b">
        <v>0</v>
      </c>
      <c r="AO21" s="85" t="s">
        <v>1022</v>
      </c>
      <c r="AP21" s="79" t="s">
        <v>176</v>
      </c>
      <c r="AQ21" s="79">
        <v>0</v>
      </c>
      <c r="AR21" s="79">
        <v>0</v>
      </c>
      <c r="AS21" s="79"/>
      <c r="AT21" s="79"/>
      <c r="AU21" s="79"/>
      <c r="AV21" s="79"/>
      <c r="AW21" s="79"/>
      <c r="AX21" s="79"/>
      <c r="AY21" s="79"/>
      <c r="AZ21" s="79"/>
      <c r="BA21">
        <v>1</v>
      </c>
      <c r="BB21" s="78" t="str">
        <f>REPLACE(INDEX(GroupVertices[Group],MATCH(Edges24[[#This Row],[Vertex 1]],GroupVertices[Vertex],0)),1,1,"")</f>
        <v>9</v>
      </c>
      <c r="BC21" s="78" t="str">
        <f>REPLACE(INDEX(GroupVertices[Group],MATCH(Edges24[[#This Row],[Vertex 2]],GroupVertices[Vertex],0)),1,1,"")</f>
        <v>9</v>
      </c>
      <c r="BD21" s="48">
        <v>0</v>
      </c>
      <c r="BE21" s="49">
        <v>0</v>
      </c>
      <c r="BF21" s="48">
        <v>0</v>
      </c>
      <c r="BG21" s="49">
        <v>0</v>
      </c>
      <c r="BH21" s="48">
        <v>0</v>
      </c>
      <c r="BI21" s="49">
        <v>0</v>
      </c>
      <c r="BJ21" s="48">
        <v>13</v>
      </c>
      <c r="BK21" s="49">
        <v>100</v>
      </c>
      <c r="BL21" s="48">
        <v>13</v>
      </c>
    </row>
    <row r="22" spans="1:64" ht="15">
      <c r="A22" s="64" t="s">
        <v>226</v>
      </c>
      <c r="B22" s="64" t="s">
        <v>238</v>
      </c>
      <c r="C22" s="65"/>
      <c r="D22" s="66"/>
      <c r="E22" s="67"/>
      <c r="F22" s="68"/>
      <c r="G22" s="65"/>
      <c r="H22" s="69"/>
      <c r="I22" s="70"/>
      <c r="J22" s="70"/>
      <c r="K22" s="34" t="s">
        <v>65</v>
      </c>
      <c r="L22" s="77">
        <v>23</v>
      </c>
      <c r="M22" s="77"/>
      <c r="N22" s="72"/>
      <c r="O22" s="79" t="s">
        <v>403</v>
      </c>
      <c r="P22" s="81">
        <v>43449.38596064815</v>
      </c>
      <c r="Q22" s="79" t="s">
        <v>421</v>
      </c>
      <c r="R22" s="83" t="s">
        <v>598</v>
      </c>
      <c r="S22" s="79" t="s">
        <v>609</v>
      </c>
      <c r="T22" s="79"/>
      <c r="U22" s="79"/>
      <c r="V22" s="83" t="s">
        <v>633</v>
      </c>
      <c r="W22" s="81">
        <v>43449.38596064815</v>
      </c>
      <c r="X22" s="83" t="s">
        <v>655</v>
      </c>
      <c r="Y22" s="79"/>
      <c r="Z22" s="79"/>
      <c r="AA22" s="85" t="s">
        <v>844</v>
      </c>
      <c r="AB22" s="85" t="s">
        <v>1023</v>
      </c>
      <c r="AC22" s="79" t="b">
        <v>0</v>
      </c>
      <c r="AD22" s="79">
        <v>0</v>
      </c>
      <c r="AE22" s="85" t="s">
        <v>1199</v>
      </c>
      <c r="AF22" s="79" t="b">
        <v>0</v>
      </c>
      <c r="AG22" s="79" t="s">
        <v>1363</v>
      </c>
      <c r="AH22" s="79"/>
      <c r="AI22" s="85" t="s">
        <v>1190</v>
      </c>
      <c r="AJ22" s="79" t="b">
        <v>0</v>
      </c>
      <c r="AK22" s="79">
        <v>0</v>
      </c>
      <c r="AL22" s="85" t="s">
        <v>1190</v>
      </c>
      <c r="AM22" s="79" t="s">
        <v>1375</v>
      </c>
      <c r="AN22" s="79" t="b">
        <v>0</v>
      </c>
      <c r="AO22" s="85" t="s">
        <v>1023</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0</v>
      </c>
      <c r="BE22" s="49">
        <v>0</v>
      </c>
      <c r="BF22" s="48">
        <v>1</v>
      </c>
      <c r="BG22" s="49">
        <v>3.8461538461538463</v>
      </c>
      <c r="BH22" s="48">
        <v>0</v>
      </c>
      <c r="BI22" s="49">
        <v>0</v>
      </c>
      <c r="BJ22" s="48">
        <v>25</v>
      </c>
      <c r="BK22" s="49">
        <v>96.15384615384616</v>
      </c>
      <c r="BL22" s="48">
        <v>26</v>
      </c>
    </row>
    <row r="23" spans="1:64" ht="15">
      <c r="A23" s="64" t="s">
        <v>226</v>
      </c>
      <c r="B23" s="64" t="s">
        <v>239</v>
      </c>
      <c r="C23" s="65"/>
      <c r="D23" s="66"/>
      <c r="E23" s="67"/>
      <c r="F23" s="68"/>
      <c r="G23" s="65"/>
      <c r="H23" s="69"/>
      <c r="I23" s="70"/>
      <c r="J23" s="70"/>
      <c r="K23" s="34" t="s">
        <v>65</v>
      </c>
      <c r="L23" s="77">
        <v>24</v>
      </c>
      <c r="M23" s="77"/>
      <c r="N23" s="72"/>
      <c r="O23" s="79" t="s">
        <v>403</v>
      </c>
      <c r="P23" s="81">
        <v>43449.39423611111</v>
      </c>
      <c r="Q23" s="79" t="s">
        <v>422</v>
      </c>
      <c r="R23" s="83" t="s">
        <v>598</v>
      </c>
      <c r="S23" s="79" t="s">
        <v>609</v>
      </c>
      <c r="T23" s="79"/>
      <c r="U23" s="79"/>
      <c r="V23" s="83" t="s">
        <v>633</v>
      </c>
      <c r="W23" s="81">
        <v>43449.39423611111</v>
      </c>
      <c r="X23" s="83" t="s">
        <v>656</v>
      </c>
      <c r="Y23" s="79"/>
      <c r="Z23" s="79"/>
      <c r="AA23" s="85" t="s">
        <v>845</v>
      </c>
      <c r="AB23" s="85" t="s">
        <v>1024</v>
      </c>
      <c r="AC23" s="79" t="b">
        <v>0</v>
      </c>
      <c r="AD23" s="79">
        <v>0</v>
      </c>
      <c r="AE23" s="85" t="s">
        <v>1200</v>
      </c>
      <c r="AF23" s="79" t="b">
        <v>0</v>
      </c>
      <c r="AG23" s="79" t="s">
        <v>1363</v>
      </c>
      <c r="AH23" s="79"/>
      <c r="AI23" s="85" t="s">
        <v>1190</v>
      </c>
      <c r="AJ23" s="79" t="b">
        <v>0</v>
      </c>
      <c r="AK23" s="79">
        <v>0</v>
      </c>
      <c r="AL23" s="85" t="s">
        <v>1190</v>
      </c>
      <c r="AM23" s="79" t="s">
        <v>1375</v>
      </c>
      <c r="AN23" s="79" t="b">
        <v>0</v>
      </c>
      <c r="AO23" s="85" t="s">
        <v>1024</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1</v>
      </c>
      <c r="BG23" s="49">
        <v>4</v>
      </c>
      <c r="BH23" s="48">
        <v>0</v>
      </c>
      <c r="BI23" s="49">
        <v>0</v>
      </c>
      <c r="BJ23" s="48">
        <v>24</v>
      </c>
      <c r="BK23" s="49">
        <v>96</v>
      </c>
      <c r="BL23" s="48">
        <v>25</v>
      </c>
    </row>
    <row r="24" spans="1:64" ht="15">
      <c r="A24" s="64" t="s">
        <v>226</v>
      </c>
      <c r="B24" s="64" t="s">
        <v>240</v>
      </c>
      <c r="C24" s="65"/>
      <c r="D24" s="66"/>
      <c r="E24" s="67"/>
      <c r="F24" s="68"/>
      <c r="G24" s="65"/>
      <c r="H24" s="69"/>
      <c r="I24" s="70"/>
      <c r="J24" s="70"/>
      <c r="K24" s="34" t="s">
        <v>65</v>
      </c>
      <c r="L24" s="77">
        <v>25</v>
      </c>
      <c r="M24" s="77"/>
      <c r="N24" s="72"/>
      <c r="O24" s="79" t="s">
        <v>403</v>
      </c>
      <c r="P24" s="81">
        <v>43449.39512731481</v>
      </c>
      <c r="Q24" s="79" t="s">
        <v>423</v>
      </c>
      <c r="R24" s="83" t="s">
        <v>598</v>
      </c>
      <c r="S24" s="79" t="s">
        <v>609</v>
      </c>
      <c r="T24" s="79"/>
      <c r="U24" s="79"/>
      <c r="V24" s="83" t="s">
        <v>633</v>
      </c>
      <c r="W24" s="81">
        <v>43449.39512731481</v>
      </c>
      <c r="X24" s="83" t="s">
        <v>657</v>
      </c>
      <c r="Y24" s="79"/>
      <c r="Z24" s="79"/>
      <c r="AA24" s="85" t="s">
        <v>846</v>
      </c>
      <c r="AB24" s="85" t="s">
        <v>1025</v>
      </c>
      <c r="AC24" s="79" t="b">
        <v>0</v>
      </c>
      <c r="AD24" s="79">
        <v>0</v>
      </c>
      <c r="AE24" s="85" t="s">
        <v>1201</v>
      </c>
      <c r="AF24" s="79" t="b">
        <v>0</v>
      </c>
      <c r="AG24" s="79" t="s">
        <v>1363</v>
      </c>
      <c r="AH24" s="79"/>
      <c r="AI24" s="85" t="s">
        <v>1190</v>
      </c>
      <c r="AJ24" s="79" t="b">
        <v>0</v>
      </c>
      <c r="AK24" s="79">
        <v>0</v>
      </c>
      <c r="AL24" s="85" t="s">
        <v>1190</v>
      </c>
      <c r="AM24" s="79" t="s">
        <v>1375</v>
      </c>
      <c r="AN24" s="79" t="b">
        <v>0</v>
      </c>
      <c r="AO24" s="85" t="s">
        <v>1025</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0</v>
      </c>
      <c r="BE24" s="49">
        <v>0</v>
      </c>
      <c r="BF24" s="48">
        <v>0</v>
      </c>
      <c r="BG24" s="49">
        <v>0</v>
      </c>
      <c r="BH24" s="48">
        <v>0</v>
      </c>
      <c r="BI24" s="49">
        <v>0</v>
      </c>
      <c r="BJ24" s="48">
        <v>20</v>
      </c>
      <c r="BK24" s="49">
        <v>100</v>
      </c>
      <c r="BL24" s="48">
        <v>20</v>
      </c>
    </row>
    <row r="25" spans="1:64" ht="15">
      <c r="A25" s="64" t="s">
        <v>226</v>
      </c>
      <c r="B25" s="64" t="s">
        <v>241</v>
      </c>
      <c r="C25" s="65"/>
      <c r="D25" s="66"/>
      <c r="E25" s="67"/>
      <c r="F25" s="68"/>
      <c r="G25" s="65"/>
      <c r="H25" s="69"/>
      <c r="I25" s="70"/>
      <c r="J25" s="70"/>
      <c r="K25" s="34" t="s">
        <v>65</v>
      </c>
      <c r="L25" s="77">
        <v>26</v>
      </c>
      <c r="M25" s="77"/>
      <c r="N25" s="72"/>
      <c r="O25" s="79" t="s">
        <v>403</v>
      </c>
      <c r="P25" s="81">
        <v>43449.41091435185</v>
      </c>
      <c r="Q25" s="79" t="s">
        <v>424</v>
      </c>
      <c r="R25" s="83" t="s">
        <v>598</v>
      </c>
      <c r="S25" s="79" t="s">
        <v>609</v>
      </c>
      <c r="T25" s="79"/>
      <c r="U25" s="79"/>
      <c r="V25" s="83" t="s">
        <v>633</v>
      </c>
      <c r="W25" s="81">
        <v>43449.41091435185</v>
      </c>
      <c r="X25" s="83" t="s">
        <v>658</v>
      </c>
      <c r="Y25" s="79"/>
      <c r="Z25" s="79"/>
      <c r="AA25" s="85" t="s">
        <v>847</v>
      </c>
      <c r="AB25" s="85" t="s">
        <v>1026</v>
      </c>
      <c r="AC25" s="79" t="b">
        <v>0</v>
      </c>
      <c r="AD25" s="79">
        <v>0</v>
      </c>
      <c r="AE25" s="85" t="s">
        <v>1202</v>
      </c>
      <c r="AF25" s="79" t="b">
        <v>0</v>
      </c>
      <c r="AG25" s="79" t="s">
        <v>1363</v>
      </c>
      <c r="AH25" s="79"/>
      <c r="AI25" s="85" t="s">
        <v>1190</v>
      </c>
      <c r="AJ25" s="79" t="b">
        <v>0</v>
      </c>
      <c r="AK25" s="79">
        <v>0</v>
      </c>
      <c r="AL25" s="85" t="s">
        <v>1190</v>
      </c>
      <c r="AM25" s="79" t="s">
        <v>1375</v>
      </c>
      <c r="AN25" s="79" t="b">
        <v>0</v>
      </c>
      <c r="AO25" s="85" t="s">
        <v>1026</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1</v>
      </c>
      <c r="BG25" s="49">
        <v>4</v>
      </c>
      <c r="BH25" s="48">
        <v>0</v>
      </c>
      <c r="BI25" s="49">
        <v>0</v>
      </c>
      <c r="BJ25" s="48">
        <v>24</v>
      </c>
      <c r="BK25" s="49">
        <v>96</v>
      </c>
      <c r="BL25" s="48">
        <v>25</v>
      </c>
    </row>
    <row r="26" spans="1:64" ht="15">
      <c r="A26" s="64" t="s">
        <v>226</v>
      </c>
      <c r="B26" s="64" t="s">
        <v>242</v>
      </c>
      <c r="C26" s="65"/>
      <c r="D26" s="66"/>
      <c r="E26" s="67"/>
      <c r="F26" s="68"/>
      <c r="G26" s="65"/>
      <c r="H26" s="69"/>
      <c r="I26" s="70"/>
      <c r="J26" s="70"/>
      <c r="K26" s="34" t="s">
        <v>65</v>
      </c>
      <c r="L26" s="77">
        <v>27</v>
      </c>
      <c r="M26" s="77"/>
      <c r="N26" s="72"/>
      <c r="O26" s="79" t="s">
        <v>403</v>
      </c>
      <c r="P26" s="81">
        <v>43449.42548611111</v>
      </c>
      <c r="Q26" s="79" t="s">
        <v>425</v>
      </c>
      <c r="R26" s="83" t="s">
        <v>598</v>
      </c>
      <c r="S26" s="79" t="s">
        <v>609</v>
      </c>
      <c r="T26" s="79"/>
      <c r="U26" s="79"/>
      <c r="V26" s="83" t="s">
        <v>633</v>
      </c>
      <c r="W26" s="81">
        <v>43449.42548611111</v>
      </c>
      <c r="X26" s="83" t="s">
        <v>659</v>
      </c>
      <c r="Y26" s="79"/>
      <c r="Z26" s="79"/>
      <c r="AA26" s="85" t="s">
        <v>848</v>
      </c>
      <c r="AB26" s="85" t="s">
        <v>1027</v>
      </c>
      <c r="AC26" s="79" t="b">
        <v>0</v>
      </c>
      <c r="AD26" s="79">
        <v>0</v>
      </c>
      <c r="AE26" s="85" t="s">
        <v>1203</v>
      </c>
      <c r="AF26" s="79" t="b">
        <v>0</v>
      </c>
      <c r="AG26" s="79" t="s">
        <v>1363</v>
      </c>
      <c r="AH26" s="79"/>
      <c r="AI26" s="85" t="s">
        <v>1190</v>
      </c>
      <c r="AJ26" s="79" t="b">
        <v>0</v>
      </c>
      <c r="AK26" s="79">
        <v>0</v>
      </c>
      <c r="AL26" s="85" t="s">
        <v>1190</v>
      </c>
      <c r="AM26" s="79" t="s">
        <v>1375</v>
      </c>
      <c r="AN26" s="79" t="b">
        <v>0</v>
      </c>
      <c r="AO26" s="85" t="s">
        <v>1027</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1</v>
      </c>
      <c r="BG26" s="49">
        <v>3.7037037037037037</v>
      </c>
      <c r="BH26" s="48">
        <v>0</v>
      </c>
      <c r="BI26" s="49">
        <v>0</v>
      </c>
      <c r="BJ26" s="48">
        <v>26</v>
      </c>
      <c r="BK26" s="49">
        <v>96.29629629629629</v>
      </c>
      <c r="BL26" s="48">
        <v>27</v>
      </c>
    </row>
    <row r="27" spans="1:64" ht="15">
      <c r="A27" s="64" t="s">
        <v>226</v>
      </c>
      <c r="B27" s="64" t="s">
        <v>243</v>
      </c>
      <c r="C27" s="65"/>
      <c r="D27" s="66"/>
      <c r="E27" s="67"/>
      <c r="F27" s="68"/>
      <c r="G27" s="65"/>
      <c r="H27" s="69"/>
      <c r="I27" s="70"/>
      <c r="J27" s="70"/>
      <c r="K27" s="34" t="s">
        <v>65</v>
      </c>
      <c r="L27" s="77">
        <v>28</v>
      </c>
      <c r="M27" s="77"/>
      <c r="N27" s="72"/>
      <c r="O27" s="79" t="s">
        <v>403</v>
      </c>
      <c r="P27" s="81">
        <v>43449.446064814816</v>
      </c>
      <c r="Q27" s="79" t="s">
        <v>426</v>
      </c>
      <c r="R27" s="83" t="s">
        <v>598</v>
      </c>
      <c r="S27" s="79" t="s">
        <v>609</v>
      </c>
      <c r="T27" s="79"/>
      <c r="U27" s="79"/>
      <c r="V27" s="83" t="s">
        <v>633</v>
      </c>
      <c r="W27" s="81">
        <v>43449.446064814816</v>
      </c>
      <c r="X27" s="83" t="s">
        <v>660</v>
      </c>
      <c r="Y27" s="79"/>
      <c r="Z27" s="79"/>
      <c r="AA27" s="85" t="s">
        <v>849</v>
      </c>
      <c r="AB27" s="85" t="s">
        <v>1028</v>
      </c>
      <c r="AC27" s="79" t="b">
        <v>0</v>
      </c>
      <c r="AD27" s="79">
        <v>0</v>
      </c>
      <c r="AE27" s="85" t="s">
        <v>1204</v>
      </c>
      <c r="AF27" s="79" t="b">
        <v>0</v>
      </c>
      <c r="AG27" s="79" t="s">
        <v>1363</v>
      </c>
      <c r="AH27" s="79"/>
      <c r="AI27" s="85" t="s">
        <v>1190</v>
      </c>
      <c r="AJ27" s="79" t="b">
        <v>0</v>
      </c>
      <c r="AK27" s="79">
        <v>0</v>
      </c>
      <c r="AL27" s="85" t="s">
        <v>1190</v>
      </c>
      <c r="AM27" s="79" t="s">
        <v>1375</v>
      </c>
      <c r="AN27" s="79" t="b">
        <v>0</v>
      </c>
      <c r="AO27" s="85" t="s">
        <v>1028</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1</v>
      </c>
      <c r="BG27" s="49">
        <v>4</v>
      </c>
      <c r="BH27" s="48">
        <v>0</v>
      </c>
      <c r="BI27" s="49">
        <v>0</v>
      </c>
      <c r="BJ27" s="48">
        <v>24</v>
      </c>
      <c r="BK27" s="49">
        <v>96</v>
      </c>
      <c r="BL27" s="48">
        <v>25</v>
      </c>
    </row>
    <row r="28" spans="1:64" ht="15">
      <c r="A28" s="64" t="s">
        <v>226</v>
      </c>
      <c r="B28" s="64" t="s">
        <v>244</v>
      </c>
      <c r="C28" s="65"/>
      <c r="D28" s="66"/>
      <c r="E28" s="67"/>
      <c r="F28" s="68"/>
      <c r="G28" s="65"/>
      <c r="H28" s="69"/>
      <c r="I28" s="70"/>
      <c r="J28" s="70"/>
      <c r="K28" s="34" t="s">
        <v>65</v>
      </c>
      <c r="L28" s="77">
        <v>29</v>
      </c>
      <c r="M28" s="77"/>
      <c r="N28" s="72"/>
      <c r="O28" s="79" t="s">
        <v>403</v>
      </c>
      <c r="P28" s="81">
        <v>43449.46741898148</v>
      </c>
      <c r="Q28" s="79" t="s">
        <v>427</v>
      </c>
      <c r="R28" s="83" t="s">
        <v>598</v>
      </c>
      <c r="S28" s="79" t="s">
        <v>609</v>
      </c>
      <c r="T28" s="79"/>
      <c r="U28" s="79"/>
      <c r="V28" s="83" t="s">
        <v>633</v>
      </c>
      <c r="W28" s="81">
        <v>43449.46741898148</v>
      </c>
      <c r="X28" s="83" t="s">
        <v>661</v>
      </c>
      <c r="Y28" s="79"/>
      <c r="Z28" s="79"/>
      <c r="AA28" s="85" t="s">
        <v>850</v>
      </c>
      <c r="AB28" s="85" t="s">
        <v>1029</v>
      </c>
      <c r="AC28" s="79" t="b">
        <v>0</v>
      </c>
      <c r="AD28" s="79">
        <v>0</v>
      </c>
      <c r="AE28" s="85" t="s">
        <v>1205</v>
      </c>
      <c r="AF28" s="79" t="b">
        <v>0</v>
      </c>
      <c r="AG28" s="79" t="s">
        <v>1363</v>
      </c>
      <c r="AH28" s="79"/>
      <c r="AI28" s="85" t="s">
        <v>1190</v>
      </c>
      <c r="AJ28" s="79" t="b">
        <v>0</v>
      </c>
      <c r="AK28" s="79">
        <v>0</v>
      </c>
      <c r="AL28" s="85" t="s">
        <v>1190</v>
      </c>
      <c r="AM28" s="79" t="s">
        <v>1375</v>
      </c>
      <c r="AN28" s="79" t="b">
        <v>0</v>
      </c>
      <c r="AO28" s="85" t="s">
        <v>1029</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20</v>
      </c>
      <c r="BK28" s="49">
        <v>100</v>
      </c>
      <c r="BL28" s="48">
        <v>20</v>
      </c>
    </row>
    <row r="29" spans="1:64" ht="15">
      <c r="A29" s="64" t="s">
        <v>226</v>
      </c>
      <c r="B29" s="64" t="s">
        <v>245</v>
      </c>
      <c r="C29" s="65"/>
      <c r="D29" s="66"/>
      <c r="E29" s="67"/>
      <c r="F29" s="68"/>
      <c r="G29" s="65"/>
      <c r="H29" s="69"/>
      <c r="I29" s="70"/>
      <c r="J29" s="70"/>
      <c r="K29" s="34" t="s">
        <v>65</v>
      </c>
      <c r="L29" s="77">
        <v>30</v>
      </c>
      <c r="M29" s="77"/>
      <c r="N29" s="72"/>
      <c r="O29" s="79" t="s">
        <v>403</v>
      </c>
      <c r="P29" s="81">
        <v>43449.46796296296</v>
      </c>
      <c r="Q29" s="79" t="s">
        <v>428</v>
      </c>
      <c r="R29" s="83" t="s">
        <v>598</v>
      </c>
      <c r="S29" s="79" t="s">
        <v>609</v>
      </c>
      <c r="T29" s="79"/>
      <c r="U29" s="79"/>
      <c r="V29" s="83" t="s">
        <v>633</v>
      </c>
      <c r="W29" s="81">
        <v>43449.46796296296</v>
      </c>
      <c r="X29" s="83" t="s">
        <v>662</v>
      </c>
      <c r="Y29" s="79"/>
      <c r="Z29" s="79"/>
      <c r="AA29" s="85" t="s">
        <v>851</v>
      </c>
      <c r="AB29" s="85" t="s">
        <v>1030</v>
      </c>
      <c r="AC29" s="79" t="b">
        <v>0</v>
      </c>
      <c r="AD29" s="79">
        <v>0</v>
      </c>
      <c r="AE29" s="85" t="s">
        <v>1206</v>
      </c>
      <c r="AF29" s="79" t="b">
        <v>0</v>
      </c>
      <c r="AG29" s="79" t="s">
        <v>1363</v>
      </c>
      <c r="AH29" s="79"/>
      <c r="AI29" s="85" t="s">
        <v>1190</v>
      </c>
      <c r="AJ29" s="79" t="b">
        <v>0</v>
      </c>
      <c r="AK29" s="79">
        <v>0</v>
      </c>
      <c r="AL29" s="85" t="s">
        <v>1190</v>
      </c>
      <c r="AM29" s="79" t="s">
        <v>1375</v>
      </c>
      <c r="AN29" s="79" t="b">
        <v>0</v>
      </c>
      <c r="AO29" s="85" t="s">
        <v>1030</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1</v>
      </c>
      <c r="BG29" s="49">
        <v>3.4482758620689653</v>
      </c>
      <c r="BH29" s="48">
        <v>0</v>
      </c>
      <c r="BI29" s="49">
        <v>0</v>
      </c>
      <c r="BJ29" s="48">
        <v>28</v>
      </c>
      <c r="BK29" s="49">
        <v>96.55172413793103</v>
      </c>
      <c r="BL29" s="48">
        <v>29</v>
      </c>
    </row>
    <row r="30" spans="1:64" ht="15">
      <c r="A30" s="64" t="s">
        <v>226</v>
      </c>
      <c r="B30" s="64" t="s">
        <v>246</v>
      </c>
      <c r="C30" s="65"/>
      <c r="D30" s="66"/>
      <c r="E30" s="67"/>
      <c r="F30" s="68"/>
      <c r="G30" s="65"/>
      <c r="H30" s="69"/>
      <c r="I30" s="70"/>
      <c r="J30" s="70"/>
      <c r="K30" s="34" t="s">
        <v>65</v>
      </c>
      <c r="L30" s="77">
        <v>31</v>
      </c>
      <c r="M30" s="77"/>
      <c r="N30" s="72"/>
      <c r="O30" s="79" t="s">
        <v>403</v>
      </c>
      <c r="P30" s="81">
        <v>43449.49290509259</v>
      </c>
      <c r="Q30" s="79" t="s">
        <v>429</v>
      </c>
      <c r="R30" s="83" t="s">
        <v>598</v>
      </c>
      <c r="S30" s="79" t="s">
        <v>609</v>
      </c>
      <c r="T30" s="79"/>
      <c r="U30" s="79"/>
      <c r="V30" s="83" t="s">
        <v>633</v>
      </c>
      <c r="W30" s="81">
        <v>43449.49290509259</v>
      </c>
      <c r="X30" s="83" t="s">
        <v>663</v>
      </c>
      <c r="Y30" s="79"/>
      <c r="Z30" s="79"/>
      <c r="AA30" s="85" t="s">
        <v>852</v>
      </c>
      <c r="AB30" s="85" t="s">
        <v>1031</v>
      </c>
      <c r="AC30" s="79" t="b">
        <v>0</v>
      </c>
      <c r="AD30" s="79">
        <v>0</v>
      </c>
      <c r="AE30" s="85" t="s">
        <v>1207</v>
      </c>
      <c r="AF30" s="79" t="b">
        <v>0</v>
      </c>
      <c r="AG30" s="79" t="s">
        <v>1363</v>
      </c>
      <c r="AH30" s="79"/>
      <c r="AI30" s="85" t="s">
        <v>1190</v>
      </c>
      <c r="AJ30" s="79" t="b">
        <v>0</v>
      </c>
      <c r="AK30" s="79">
        <v>0</v>
      </c>
      <c r="AL30" s="85" t="s">
        <v>1190</v>
      </c>
      <c r="AM30" s="79" t="s">
        <v>1375</v>
      </c>
      <c r="AN30" s="79" t="b">
        <v>0</v>
      </c>
      <c r="AO30" s="85" t="s">
        <v>1031</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0</v>
      </c>
      <c r="BE30" s="49">
        <v>0</v>
      </c>
      <c r="BF30" s="48">
        <v>1</v>
      </c>
      <c r="BG30" s="49">
        <v>3.8461538461538463</v>
      </c>
      <c r="BH30" s="48">
        <v>0</v>
      </c>
      <c r="BI30" s="49">
        <v>0</v>
      </c>
      <c r="BJ30" s="48">
        <v>25</v>
      </c>
      <c r="BK30" s="49">
        <v>96.15384615384616</v>
      </c>
      <c r="BL30" s="48">
        <v>26</v>
      </c>
    </row>
    <row r="31" spans="1:64" ht="15">
      <c r="A31" s="64" t="s">
        <v>226</v>
      </c>
      <c r="B31" s="64" t="s">
        <v>247</v>
      </c>
      <c r="C31" s="65"/>
      <c r="D31" s="66"/>
      <c r="E31" s="67"/>
      <c r="F31" s="68"/>
      <c r="G31" s="65"/>
      <c r="H31" s="69"/>
      <c r="I31" s="70"/>
      <c r="J31" s="70"/>
      <c r="K31" s="34" t="s">
        <v>65</v>
      </c>
      <c r="L31" s="77">
        <v>32</v>
      </c>
      <c r="M31" s="77"/>
      <c r="N31" s="72"/>
      <c r="O31" s="79" t="s">
        <v>403</v>
      </c>
      <c r="P31" s="81">
        <v>43449.52627314815</v>
      </c>
      <c r="Q31" s="79" t="s">
        <v>430</v>
      </c>
      <c r="R31" s="83" t="s">
        <v>598</v>
      </c>
      <c r="S31" s="79" t="s">
        <v>609</v>
      </c>
      <c r="T31" s="79"/>
      <c r="U31" s="79"/>
      <c r="V31" s="83" t="s">
        <v>633</v>
      </c>
      <c r="W31" s="81">
        <v>43449.52627314815</v>
      </c>
      <c r="X31" s="83" t="s">
        <v>664</v>
      </c>
      <c r="Y31" s="79"/>
      <c r="Z31" s="79"/>
      <c r="AA31" s="85" t="s">
        <v>853</v>
      </c>
      <c r="AB31" s="85" t="s">
        <v>1032</v>
      </c>
      <c r="AC31" s="79" t="b">
        <v>0</v>
      </c>
      <c r="AD31" s="79">
        <v>0</v>
      </c>
      <c r="AE31" s="85" t="s">
        <v>1208</v>
      </c>
      <c r="AF31" s="79" t="b">
        <v>0</v>
      </c>
      <c r="AG31" s="79" t="s">
        <v>1363</v>
      </c>
      <c r="AH31" s="79"/>
      <c r="AI31" s="85" t="s">
        <v>1190</v>
      </c>
      <c r="AJ31" s="79" t="b">
        <v>0</v>
      </c>
      <c r="AK31" s="79">
        <v>0</v>
      </c>
      <c r="AL31" s="85" t="s">
        <v>1190</v>
      </c>
      <c r="AM31" s="79" t="s">
        <v>1375</v>
      </c>
      <c r="AN31" s="79" t="b">
        <v>0</v>
      </c>
      <c r="AO31" s="85" t="s">
        <v>1032</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20</v>
      </c>
      <c r="BK31" s="49">
        <v>100</v>
      </c>
      <c r="BL31" s="48">
        <v>20</v>
      </c>
    </row>
    <row r="32" spans="1:64" ht="15">
      <c r="A32" s="64" t="s">
        <v>226</v>
      </c>
      <c r="B32" s="64" t="s">
        <v>248</v>
      </c>
      <c r="C32" s="65"/>
      <c r="D32" s="66"/>
      <c r="E32" s="67"/>
      <c r="F32" s="68"/>
      <c r="G32" s="65"/>
      <c r="H32" s="69"/>
      <c r="I32" s="70"/>
      <c r="J32" s="70"/>
      <c r="K32" s="34" t="s">
        <v>65</v>
      </c>
      <c r="L32" s="77">
        <v>33</v>
      </c>
      <c r="M32" s="77"/>
      <c r="N32" s="72"/>
      <c r="O32" s="79" t="s">
        <v>403</v>
      </c>
      <c r="P32" s="81">
        <v>43449.580879629626</v>
      </c>
      <c r="Q32" s="79" t="s">
        <v>431</v>
      </c>
      <c r="R32" s="83" t="s">
        <v>598</v>
      </c>
      <c r="S32" s="79" t="s">
        <v>609</v>
      </c>
      <c r="T32" s="79"/>
      <c r="U32" s="79"/>
      <c r="V32" s="83" t="s">
        <v>633</v>
      </c>
      <c r="W32" s="81">
        <v>43449.580879629626</v>
      </c>
      <c r="X32" s="83" t="s">
        <v>665</v>
      </c>
      <c r="Y32" s="79"/>
      <c r="Z32" s="79"/>
      <c r="AA32" s="85" t="s">
        <v>854</v>
      </c>
      <c r="AB32" s="85" t="s">
        <v>1033</v>
      </c>
      <c r="AC32" s="79" t="b">
        <v>0</v>
      </c>
      <c r="AD32" s="79">
        <v>0</v>
      </c>
      <c r="AE32" s="85" t="s">
        <v>1209</v>
      </c>
      <c r="AF32" s="79" t="b">
        <v>0</v>
      </c>
      <c r="AG32" s="79" t="s">
        <v>1363</v>
      </c>
      <c r="AH32" s="79"/>
      <c r="AI32" s="85" t="s">
        <v>1190</v>
      </c>
      <c r="AJ32" s="79" t="b">
        <v>0</v>
      </c>
      <c r="AK32" s="79">
        <v>0</v>
      </c>
      <c r="AL32" s="85" t="s">
        <v>1190</v>
      </c>
      <c r="AM32" s="79" t="s">
        <v>1375</v>
      </c>
      <c r="AN32" s="79" t="b">
        <v>0</v>
      </c>
      <c r="AO32" s="85" t="s">
        <v>1033</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1</v>
      </c>
      <c r="BG32" s="49">
        <v>3.7037037037037037</v>
      </c>
      <c r="BH32" s="48">
        <v>0</v>
      </c>
      <c r="BI32" s="49">
        <v>0</v>
      </c>
      <c r="BJ32" s="48">
        <v>26</v>
      </c>
      <c r="BK32" s="49">
        <v>96.29629629629629</v>
      </c>
      <c r="BL32" s="48">
        <v>27</v>
      </c>
    </row>
    <row r="33" spans="1:64" ht="15">
      <c r="A33" s="64" t="s">
        <v>226</v>
      </c>
      <c r="B33" s="64" t="s">
        <v>249</v>
      </c>
      <c r="C33" s="65"/>
      <c r="D33" s="66"/>
      <c r="E33" s="67"/>
      <c r="F33" s="68"/>
      <c r="G33" s="65"/>
      <c r="H33" s="69"/>
      <c r="I33" s="70"/>
      <c r="J33" s="70"/>
      <c r="K33" s="34" t="s">
        <v>65</v>
      </c>
      <c r="L33" s="77">
        <v>34</v>
      </c>
      <c r="M33" s="77"/>
      <c r="N33" s="72"/>
      <c r="O33" s="79" t="s">
        <v>403</v>
      </c>
      <c r="P33" s="81">
        <v>43449.61746527778</v>
      </c>
      <c r="Q33" s="79" t="s">
        <v>432</v>
      </c>
      <c r="R33" s="83" t="s">
        <v>598</v>
      </c>
      <c r="S33" s="79" t="s">
        <v>609</v>
      </c>
      <c r="T33" s="79"/>
      <c r="U33" s="79"/>
      <c r="V33" s="83" t="s">
        <v>633</v>
      </c>
      <c r="W33" s="81">
        <v>43449.61746527778</v>
      </c>
      <c r="X33" s="83" t="s">
        <v>666</v>
      </c>
      <c r="Y33" s="79"/>
      <c r="Z33" s="79"/>
      <c r="AA33" s="85" t="s">
        <v>855</v>
      </c>
      <c r="AB33" s="85" t="s">
        <v>1034</v>
      </c>
      <c r="AC33" s="79" t="b">
        <v>0</v>
      </c>
      <c r="AD33" s="79">
        <v>0</v>
      </c>
      <c r="AE33" s="85" t="s">
        <v>1210</v>
      </c>
      <c r="AF33" s="79" t="b">
        <v>0</v>
      </c>
      <c r="AG33" s="79" t="s">
        <v>1363</v>
      </c>
      <c r="AH33" s="79"/>
      <c r="AI33" s="85" t="s">
        <v>1190</v>
      </c>
      <c r="AJ33" s="79" t="b">
        <v>0</v>
      </c>
      <c r="AK33" s="79">
        <v>0</v>
      </c>
      <c r="AL33" s="85" t="s">
        <v>1190</v>
      </c>
      <c r="AM33" s="79" t="s">
        <v>1375</v>
      </c>
      <c r="AN33" s="79" t="b">
        <v>0</v>
      </c>
      <c r="AO33" s="85" t="s">
        <v>1034</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20</v>
      </c>
      <c r="BK33" s="49">
        <v>100</v>
      </c>
      <c r="BL33" s="48">
        <v>20</v>
      </c>
    </row>
    <row r="34" spans="1:64" ht="15">
      <c r="A34" s="64" t="s">
        <v>226</v>
      </c>
      <c r="B34" s="64" t="s">
        <v>250</v>
      </c>
      <c r="C34" s="65"/>
      <c r="D34" s="66"/>
      <c r="E34" s="67"/>
      <c r="F34" s="68"/>
      <c r="G34" s="65"/>
      <c r="H34" s="69"/>
      <c r="I34" s="70"/>
      <c r="J34" s="70"/>
      <c r="K34" s="34" t="s">
        <v>65</v>
      </c>
      <c r="L34" s="77">
        <v>35</v>
      </c>
      <c r="M34" s="77"/>
      <c r="N34" s="72"/>
      <c r="O34" s="79" t="s">
        <v>403</v>
      </c>
      <c r="P34" s="81">
        <v>43449.62396990741</v>
      </c>
      <c r="Q34" s="79" t="s">
        <v>433</v>
      </c>
      <c r="R34" s="83" t="s">
        <v>598</v>
      </c>
      <c r="S34" s="79" t="s">
        <v>609</v>
      </c>
      <c r="T34" s="79"/>
      <c r="U34" s="79"/>
      <c r="V34" s="83" t="s">
        <v>633</v>
      </c>
      <c r="W34" s="81">
        <v>43449.62396990741</v>
      </c>
      <c r="X34" s="83" t="s">
        <v>667</v>
      </c>
      <c r="Y34" s="79"/>
      <c r="Z34" s="79"/>
      <c r="AA34" s="85" t="s">
        <v>856</v>
      </c>
      <c r="AB34" s="85" t="s">
        <v>1035</v>
      </c>
      <c r="AC34" s="79" t="b">
        <v>0</v>
      </c>
      <c r="AD34" s="79">
        <v>0</v>
      </c>
      <c r="AE34" s="85" t="s">
        <v>1211</v>
      </c>
      <c r="AF34" s="79" t="b">
        <v>0</v>
      </c>
      <c r="AG34" s="79" t="s">
        <v>1363</v>
      </c>
      <c r="AH34" s="79"/>
      <c r="AI34" s="85" t="s">
        <v>1190</v>
      </c>
      <c r="AJ34" s="79" t="b">
        <v>0</v>
      </c>
      <c r="AK34" s="79">
        <v>0</v>
      </c>
      <c r="AL34" s="85" t="s">
        <v>1190</v>
      </c>
      <c r="AM34" s="79" t="s">
        <v>1375</v>
      </c>
      <c r="AN34" s="79" t="b">
        <v>0</v>
      </c>
      <c r="AO34" s="85" t="s">
        <v>1035</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1</v>
      </c>
      <c r="BG34" s="49">
        <v>3.7037037037037037</v>
      </c>
      <c r="BH34" s="48">
        <v>0</v>
      </c>
      <c r="BI34" s="49">
        <v>0</v>
      </c>
      <c r="BJ34" s="48">
        <v>26</v>
      </c>
      <c r="BK34" s="49">
        <v>96.29629629629629</v>
      </c>
      <c r="BL34" s="48">
        <v>27</v>
      </c>
    </row>
    <row r="35" spans="1:64" ht="15">
      <c r="A35" s="64" t="s">
        <v>226</v>
      </c>
      <c r="B35" s="64" t="s">
        <v>251</v>
      </c>
      <c r="C35" s="65"/>
      <c r="D35" s="66"/>
      <c r="E35" s="67"/>
      <c r="F35" s="68"/>
      <c r="G35" s="65"/>
      <c r="H35" s="69"/>
      <c r="I35" s="70"/>
      <c r="J35" s="70"/>
      <c r="K35" s="34" t="s">
        <v>65</v>
      </c>
      <c r="L35" s="77">
        <v>36</v>
      </c>
      <c r="M35" s="77"/>
      <c r="N35" s="72"/>
      <c r="O35" s="79" t="s">
        <v>403</v>
      </c>
      <c r="P35" s="81">
        <v>43449.63138888889</v>
      </c>
      <c r="Q35" s="79" t="s">
        <v>434</v>
      </c>
      <c r="R35" s="83" t="s">
        <v>598</v>
      </c>
      <c r="S35" s="79" t="s">
        <v>609</v>
      </c>
      <c r="T35" s="79"/>
      <c r="U35" s="79"/>
      <c r="V35" s="83" t="s">
        <v>633</v>
      </c>
      <c r="W35" s="81">
        <v>43449.63138888889</v>
      </c>
      <c r="X35" s="83" t="s">
        <v>668</v>
      </c>
      <c r="Y35" s="79"/>
      <c r="Z35" s="79"/>
      <c r="AA35" s="85" t="s">
        <v>857</v>
      </c>
      <c r="AB35" s="85" t="s">
        <v>1036</v>
      </c>
      <c r="AC35" s="79" t="b">
        <v>0</v>
      </c>
      <c r="AD35" s="79">
        <v>0</v>
      </c>
      <c r="AE35" s="85" t="s">
        <v>1212</v>
      </c>
      <c r="AF35" s="79" t="b">
        <v>0</v>
      </c>
      <c r="AG35" s="79" t="s">
        <v>1363</v>
      </c>
      <c r="AH35" s="79"/>
      <c r="AI35" s="85" t="s">
        <v>1190</v>
      </c>
      <c r="AJ35" s="79" t="b">
        <v>0</v>
      </c>
      <c r="AK35" s="79">
        <v>0</v>
      </c>
      <c r="AL35" s="85" t="s">
        <v>1190</v>
      </c>
      <c r="AM35" s="79" t="s">
        <v>1375</v>
      </c>
      <c r="AN35" s="79" t="b">
        <v>0</v>
      </c>
      <c r="AO35" s="85" t="s">
        <v>1036</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2</v>
      </c>
      <c r="BG35" s="49">
        <v>5.882352941176471</v>
      </c>
      <c r="BH35" s="48">
        <v>0</v>
      </c>
      <c r="BI35" s="49">
        <v>0</v>
      </c>
      <c r="BJ35" s="48">
        <v>32</v>
      </c>
      <c r="BK35" s="49">
        <v>94.11764705882354</v>
      </c>
      <c r="BL35" s="48">
        <v>34</v>
      </c>
    </row>
    <row r="36" spans="1:64" ht="15">
      <c r="A36" s="64" t="s">
        <v>226</v>
      </c>
      <c r="B36" s="64" t="s">
        <v>252</v>
      </c>
      <c r="C36" s="65"/>
      <c r="D36" s="66"/>
      <c r="E36" s="67"/>
      <c r="F36" s="68"/>
      <c r="G36" s="65"/>
      <c r="H36" s="69"/>
      <c r="I36" s="70"/>
      <c r="J36" s="70"/>
      <c r="K36" s="34" t="s">
        <v>65</v>
      </c>
      <c r="L36" s="77">
        <v>37</v>
      </c>
      <c r="M36" s="77"/>
      <c r="N36" s="72"/>
      <c r="O36" s="79" t="s">
        <v>403</v>
      </c>
      <c r="P36" s="81">
        <v>43449.63883101852</v>
      </c>
      <c r="Q36" s="79" t="s">
        <v>435</v>
      </c>
      <c r="R36" s="83" t="s">
        <v>598</v>
      </c>
      <c r="S36" s="79" t="s">
        <v>609</v>
      </c>
      <c r="T36" s="79"/>
      <c r="U36" s="79"/>
      <c r="V36" s="83" t="s">
        <v>633</v>
      </c>
      <c r="W36" s="81">
        <v>43449.63883101852</v>
      </c>
      <c r="X36" s="83" t="s">
        <v>669</v>
      </c>
      <c r="Y36" s="79"/>
      <c r="Z36" s="79"/>
      <c r="AA36" s="85" t="s">
        <v>858</v>
      </c>
      <c r="AB36" s="85" t="s">
        <v>1037</v>
      </c>
      <c r="AC36" s="79" t="b">
        <v>0</v>
      </c>
      <c r="AD36" s="79">
        <v>1</v>
      </c>
      <c r="AE36" s="85" t="s">
        <v>1213</v>
      </c>
      <c r="AF36" s="79" t="b">
        <v>0</v>
      </c>
      <c r="AG36" s="79" t="s">
        <v>1363</v>
      </c>
      <c r="AH36" s="79"/>
      <c r="AI36" s="85" t="s">
        <v>1190</v>
      </c>
      <c r="AJ36" s="79" t="b">
        <v>0</v>
      </c>
      <c r="AK36" s="79">
        <v>0</v>
      </c>
      <c r="AL36" s="85" t="s">
        <v>1190</v>
      </c>
      <c r="AM36" s="79" t="s">
        <v>1375</v>
      </c>
      <c r="AN36" s="79" t="b">
        <v>0</v>
      </c>
      <c r="AO36" s="85" t="s">
        <v>1037</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21</v>
      </c>
      <c r="BK36" s="49">
        <v>100</v>
      </c>
      <c r="BL36" s="48">
        <v>21</v>
      </c>
    </row>
    <row r="37" spans="1:64" ht="15">
      <c r="A37" s="64" t="s">
        <v>226</v>
      </c>
      <c r="B37" s="64" t="s">
        <v>253</v>
      </c>
      <c r="C37" s="65"/>
      <c r="D37" s="66"/>
      <c r="E37" s="67"/>
      <c r="F37" s="68"/>
      <c r="G37" s="65"/>
      <c r="H37" s="69"/>
      <c r="I37" s="70"/>
      <c r="J37" s="70"/>
      <c r="K37" s="34" t="s">
        <v>65</v>
      </c>
      <c r="L37" s="77">
        <v>38</v>
      </c>
      <c r="M37" s="77"/>
      <c r="N37" s="72"/>
      <c r="O37" s="79" t="s">
        <v>403</v>
      </c>
      <c r="P37" s="81">
        <v>43449.64440972222</v>
      </c>
      <c r="Q37" s="79" t="s">
        <v>436</v>
      </c>
      <c r="R37" s="83" t="s">
        <v>598</v>
      </c>
      <c r="S37" s="79" t="s">
        <v>609</v>
      </c>
      <c r="T37" s="79"/>
      <c r="U37" s="79"/>
      <c r="V37" s="83" t="s">
        <v>633</v>
      </c>
      <c r="W37" s="81">
        <v>43449.64440972222</v>
      </c>
      <c r="X37" s="83" t="s">
        <v>670</v>
      </c>
      <c r="Y37" s="79"/>
      <c r="Z37" s="79"/>
      <c r="AA37" s="85" t="s">
        <v>859</v>
      </c>
      <c r="AB37" s="85" t="s">
        <v>1038</v>
      </c>
      <c r="AC37" s="79" t="b">
        <v>0</v>
      </c>
      <c r="AD37" s="79">
        <v>0</v>
      </c>
      <c r="AE37" s="85" t="s">
        <v>1214</v>
      </c>
      <c r="AF37" s="79" t="b">
        <v>0</v>
      </c>
      <c r="AG37" s="79" t="s">
        <v>1363</v>
      </c>
      <c r="AH37" s="79"/>
      <c r="AI37" s="85" t="s">
        <v>1190</v>
      </c>
      <c r="AJ37" s="79" t="b">
        <v>0</v>
      </c>
      <c r="AK37" s="79">
        <v>0</v>
      </c>
      <c r="AL37" s="85" t="s">
        <v>1190</v>
      </c>
      <c r="AM37" s="79" t="s">
        <v>1375</v>
      </c>
      <c r="AN37" s="79" t="b">
        <v>0</v>
      </c>
      <c r="AO37" s="85" t="s">
        <v>1038</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1</v>
      </c>
      <c r="BG37" s="49">
        <v>3.8461538461538463</v>
      </c>
      <c r="BH37" s="48">
        <v>0</v>
      </c>
      <c r="BI37" s="49">
        <v>0</v>
      </c>
      <c r="BJ37" s="48">
        <v>25</v>
      </c>
      <c r="BK37" s="49">
        <v>96.15384615384616</v>
      </c>
      <c r="BL37" s="48">
        <v>26</v>
      </c>
    </row>
    <row r="38" spans="1:64" ht="15">
      <c r="A38" s="64" t="s">
        <v>226</v>
      </c>
      <c r="B38" s="64" t="s">
        <v>254</v>
      </c>
      <c r="C38" s="65"/>
      <c r="D38" s="66"/>
      <c r="E38" s="67"/>
      <c r="F38" s="68"/>
      <c r="G38" s="65"/>
      <c r="H38" s="69"/>
      <c r="I38" s="70"/>
      <c r="J38" s="70"/>
      <c r="K38" s="34" t="s">
        <v>65</v>
      </c>
      <c r="L38" s="77">
        <v>39</v>
      </c>
      <c r="M38" s="77"/>
      <c r="N38" s="72"/>
      <c r="O38" s="79" t="s">
        <v>403</v>
      </c>
      <c r="P38" s="81">
        <v>43449.64696759259</v>
      </c>
      <c r="Q38" s="79" t="s">
        <v>437</v>
      </c>
      <c r="R38" s="83" t="s">
        <v>598</v>
      </c>
      <c r="S38" s="79" t="s">
        <v>609</v>
      </c>
      <c r="T38" s="79"/>
      <c r="U38" s="79"/>
      <c r="V38" s="83" t="s">
        <v>633</v>
      </c>
      <c r="W38" s="81">
        <v>43449.64696759259</v>
      </c>
      <c r="X38" s="83" t="s">
        <v>671</v>
      </c>
      <c r="Y38" s="79"/>
      <c r="Z38" s="79"/>
      <c r="AA38" s="85" t="s">
        <v>860</v>
      </c>
      <c r="AB38" s="85" t="s">
        <v>1039</v>
      </c>
      <c r="AC38" s="79" t="b">
        <v>0</v>
      </c>
      <c r="AD38" s="79">
        <v>0</v>
      </c>
      <c r="AE38" s="85" t="s">
        <v>1215</v>
      </c>
      <c r="AF38" s="79" t="b">
        <v>0</v>
      </c>
      <c r="AG38" s="79" t="s">
        <v>1363</v>
      </c>
      <c r="AH38" s="79"/>
      <c r="AI38" s="85" t="s">
        <v>1190</v>
      </c>
      <c r="AJ38" s="79" t="b">
        <v>0</v>
      </c>
      <c r="AK38" s="79">
        <v>0</v>
      </c>
      <c r="AL38" s="85" t="s">
        <v>1190</v>
      </c>
      <c r="AM38" s="79" t="s">
        <v>1375</v>
      </c>
      <c r="AN38" s="79" t="b">
        <v>0</v>
      </c>
      <c r="AO38" s="85" t="s">
        <v>1039</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1</v>
      </c>
      <c r="BG38" s="49">
        <v>3.7037037037037037</v>
      </c>
      <c r="BH38" s="48">
        <v>0</v>
      </c>
      <c r="BI38" s="49">
        <v>0</v>
      </c>
      <c r="BJ38" s="48">
        <v>26</v>
      </c>
      <c r="BK38" s="49">
        <v>96.29629629629629</v>
      </c>
      <c r="BL38" s="48">
        <v>27</v>
      </c>
    </row>
    <row r="39" spans="1:64" ht="15">
      <c r="A39" s="64" t="s">
        <v>226</v>
      </c>
      <c r="B39" s="64" t="s">
        <v>255</v>
      </c>
      <c r="C39" s="65"/>
      <c r="D39" s="66"/>
      <c r="E39" s="67"/>
      <c r="F39" s="68"/>
      <c r="G39" s="65"/>
      <c r="H39" s="69"/>
      <c r="I39" s="70"/>
      <c r="J39" s="70"/>
      <c r="K39" s="34" t="s">
        <v>65</v>
      </c>
      <c r="L39" s="77">
        <v>40</v>
      </c>
      <c r="M39" s="77"/>
      <c r="N39" s="72"/>
      <c r="O39" s="79" t="s">
        <v>403</v>
      </c>
      <c r="P39" s="81">
        <v>43449.6578125</v>
      </c>
      <c r="Q39" s="79" t="s">
        <v>438</v>
      </c>
      <c r="R39" s="83" t="s">
        <v>598</v>
      </c>
      <c r="S39" s="79" t="s">
        <v>609</v>
      </c>
      <c r="T39" s="79"/>
      <c r="U39" s="79"/>
      <c r="V39" s="83" t="s">
        <v>633</v>
      </c>
      <c r="W39" s="81">
        <v>43449.6578125</v>
      </c>
      <c r="X39" s="83" t="s">
        <v>672</v>
      </c>
      <c r="Y39" s="79"/>
      <c r="Z39" s="79"/>
      <c r="AA39" s="85" t="s">
        <v>861</v>
      </c>
      <c r="AB39" s="85" t="s">
        <v>1040</v>
      </c>
      <c r="AC39" s="79" t="b">
        <v>0</v>
      </c>
      <c r="AD39" s="79">
        <v>0</v>
      </c>
      <c r="AE39" s="85" t="s">
        <v>1216</v>
      </c>
      <c r="AF39" s="79" t="b">
        <v>0</v>
      </c>
      <c r="AG39" s="79" t="s">
        <v>1363</v>
      </c>
      <c r="AH39" s="79"/>
      <c r="AI39" s="85" t="s">
        <v>1190</v>
      </c>
      <c r="AJ39" s="79" t="b">
        <v>0</v>
      </c>
      <c r="AK39" s="79">
        <v>0</v>
      </c>
      <c r="AL39" s="85" t="s">
        <v>1190</v>
      </c>
      <c r="AM39" s="79" t="s">
        <v>1375</v>
      </c>
      <c r="AN39" s="79" t="b">
        <v>0</v>
      </c>
      <c r="AO39" s="85" t="s">
        <v>1040</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1</v>
      </c>
      <c r="BG39" s="49">
        <v>3.3333333333333335</v>
      </c>
      <c r="BH39" s="48">
        <v>0</v>
      </c>
      <c r="BI39" s="49">
        <v>0</v>
      </c>
      <c r="BJ39" s="48">
        <v>29</v>
      </c>
      <c r="BK39" s="49">
        <v>96.66666666666667</v>
      </c>
      <c r="BL39" s="48">
        <v>30</v>
      </c>
    </row>
    <row r="40" spans="1:64" ht="15">
      <c r="A40" s="64" t="s">
        <v>226</v>
      </c>
      <c r="B40" s="64" t="s">
        <v>256</v>
      </c>
      <c r="C40" s="65"/>
      <c r="D40" s="66"/>
      <c r="E40" s="67"/>
      <c r="F40" s="68"/>
      <c r="G40" s="65"/>
      <c r="H40" s="69"/>
      <c r="I40" s="70"/>
      <c r="J40" s="70"/>
      <c r="K40" s="34" t="s">
        <v>65</v>
      </c>
      <c r="L40" s="77">
        <v>41</v>
      </c>
      <c r="M40" s="77"/>
      <c r="N40" s="72"/>
      <c r="O40" s="79" t="s">
        <v>403</v>
      </c>
      <c r="P40" s="81">
        <v>43449.683287037034</v>
      </c>
      <c r="Q40" s="79" t="s">
        <v>439</v>
      </c>
      <c r="R40" s="83" t="s">
        <v>598</v>
      </c>
      <c r="S40" s="79" t="s">
        <v>609</v>
      </c>
      <c r="T40" s="79"/>
      <c r="U40" s="79"/>
      <c r="V40" s="83" t="s">
        <v>633</v>
      </c>
      <c r="W40" s="81">
        <v>43449.683287037034</v>
      </c>
      <c r="X40" s="83" t="s">
        <v>673</v>
      </c>
      <c r="Y40" s="79"/>
      <c r="Z40" s="79"/>
      <c r="AA40" s="85" t="s">
        <v>862</v>
      </c>
      <c r="AB40" s="85" t="s">
        <v>1041</v>
      </c>
      <c r="AC40" s="79" t="b">
        <v>0</v>
      </c>
      <c r="AD40" s="79">
        <v>0</v>
      </c>
      <c r="AE40" s="85" t="s">
        <v>1217</v>
      </c>
      <c r="AF40" s="79" t="b">
        <v>0</v>
      </c>
      <c r="AG40" s="79" t="s">
        <v>1363</v>
      </c>
      <c r="AH40" s="79"/>
      <c r="AI40" s="85" t="s">
        <v>1190</v>
      </c>
      <c r="AJ40" s="79" t="b">
        <v>0</v>
      </c>
      <c r="AK40" s="79">
        <v>0</v>
      </c>
      <c r="AL40" s="85" t="s">
        <v>1190</v>
      </c>
      <c r="AM40" s="79" t="s">
        <v>1375</v>
      </c>
      <c r="AN40" s="79" t="b">
        <v>0</v>
      </c>
      <c r="AO40" s="85" t="s">
        <v>1041</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1</v>
      </c>
      <c r="BG40" s="49">
        <v>3.7037037037037037</v>
      </c>
      <c r="BH40" s="48">
        <v>0</v>
      </c>
      <c r="BI40" s="49">
        <v>0</v>
      </c>
      <c r="BJ40" s="48">
        <v>26</v>
      </c>
      <c r="BK40" s="49">
        <v>96.29629629629629</v>
      </c>
      <c r="BL40" s="48">
        <v>27</v>
      </c>
    </row>
    <row r="41" spans="1:64" ht="15">
      <c r="A41" s="64" t="s">
        <v>226</v>
      </c>
      <c r="B41" s="64" t="s">
        <v>257</v>
      </c>
      <c r="C41" s="65"/>
      <c r="D41" s="66"/>
      <c r="E41" s="67"/>
      <c r="F41" s="68"/>
      <c r="G41" s="65"/>
      <c r="H41" s="69"/>
      <c r="I41" s="70"/>
      <c r="J41" s="70"/>
      <c r="K41" s="34" t="s">
        <v>65</v>
      </c>
      <c r="L41" s="77">
        <v>42</v>
      </c>
      <c r="M41" s="77"/>
      <c r="N41" s="72"/>
      <c r="O41" s="79" t="s">
        <v>403</v>
      </c>
      <c r="P41" s="81">
        <v>43449.68738425926</v>
      </c>
      <c r="Q41" s="79" t="s">
        <v>440</v>
      </c>
      <c r="R41" s="83" t="s">
        <v>598</v>
      </c>
      <c r="S41" s="79" t="s">
        <v>609</v>
      </c>
      <c r="T41" s="79"/>
      <c r="U41" s="79"/>
      <c r="V41" s="83" t="s">
        <v>633</v>
      </c>
      <c r="W41" s="81">
        <v>43449.68738425926</v>
      </c>
      <c r="X41" s="83" t="s">
        <v>674</v>
      </c>
      <c r="Y41" s="79"/>
      <c r="Z41" s="79"/>
      <c r="AA41" s="85" t="s">
        <v>863</v>
      </c>
      <c r="AB41" s="85" t="s">
        <v>1042</v>
      </c>
      <c r="AC41" s="79" t="b">
        <v>0</v>
      </c>
      <c r="AD41" s="79">
        <v>0</v>
      </c>
      <c r="AE41" s="85" t="s">
        <v>1218</v>
      </c>
      <c r="AF41" s="79" t="b">
        <v>0</v>
      </c>
      <c r="AG41" s="79" t="s">
        <v>1363</v>
      </c>
      <c r="AH41" s="79"/>
      <c r="AI41" s="85" t="s">
        <v>1190</v>
      </c>
      <c r="AJ41" s="79" t="b">
        <v>0</v>
      </c>
      <c r="AK41" s="79">
        <v>0</v>
      </c>
      <c r="AL41" s="85" t="s">
        <v>1190</v>
      </c>
      <c r="AM41" s="79" t="s">
        <v>1375</v>
      </c>
      <c r="AN41" s="79" t="b">
        <v>0</v>
      </c>
      <c r="AO41" s="85" t="s">
        <v>1042</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1</v>
      </c>
      <c r="BG41" s="49">
        <v>4</v>
      </c>
      <c r="BH41" s="48">
        <v>0</v>
      </c>
      <c r="BI41" s="49">
        <v>0</v>
      </c>
      <c r="BJ41" s="48">
        <v>24</v>
      </c>
      <c r="BK41" s="49">
        <v>96</v>
      </c>
      <c r="BL41" s="48">
        <v>25</v>
      </c>
    </row>
    <row r="42" spans="1:64" ht="15">
      <c r="A42" s="64" t="s">
        <v>226</v>
      </c>
      <c r="B42" s="64" t="s">
        <v>258</v>
      </c>
      <c r="C42" s="65"/>
      <c r="D42" s="66"/>
      <c r="E42" s="67"/>
      <c r="F42" s="68"/>
      <c r="G42" s="65"/>
      <c r="H42" s="69"/>
      <c r="I42" s="70"/>
      <c r="J42" s="70"/>
      <c r="K42" s="34" t="s">
        <v>65</v>
      </c>
      <c r="L42" s="77">
        <v>43</v>
      </c>
      <c r="M42" s="77"/>
      <c r="N42" s="72"/>
      <c r="O42" s="79" t="s">
        <v>403</v>
      </c>
      <c r="P42" s="81">
        <v>43449.721724537034</v>
      </c>
      <c r="Q42" s="79" t="s">
        <v>441</v>
      </c>
      <c r="R42" s="83" t="s">
        <v>598</v>
      </c>
      <c r="S42" s="79" t="s">
        <v>609</v>
      </c>
      <c r="T42" s="79"/>
      <c r="U42" s="79"/>
      <c r="V42" s="83" t="s">
        <v>633</v>
      </c>
      <c r="W42" s="81">
        <v>43449.721724537034</v>
      </c>
      <c r="X42" s="83" t="s">
        <v>675</v>
      </c>
      <c r="Y42" s="79"/>
      <c r="Z42" s="79"/>
      <c r="AA42" s="85" t="s">
        <v>864</v>
      </c>
      <c r="AB42" s="85" t="s">
        <v>1043</v>
      </c>
      <c r="AC42" s="79" t="b">
        <v>0</v>
      </c>
      <c r="AD42" s="79">
        <v>0</v>
      </c>
      <c r="AE42" s="85" t="s">
        <v>1219</v>
      </c>
      <c r="AF42" s="79" t="b">
        <v>0</v>
      </c>
      <c r="AG42" s="79" t="s">
        <v>1363</v>
      </c>
      <c r="AH42" s="79"/>
      <c r="AI42" s="85" t="s">
        <v>1190</v>
      </c>
      <c r="AJ42" s="79" t="b">
        <v>0</v>
      </c>
      <c r="AK42" s="79">
        <v>0</v>
      </c>
      <c r="AL42" s="85" t="s">
        <v>1190</v>
      </c>
      <c r="AM42" s="79" t="s">
        <v>1375</v>
      </c>
      <c r="AN42" s="79" t="b">
        <v>0</v>
      </c>
      <c r="AO42" s="85" t="s">
        <v>1043</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20</v>
      </c>
      <c r="BK42" s="49">
        <v>100</v>
      </c>
      <c r="BL42" s="48">
        <v>20</v>
      </c>
    </row>
    <row r="43" spans="1:64" ht="15">
      <c r="A43" s="64" t="s">
        <v>226</v>
      </c>
      <c r="B43" s="64" t="s">
        <v>259</v>
      </c>
      <c r="C43" s="65"/>
      <c r="D43" s="66"/>
      <c r="E43" s="67"/>
      <c r="F43" s="68"/>
      <c r="G43" s="65"/>
      <c r="H43" s="69"/>
      <c r="I43" s="70"/>
      <c r="J43" s="70"/>
      <c r="K43" s="34" t="s">
        <v>65</v>
      </c>
      <c r="L43" s="77">
        <v>44</v>
      </c>
      <c r="M43" s="77"/>
      <c r="N43" s="72"/>
      <c r="O43" s="79" t="s">
        <v>403</v>
      </c>
      <c r="P43" s="81">
        <v>43450.38935185185</v>
      </c>
      <c r="Q43" s="79" t="s">
        <v>442</v>
      </c>
      <c r="R43" s="83" t="s">
        <v>598</v>
      </c>
      <c r="S43" s="79" t="s">
        <v>609</v>
      </c>
      <c r="T43" s="79"/>
      <c r="U43" s="79"/>
      <c r="V43" s="83" t="s">
        <v>633</v>
      </c>
      <c r="W43" s="81">
        <v>43450.38935185185</v>
      </c>
      <c r="X43" s="83" t="s">
        <v>676</v>
      </c>
      <c r="Y43" s="79"/>
      <c r="Z43" s="79"/>
      <c r="AA43" s="85" t="s">
        <v>865</v>
      </c>
      <c r="AB43" s="85" t="s">
        <v>1044</v>
      </c>
      <c r="AC43" s="79" t="b">
        <v>0</v>
      </c>
      <c r="AD43" s="79">
        <v>0</v>
      </c>
      <c r="AE43" s="85" t="s">
        <v>1220</v>
      </c>
      <c r="AF43" s="79" t="b">
        <v>0</v>
      </c>
      <c r="AG43" s="79" t="s">
        <v>1363</v>
      </c>
      <c r="AH43" s="79"/>
      <c r="AI43" s="85" t="s">
        <v>1190</v>
      </c>
      <c r="AJ43" s="79" t="b">
        <v>0</v>
      </c>
      <c r="AK43" s="79">
        <v>0</v>
      </c>
      <c r="AL43" s="85" t="s">
        <v>1190</v>
      </c>
      <c r="AM43" s="79" t="s">
        <v>1375</v>
      </c>
      <c r="AN43" s="79" t="b">
        <v>0</v>
      </c>
      <c r="AO43" s="85" t="s">
        <v>1044</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1</v>
      </c>
      <c r="BG43" s="49">
        <v>4</v>
      </c>
      <c r="BH43" s="48">
        <v>0</v>
      </c>
      <c r="BI43" s="49">
        <v>0</v>
      </c>
      <c r="BJ43" s="48">
        <v>24</v>
      </c>
      <c r="BK43" s="49">
        <v>96</v>
      </c>
      <c r="BL43" s="48">
        <v>25</v>
      </c>
    </row>
    <row r="44" spans="1:64" ht="15">
      <c r="A44" s="64" t="s">
        <v>226</v>
      </c>
      <c r="B44" s="64" t="s">
        <v>260</v>
      </c>
      <c r="C44" s="65"/>
      <c r="D44" s="66"/>
      <c r="E44" s="67"/>
      <c r="F44" s="68"/>
      <c r="G44" s="65"/>
      <c r="H44" s="69"/>
      <c r="I44" s="70"/>
      <c r="J44" s="70"/>
      <c r="K44" s="34" t="s">
        <v>65</v>
      </c>
      <c r="L44" s="77">
        <v>45</v>
      </c>
      <c r="M44" s="77"/>
      <c r="N44" s="72"/>
      <c r="O44" s="79" t="s">
        <v>403</v>
      </c>
      <c r="P44" s="81">
        <v>43450.41903935185</v>
      </c>
      <c r="Q44" s="79" t="s">
        <v>443</v>
      </c>
      <c r="R44" s="83" t="s">
        <v>598</v>
      </c>
      <c r="S44" s="79" t="s">
        <v>609</v>
      </c>
      <c r="T44" s="79"/>
      <c r="U44" s="79"/>
      <c r="V44" s="83" t="s">
        <v>633</v>
      </c>
      <c r="W44" s="81">
        <v>43450.41903935185</v>
      </c>
      <c r="X44" s="83" t="s">
        <v>677</v>
      </c>
      <c r="Y44" s="79"/>
      <c r="Z44" s="79"/>
      <c r="AA44" s="85" t="s">
        <v>866</v>
      </c>
      <c r="AB44" s="85" t="s">
        <v>1045</v>
      </c>
      <c r="AC44" s="79" t="b">
        <v>0</v>
      </c>
      <c r="AD44" s="79">
        <v>0</v>
      </c>
      <c r="AE44" s="85" t="s">
        <v>1221</v>
      </c>
      <c r="AF44" s="79" t="b">
        <v>0</v>
      </c>
      <c r="AG44" s="79" t="s">
        <v>1363</v>
      </c>
      <c r="AH44" s="79"/>
      <c r="AI44" s="85" t="s">
        <v>1190</v>
      </c>
      <c r="AJ44" s="79" t="b">
        <v>0</v>
      </c>
      <c r="AK44" s="79">
        <v>0</v>
      </c>
      <c r="AL44" s="85" t="s">
        <v>1190</v>
      </c>
      <c r="AM44" s="79" t="s">
        <v>1375</v>
      </c>
      <c r="AN44" s="79" t="b">
        <v>0</v>
      </c>
      <c r="AO44" s="85" t="s">
        <v>1045</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1</v>
      </c>
      <c r="BG44" s="49">
        <v>3.7037037037037037</v>
      </c>
      <c r="BH44" s="48">
        <v>0</v>
      </c>
      <c r="BI44" s="49">
        <v>0</v>
      </c>
      <c r="BJ44" s="48">
        <v>26</v>
      </c>
      <c r="BK44" s="49">
        <v>96.29629629629629</v>
      </c>
      <c r="BL44" s="48">
        <v>27</v>
      </c>
    </row>
    <row r="45" spans="1:64" ht="15">
      <c r="A45" s="64" t="s">
        <v>226</v>
      </c>
      <c r="B45" s="64" t="s">
        <v>261</v>
      </c>
      <c r="C45" s="65"/>
      <c r="D45" s="66"/>
      <c r="E45" s="67"/>
      <c r="F45" s="68"/>
      <c r="G45" s="65"/>
      <c r="H45" s="69"/>
      <c r="I45" s="70"/>
      <c r="J45" s="70"/>
      <c r="K45" s="34" t="s">
        <v>65</v>
      </c>
      <c r="L45" s="77">
        <v>46</v>
      </c>
      <c r="M45" s="77"/>
      <c r="N45" s="72"/>
      <c r="O45" s="79" t="s">
        <v>403</v>
      </c>
      <c r="P45" s="81">
        <v>43450.42755787037</v>
      </c>
      <c r="Q45" s="79" t="s">
        <v>444</v>
      </c>
      <c r="R45" s="83" t="s">
        <v>598</v>
      </c>
      <c r="S45" s="79" t="s">
        <v>609</v>
      </c>
      <c r="T45" s="79"/>
      <c r="U45" s="79"/>
      <c r="V45" s="83" t="s">
        <v>633</v>
      </c>
      <c r="W45" s="81">
        <v>43450.42755787037</v>
      </c>
      <c r="X45" s="83" t="s">
        <v>678</v>
      </c>
      <c r="Y45" s="79"/>
      <c r="Z45" s="79"/>
      <c r="AA45" s="85" t="s">
        <v>867</v>
      </c>
      <c r="AB45" s="85" t="s">
        <v>1046</v>
      </c>
      <c r="AC45" s="79" t="b">
        <v>0</v>
      </c>
      <c r="AD45" s="79">
        <v>0</v>
      </c>
      <c r="AE45" s="85" t="s">
        <v>1222</v>
      </c>
      <c r="AF45" s="79" t="b">
        <v>0</v>
      </c>
      <c r="AG45" s="79" t="s">
        <v>1363</v>
      </c>
      <c r="AH45" s="79"/>
      <c r="AI45" s="85" t="s">
        <v>1190</v>
      </c>
      <c r="AJ45" s="79" t="b">
        <v>0</v>
      </c>
      <c r="AK45" s="79">
        <v>0</v>
      </c>
      <c r="AL45" s="85" t="s">
        <v>1190</v>
      </c>
      <c r="AM45" s="79" t="s">
        <v>1375</v>
      </c>
      <c r="AN45" s="79" t="b">
        <v>0</v>
      </c>
      <c r="AO45" s="85" t="s">
        <v>1046</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1</v>
      </c>
      <c r="BG45" s="49">
        <v>3.7037037037037037</v>
      </c>
      <c r="BH45" s="48">
        <v>0</v>
      </c>
      <c r="BI45" s="49">
        <v>0</v>
      </c>
      <c r="BJ45" s="48">
        <v>26</v>
      </c>
      <c r="BK45" s="49">
        <v>96.29629629629629</v>
      </c>
      <c r="BL45" s="48">
        <v>27</v>
      </c>
    </row>
    <row r="46" spans="1:64" ht="15">
      <c r="A46" s="64" t="s">
        <v>226</v>
      </c>
      <c r="B46" s="64" t="s">
        <v>262</v>
      </c>
      <c r="C46" s="65"/>
      <c r="D46" s="66"/>
      <c r="E46" s="67"/>
      <c r="F46" s="68"/>
      <c r="G46" s="65"/>
      <c r="H46" s="69"/>
      <c r="I46" s="70"/>
      <c r="J46" s="70"/>
      <c r="K46" s="34" t="s">
        <v>65</v>
      </c>
      <c r="L46" s="77">
        <v>47</v>
      </c>
      <c r="M46" s="77"/>
      <c r="N46" s="72"/>
      <c r="O46" s="79" t="s">
        <v>403</v>
      </c>
      <c r="P46" s="81">
        <v>43450.43015046296</v>
      </c>
      <c r="Q46" s="79" t="s">
        <v>445</v>
      </c>
      <c r="R46" s="83" t="s">
        <v>598</v>
      </c>
      <c r="S46" s="79" t="s">
        <v>609</v>
      </c>
      <c r="T46" s="79"/>
      <c r="U46" s="79"/>
      <c r="V46" s="83" t="s">
        <v>633</v>
      </c>
      <c r="W46" s="81">
        <v>43450.43015046296</v>
      </c>
      <c r="X46" s="83" t="s">
        <v>679</v>
      </c>
      <c r="Y46" s="79"/>
      <c r="Z46" s="79"/>
      <c r="AA46" s="85" t="s">
        <v>868</v>
      </c>
      <c r="AB46" s="85" t="s">
        <v>1047</v>
      </c>
      <c r="AC46" s="79" t="b">
        <v>0</v>
      </c>
      <c r="AD46" s="79">
        <v>0</v>
      </c>
      <c r="AE46" s="85" t="s">
        <v>1223</v>
      </c>
      <c r="AF46" s="79" t="b">
        <v>0</v>
      </c>
      <c r="AG46" s="79" t="s">
        <v>1363</v>
      </c>
      <c r="AH46" s="79"/>
      <c r="AI46" s="85" t="s">
        <v>1190</v>
      </c>
      <c r="AJ46" s="79" t="b">
        <v>0</v>
      </c>
      <c r="AK46" s="79">
        <v>0</v>
      </c>
      <c r="AL46" s="85" t="s">
        <v>1190</v>
      </c>
      <c r="AM46" s="79" t="s">
        <v>1375</v>
      </c>
      <c r="AN46" s="79" t="b">
        <v>0</v>
      </c>
      <c r="AO46" s="85" t="s">
        <v>1047</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1</v>
      </c>
      <c r="BG46" s="49">
        <v>3.7037037037037037</v>
      </c>
      <c r="BH46" s="48">
        <v>0</v>
      </c>
      <c r="BI46" s="49">
        <v>0</v>
      </c>
      <c r="BJ46" s="48">
        <v>26</v>
      </c>
      <c r="BK46" s="49">
        <v>96.29629629629629</v>
      </c>
      <c r="BL46" s="48">
        <v>27</v>
      </c>
    </row>
    <row r="47" spans="1:64" ht="15">
      <c r="A47" s="64" t="s">
        <v>226</v>
      </c>
      <c r="B47" s="64" t="s">
        <v>263</v>
      </c>
      <c r="C47" s="65"/>
      <c r="D47" s="66"/>
      <c r="E47" s="67"/>
      <c r="F47" s="68"/>
      <c r="G47" s="65"/>
      <c r="H47" s="69"/>
      <c r="I47" s="70"/>
      <c r="J47" s="70"/>
      <c r="K47" s="34" t="s">
        <v>65</v>
      </c>
      <c r="L47" s="77">
        <v>48</v>
      </c>
      <c r="M47" s="77"/>
      <c r="N47" s="72"/>
      <c r="O47" s="79" t="s">
        <v>403</v>
      </c>
      <c r="P47" s="81">
        <v>43450.431539351855</v>
      </c>
      <c r="Q47" s="79" t="s">
        <v>446</v>
      </c>
      <c r="R47" s="79" t="s">
        <v>600</v>
      </c>
      <c r="S47" s="79" t="s">
        <v>611</v>
      </c>
      <c r="T47" s="79"/>
      <c r="U47" s="79"/>
      <c r="V47" s="83" t="s">
        <v>633</v>
      </c>
      <c r="W47" s="81">
        <v>43450.431539351855</v>
      </c>
      <c r="X47" s="83" t="s">
        <v>680</v>
      </c>
      <c r="Y47" s="79"/>
      <c r="Z47" s="79"/>
      <c r="AA47" s="85" t="s">
        <v>869</v>
      </c>
      <c r="AB47" s="85" t="s">
        <v>1048</v>
      </c>
      <c r="AC47" s="79" t="b">
        <v>0</v>
      </c>
      <c r="AD47" s="79">
        <v>0</v>
      </c>
      <c r="AE47" s="85" t="s">
        <v>1224</v>
      </c>
      <c r="AF47" s="79" t="b">
        <v>0</v>
      </c>
      <c r="AG47" s="79" t="s">
        <v>1363</v>
      </c>
      <c r="AH47" s="79"/>
      <c r="AI47" s="85" t="s">
        <v>1190</v>
      </c>
      <c r="AJ47" s="79" t="b">
        <v>0</v>
      </c>
      <c r="AK47" s="79">
        <v>0</v>
      </c>
      <c r="AL47" s="85" t="s">
        <v>1190</v>
      </c>
      <c r="AM47" s="79" t="s">
        <v>1375</v>
      </c>
      <c r="AN47" s="79" t="b">
        <v>0</v>
      </c>
      <c r="AO47" s="85" t="s">
        <v>1048</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1</v>
      </c>
      <c r="BE47" s="49">
        <v>2.127659574468085</v>
      </c>
      <c r="BF47" s="48">
        <v>0</v>
      </c>
      <c r="BG47" s="49">
        <v>0</v>
      </c>
      <c r="BH47" s="48">
        <v>0</v>
      </c>
      <c r="BI47" s="49">
        <v>0</v>
      </c>
      <c r="BJ47" s="48">
        <v>46</v>
      </c>
      <c r="BK47" s="49">
        <v>97.87234042553192</v>
      </c>
      <c r="BL47" s="48">
        <v>47</v>
      </c>
    </row>
    <row r="48" spans="1:64" ht="15">
      <c r="A48" s="64" t="s">
        <v>226</v>
      </c>
      <c r="B48" s="64" t="s">
        <v>264</v>
      </c>
      <c r="C48" s="65"/>
      <c r="D48" s="66"/>
      <c r="E48" s="67"/>
      <c r="F48" s="68"/>
      <c r="G48" s="65"/>
      <c r="H48" s="69"/>
      <c r="I48" s="70"/>
      <c r="J48" s="70"/>
      <c r="K48" s="34" t="s">
        <v>65</v>
      </c>
      <c r="L48" s="77">
        <v>49</v>
      </c>
      <c r="M48" s="77"/>
      <c r="N48" s="72"/>
      <c r="O48" s="79" t="s">
        <v>403</v>
      </c>
      <c r="P48" s="81">
        <v>43450.437048611115</v>
      </c>
      <c r="Q48" s="79" t="s">
        <v>447</v>
      </c>
      <c r="R48" s="83" t="s">
        <v>598</v>
      </c>
      <c r="S48" s="79" t="s">
        <v>609</v>
      </c>
      <c r="T48" s="79"/>
      <c r="U48" s="79"/>
      <c r="V48" s="83" t="s">
        <v>633</v>
      </c>
      <c r="W48" s="81">
        <v>43450.437048611115</v>
      </c>
      <c r="X48" s="83" t="s">
        <v>681</v>
      </c>
      <c r="Y48" s="79"/>
      <c r="Z48" s="79"/>
      <c r="AA48" s="85" t="s">
        <v>870</v>
      </c>
      <c r="AB48" s="85" t="s">
        <v>1049</v>
      </c>
      <c r="AC48" s="79" t="b">
        <v>0</v>
      </c>
      <c r="AD48" s="79">
        <v>0</v>
      </c>
      <c r="AE48" s="85" t="s">
        <v>1225</v>
      </c>
      <c r="AF48" s="79" t="b">
        <v>0</v>
      </c>
      <c r="AG48" s="79" t="s">
        <v>1363</v>
      </c>
      <c r="AH48" s="79"/>
      <c r="AI48" s="85" t="s">
        <v>1190</v>
      </c>
      <c r="AJ48" s="79" t="b">
        <v>0</v>
      </c>
      <c r="AK48" s="79">
        <v>0</v>
      </c>
      <c r="AL48" s="85" t="s">
        <v>1190</v>
      </c>
      <c r="AM48" s="79" t="s">
        <v>1375</v>
      </c>
      <c r="AN48" s="79" t="b">
        <v>0</v>
      </c>
      <c r="AO48" s="85" t="s">
        <v>1049</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1</v>
      </c>
      <c r="BG48" s="49">
        <v>3.7037037037037037</v>
      </c>
      <c r="BH48" s="48">
        <v>0</v>
      </c>
      <c r="BI48" s="49">
        <v>0</v>
      </c>
      <c r="BJ48" s="48">
        <v>26</v>
      </c>
      <c r="BK48" s="49">
        <v>96.29629629629629</v>
      </c>
      <c r="BL48" s="48">
        <v>27</v>
      </c>
    </row>
    <row r="49" spans="1:64" ht="15">
      <c r="A49" s="64" t="s">
        <v>226</v>
      </c>
      <c r="B49" s="64" t="s">
        <v>265</v>
      </c>
      <c r="C49" s="65"/>
      <c r="D49" s="66"/>
      <c r="E49" s="67"/>
      <c r="F49" s="68"/>
      <c r="G49" s="65"/>
      <c r="H49" s="69"/>
      <c r="I49" s="70"/>
      <c r="J49" s="70"/>
      <c r="K49" s="34" t="s">
        <v>65</v>
      </c>
      <c r="L49" s="77">
        <v>50</v>
      </c>
      <c r="M49" s="77"/>
      <c r="N49" s="72"/>
      <c r="O49" s="79" t="s">
        <v>403</v>
      </c>
      <c r="P49" s="81">
        <v>43450.4446875</v>
      </c>
      <c r="Q49" s="79" t="s">
        <v>448</v>
      </c>
      <c r="R49" s="83" t="s">
        <v>598</v>
      </c>
      <c r="S49" s="79" t="s">
        <v>609</v>
      </c>
      <c r="T49" s="79"/>
      <c r="U49" s="79"/>
      <c r="V49" s="83" t="s">
        <v>633</v>
      </c>
      <c r="W49" s="81">
        <v>43450.4446875</v>
      </c>
      <c r="X49" s="83" t="s">
        <v>682</v>
      </c>
      <c r="Y49" s="79"/>
      <c r="Z49" s="79"/>
      <c r="AA49" s="85" t="s">
        <v>871</v>
      </c>
      <c r="AB49" s="85" t="s">
        <v>1050</v>
      </c>
      <c r="AC49" s="79" t="b">
        <v>0</v>
      </c>
      <c r="AD49" s="79">
        <v>0</v>
      </c>
      <c r="AE49" s="85" t="s">
        <v>1226</v>
      </c>
      <c r="AF49" s="79" t="b">
        <v>0</v>
      </c>
      <c r="AG49" s="79" t="s">
        <v>1363</v>
      </c>
      <c r="AH49" s="79"/>
      <c r="AI49" s="85" t="s">
        <v>1190</v>
      </c>
      <c r="AJ49" s="79" t="b">
        <v>0</v>
      </c>
      <c r="AK49" s="79">
        <v>0</v>
      </c>
      <c r="AL49" s="85" t="s">
        <v>1190</v>
      </c>
      <c r="AM49" s="79" t="s">
        <v>1375</v>
      </c>
      <c r="AN49" s="79" t="b">
        <v>0</v>
      </c>
      <c r="AO49" s="85" t="s">
        <v>1050</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2</v>
      </c>
      <c r="BG49" s="49">
        <v>5.714285714285714</v>
      </c>
      <c r="BH49" s="48">
        <v>0</v>
      </c>
      <c r="BI49" s="49">
        <v>0</v>
      </c>
      <c r="BJ49" s="48">
        <v>33</v>
      </c>
      <c r="BK49" s="49">
        <v>94.28571428571429</v>
      </c>
      <c r="BL49" s="48">
        <v>35</v>
      </c>
    </row>
    <row r="50" spans="1:64" ht="15">
      <c r="A50" s="64" t="s">
        <v>226</v>
      </c>
      <c r="B50" s="64" t="s">
        <v>266</v>
      </c>
      <c r="C50" s="65"/>
      <c r="D50" s="66"/>
      <c r="E50" s="67"/>
      <c r="F50" s="68"/>
      <c r="G50" s="65"/>
      <c r="H50" s="69"/>
      <c r="I50" s="70"/>
      <c r="J50" s="70"/>
      <c r="K50" s="34" t="s">
        <v>65</v>
      </c>
      <c r="L50" s="77">
        <v>51</v>
      </c>
      <c r="M50" s="77"/>
      <c r="N50" s="72"/>
      <c r="O50" s="79" t="s">
        <v>403</v>
      </c>
      <c r="P50" s="81">
        <v>43450.44960648148</v>
      </c>
      <c r="Q50" s="79" t="s">
        <v>449</v>
      </c>
      <c r="R50" s="83" t="s">
        <v>598</v>
      </c>
      <c r="S50" s="79" t="s">
        <v>609</v>
      </c>
      <c r="T50" s="79"/>
      <c r="U50" s="79"/>
      <c r="V50" s="83" t="s">
        <v>633</v>
      </c>
      <c r="W50" s="81">
        <v>43450.44960648148</v>
      </c>
      <c r="X50" s="83" t="s">
        <v>683</v>
      </c>
      <c r="Y50" s="79"/>
      <c r="Z50" s="79"/>
      <c r="AA50" s="85" t="s">
        <v>872</v>
      </c>
      <c r="AB50" s="85" t="s">
        <v>1051</v>
      </c>
      <c r="AC50" s="79" t="b">
        <v>0</v>
      </c>
      <c r="AD50" s="79">
        <v>0</v>
      </c>
      <c r="AE50" s="85" t="s">
        <v>1227</v>
      </c>
      <c r="AF50" s="79" t="b">
        <v>0</v>
      </c>
      <c r="AG50" s="79" t="s">
        <v>1363</v>
      </c>
      <c r="AH50" s="79"/>
      <c r="AI50" s="85" t="s">
        <v>1190</v>
      </c>
      <c r="AJ50" s="79" t="b">
        <v>0</v>
      </c>
      <c r="AK50" s="79">
        <v>0</v>
      </c>
      <c r="AL50" s="85" t="s">
        <v>1190</v>
      </c>
      <c r="AM50" s="79" t="s">
        <v>1375</v>
      </c>
      <c r="AN50" s="79" t="b">
        <v>0</v>
      </c>
      <c r="AO50" s="85" t="s">
        <v>1051</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1</v>
      </c>
      <c r="BG50" s="49">
        <v>4</v>
      </c>
      <c r="BH50" s="48">
        <v>0</v>
      </c>
      <c r="BI50" s="49">
        <v>0</v>
      </c>
      <c r="BJ50" s="48">
        <v>24</v>
      </c>
      <c r="BK50" s="49">
        <v>96</v>
      </c>
      <c r="BL50" s="48">
        <v>25</v>
      </c>
    </row>
    <row r="51" spans="1:64" ht="15">
      <c r="A51" s="64" t="s">
        <v>226</v>
      </c>
      <c r="B51" s="64" t="s">
        <v>267</v>
      </c>
      <c r="C51" s="65"/>
      <c r="D51" s="66"/>
      <c r="E51" s="67"/>
      <c r="F51" s="68"/>
      <c r="G51" s="65"/>
      <c r="H51" s="69"/>
      <c r="I51" s="70"/>
      <c r="J51" s="70"/>
      <c r="K51" s="34" t="s">
        <v>65</v>
      </c>
      <c r="L51" s="77">
        <v>52</v>
      </c>
      <c r="M51" s="77"/>
      <c r="N51" s="72"/>
      <c r="O51" s="79" t="s">
        <v>403</v>
      </c>
      <c r="P51" s="81">
        <v>43450.45521990741</v>
      </c>
      <c r="Q51" s="79" t="s">
        <v>450</v>
      </c>
      <c r="R51" s="83" t="s">
        <v>598</v>
      </c>
      <c r="S51" s="79" t="s">
        <v>609</v>
      </c>
      <c r="T51" s="79"/>
      <c r="U51" s="79"/>
      <c r="V51" s="83" t="s">
        <v>633</v>
      </c>
      <c r="W51" s="81">
        <v>43450.45521990741</v>
      </c>
      <c r="X51" s="83" t="s">
        <v>684</v>
      </c>
      <c r="Y51" s="79"/>
      <c r="Z51" s="79"/>
      <c r="AA51" s="85" t="s">
        <v>873</v>
      </c>
      <c r="AB51" s="85" t="s">
        <v>1052</v>
      </c>
      <c r="AC51" s="79" t="b">
        <v>0</v>
      </c>
      <c r="AD51" s="79">
        <v>0</v>
      </c>
      <c r="AE51" s="85" t="s">
        <v>1228</v>
      </c>
      <c r="AF51" s="79" t="b">
        <v>0</v>
      </c>
      <c r="AG51" s="79" t="s">
        <v>1363</v>
      </c>
      <c r="AH51" s="79"/>
      <c r="AI51" s="85" t="s">
        <v>1190</v>
      </c>
      <c r="AJ51" s="79" t="b">
        <v>0</v>
      </c>
      <c r="AK51" s="79">
        <v>0</v>
      </c>
      <c r="AL51" s="85" t="s">
        <v>1190</v>
      </c>
      <c r="AM51" s="79" t="s">
        <v>1375</v>
      </c>
      <c r="AN51" s="79" t="b">
        <v>0</v>
      </c>
      <c r="AO51" s="85" t="s">
        <v>1052</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1</v>
      </c>
      <c r="BG51" s="49">
        <v>3.8461538461538463</v>
      </c>
      <c r="BH51" s="48">
        <v>0</v>
      </c>
      <c r="BI51" s="49">
        <v>0</v>
      </c>
      <c r="BJ51" s="48">
        <v>25</v>
      </c>
      <c r="BK51" s="49">
        <v>96.15384615384616</v>
      </c>
      <c r="BL51" s="48">
        <v>26</v>
      </c>
    </row>
    <row r="52" spans="1:64" ht="15">
      <c r="A52" s="64" t="s">
        <v>226</v>
      </c>
      <c r="B52" s="64" t="s">
        <v>268</v>
      </c>
      <c r="C52" s="65"/>
      <c r="D52" s="66"/>
      <c r="E52" s="67"/>
      <c r="F52" s="68"/>
      <c r="G52" s="65"/>
      <c r="H52" s="69"/>
      <c r="I52" s="70"/>
      <c r="J52" s="70"/>
      <c r="K52" s="34" t="s">
        <v>65</v>
      </c>
      <c r="L52" s="77">
        <v>53</v>
      </c>
      <c r="M52" s="77"/>
      <c r="N52" s="72"/>
      <c r="O52" s="79" t="s">
        <v>403</v>
      </c>
      <c r="P52" s="81">
        <v>43450.45570601852</v>
      </c>
      <c r="Q52" s="79" t="s">
        <v>451</v>
      </c>
      <c r="R52" s="83" t="s">
        <v>598</v>
      </c>
      <c r="S52" s="79" t="s">
        <v>609</v>
      </c>
      <c r="T52" s="79"/>
      <c r="U52" s="79"/>
      <c r="V52" s="83" t="s">
        <v>633</v>
      </c>
      <c r="W52" s="81">
        <v>43450.45570601852</v>
      </c>
      <c r="X52" s="83" t="s">
        <v>685</v>
      </c>
      <c r="Y52" s="79"/>
      <c r="Z52" s="79"/>
      <c r="AA52" s="85" t="s">
        <v>874</v>
      </c>
      <c r="AB52" s="85" t="s">
        <v>1053</v>
      </c>
      <c r="AC52" s="79" t="b">
        <v>0</v>
      </c>
      <c r="AD52" s="79">
        <v>0</v>
      </c>
      <c r="AE52" s="85" t="s">
        <v>1229</v>
      </c>
      <c r="AF52" s="79" t="b">
        <v>0</v>
      </c>
      <c r="AG52" s="79" t="s">
        <v>1363</v>
      </c>
      <c r="AH52" s="79"/>
      <c r="AI52" s="85" t="s">
        <v>1190</v>
      </c>
      <c r="AJ52" s="79" t="b">
        <v>0</v>
      </c>
      <c r="AK52" s="79">
        <v>0</v>
      </c>
      <c r="AL52" s="85" t="s">
        <v>1190</v>
      </c>
      <c r="AM52" s="79" t="s">
        <v>1375</v>
      </c>
      <c r="AN52" s="79" t="b">
        <v>0</v>
      </c>
      <c r="AO52" s="85" t="s">
        <v>1053</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1</v>
      </c>
      <c r="BG52" s="49">
        <v>3.8461538461538463</v>
      </c>
      <c r="BH52" s="48">
        <v>0</v>
      </c>
      <c r="BI52" s="49">
        <v>0</v>
      </c>
      <c r="BJ52" s="48">
        <v>25</v>
      </c>
      <c r="BK52" s="49">
        <v>96.15384615384616</v>
      </c>
      <c r="BL52" s="48">
        <v>26</v>
      </c>
    </row>
    <row r="53" spans="1:64" ht="15">
      <c r="A53" s="64" t="s">
        <v>226</v>
      </c>
      <c r="B53" s="64" t="s">
        <v>269</v>
      </c>
      <c r="C53" s="65"/>
      <c r="D53" s="66"/>
      <c r="E53" s="67"/>
      <c r="F53" s="68"/>
      <c r="G53" s="65"/>
      <c r="H53" s="69"/>
      <c r="I53" s="70"/>
      <c r="J53" s="70"/>
      <c r="K53" s="34" t="s">
        <v>65</v>
      </c>
      <c r="L53" s="77">
        <v>54</v>
      </c>
      <c r="M53" s="77"/>
      <c r="N53" s="72"/>
      <c r="O53" s="79" t="s">
        <v>403</v>
      </c>
      <c r="P53" s="81">
        <v>43450.4590625</v>
      </c>
      <c r="Q53" s="79" t="s">
        <v>452</v>
      </c>
      <c r="R53" s="83" t="s">
        <v>598</v>
      </c>
      <c r="S53" s="79" t="s">
        <v>609</v>
      </c>
      <c r="T53" s="79"/>
      <c r="U53" s="79"/>
      <c r="V53" s="83" t="s">
        <v>633</v>
      </c>
      <c r="W53" s="81">
        <v>43450.4590625</v>
      </c>
      <c r="X53" s="83" t="s">
        <v>686</v>
      </c>
      <c r="Y53" s="79"/>
      <c r="Z53" s="79"/>
      <c r="AA53" s="85" t="s">
        <v>875</v>
      </c>
      <c r="AB53" s="85" t="s">
        <v>1054</v>
      </c>
      <c r="AC53" s="79" t="b">
        <v>0</v>
      </c>
      <c r="AD53" s="79">
        <v>0</v>
      </c>
      <c r="AE53" s="85" t="s">
        <v>1230</v>
      </c>
      <c r="AF53" s="79" t="b">
        <v>0</v>
      </c>
      <c r="AG53" s="79" t="s">
        <v>1363</v>
      </c>
      <c r="AH53" s="79"/>
      <c r="AI53" s="85" t="s">
        <v>1190</v>
      </c>
      <c r="AJ53" s="79" t="b">
        <v>0</v>
      </c>
      <c r="AK53" s="79">
        <v>0</v>
      </c>
      <c r="AL53" s="85" t="s">
        <v>1190</v>
      </c>
      <c r="AM53" s="79" t="s">
        <v>1375</v>
      </c>
      <c r="AN53" s="79" t="b">
        <v>0</v>
      </c>
      <c r="AO53" s="85" t="s">
        <v>1054</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1</v>
      </c>
      <c r="BG53" s="49">
        <v>3.8461538461538463</v>
      </c>
      <c r="BH53" s="48">
        <v>0</v>
      </c>
      <c r="BI53" s="49">
        <v>0</v>
      </c>
      <c r="BJ53" s="48">
        <v>25</v>
      </c>
      <c r="BK53" s="49">
        <v>96.15384615384616</v>
      </c>
      <c r="BL53" s="48">
        <v>26</v>
      </c>
    </row>
    <row r="54" spans="1:64" ht="15">
      <c r="A54" s="64" t="s">
        <v>226</v>
      </c>
      <c r="B54" s="64" t="s">
        <v>270</v>
      </c>
      <c r="C54" s="65"/>
      <c r="D54" s="66"/>
      <c r="E54" s="67"/>
      <c r="F54" s="68"/>
      <c r="G54" s="65"/>
      <c r="H54" s="69"/>
      <c r="I54" s="70"/>
      <c r="J54" s="70"/>
      <c r="K54" s="34" t="s">
        <v>65</v>
      </c>
      <c r="L54" s="77">
        <v>55</v>
      </c>
      <c r="M54" s="77"/>
      <c r="N54" s="72"/>
      <c r="O54" s="79" t="s">
        <v>403</v>
      </c>
      <c r="P54" s="81">
        <v>43450.48844907407</v>
      </c>
      <c r="Q54" s="79" t="s">
        <v>453</v>
      </c>
      <c r="R54" s="83" t="s">
        <v>598</v>
      </c>
      <c r="S54" s="79" t="s">
        <v>609</v>
      </c>
      <c r="T54" s="79"/>
      <c r="U54" s="79"/>
      <c r="V54" s="83" t="s">
        <v>633</v>
      </c>
      <c r="W54" s="81">
        <v>43450.48844907407</v>
      </c>
      <c r="X54" s="83" t="s">
        <v>687</v>
      </c>
      <c r="Y54" s="79"/>
      <c r="Z54" s="79"/>
      <c r="AA54" s="85" t="s">
        <v>876</v>
      </c>
      <c r="AB54" s="85" t="s">
        <v>1055</v>
      </c>
      <c r="AC54" s="79" t="b">
        <v>0</v>
      </c>
      <c r="AD54" s="79">
        <v>0</v>
      </c>
      <c r="AE54" s="85" t="s">
        <v>1231</v>
      </c>
      <c r="AF54" s="79" t="b">
        <v>0</v>
      </c>
      <c r="AG54" s="79" t="s">
        <v>1363</v>
      </c>
      <c r="AH54" s="79"/>
      <c r="AI54" s="85" t="s">
        <v>1190</v>
      </c>
      <c r="AJ54" s="79" t="b">
        <v>0</v>
      </c>
      <c r="AK54" s="79">
        <v>0</v>
      </c>
      <c r="AL54" s="85" t="s">
        <v>1190</v>
      </c>
      <c r="AM54" s="79" t="s">
        <v>1375</v>
      </c>
      <c r="AN54" s="79" t="b">
        <v>0</v>
      </c>
      <c r="AO54" s="85" t="s">
        <v>1055</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20</v>
      </c>
      <c r="BK54" s="49">
        <v>100</v>
      </c>
      <c r="BL54" s="48">
        <v>20</v>
      </c>
    </row>
    <row r="55" spans="1:64" ht="15">
      <c r="A55" s="64" t="s">
        <v>226</v>
      </c>
      <c r="B55" s="64" t="s">
        <v>271</v>
      </c>
      <c r="C55" s="65"/>
      <c r="D55" s="66"/>
      <c r="E55" s="67"/>
      <c r="F55" s="68"/>
      <c r="G55" s="65"/>
      <c r="H55" s="69"/>
      <c r="I55" s="70"/>
      <c r="J55" s="70"/>
      <c r="K55" s="34" t="s">
        <v>65</v>
      </c>
      <c r="L55" s="77">
        <v>56</v>
      </c>
      <c r="M55" s="77"/>
      <c r="N55" s="72"/>
      <c r="O55" s="79" t="s">
        <v>403</v>
      </c>
      <c r="P55" s="81">
        <v>43450.51011574074</v>
      </c>
      <c r="Q55" s="79" t="s">
        <v>454</v>
      </c>
      <c r="R55" s="83" t="s">
        <v>598</v>
      </c>
      <c r="S55" s="79" t="s">
        <v>609</v>
      </c>
      <c r="T55" s="79"/>
      <c r="U55" s="79"/>
      <c r="V55" s="83" t="s">
        <v>633</v>
      </c>
      <c r="W55" s="81">
        <v>43450.51011574074</v>
      </c>
      <c r="X55" s="83" t="s">
        <v>688</v>
      </c>
      <c r="Y55" s="79"/>
      <c r="Z55" s="79"/>
      <c r="AA55" s="85" t="s">
        <v>877</v>
      </c>
      <c r="AB55" s="85" t="s">
        <v>1056</v>
      </c>
      <c r="AC55" s="79" t="b">
        <v>0</v>
      </c>
      <c r="AD55" s="79">
        <v>0</v>
      </c>
      <c r="AE55" s="85" t="s">
        <v>1232</v>
      </c>
      <c r="AF55" s="79" t="b">
        <v>0</v>
      </c>
      <c r="AG55" s="79" t="s">
        <v>1363</v>
      </c>
      <c r="AH55" s="79"/>
      <c r="AI55" s="85" t="s">
        <v>1190</v>
      </c>
      <c r="AJ55" s="79" t="b">
        <v>0</v>
      </c>
      <c r="AK55" s="79">
        <v>0</v>
      </c>
      <c r="AL55" s="85" t="s">
        <v>1190</v>
      </c>
      <c r="AM55" s="79" t="s">
        <v>1375</v>
      </c>
      <c r="AN55" s="79" t="b">
        <v>0</v>
      </c>
      <c r="AO55" s="85" t="s">
        <v>1056</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2</v>
      </c>
      <c r="BG55" s="49">
        <v>5.882352941176471</v>
      </c>
      <c r="BH55" s="48">
        <v>0</v>
      </c>
      <c r="BI55" s="49">
        <v>0</v>
      </c>
      <c r="BJ55" s="48">
        <v>32</v>
      </c>
      <c r="BK55" s="49">
        <v>94.11764705882354</v>
      </c>
      <c r="BL55" s="48">
        <v>34</v>
      </c>
    </row>
    <row r="56" spans="1:64" ht="15">
      <c r="A56" s="64" t="s">
        <v>226</v>
      </c>
      <c r="B56" s="64" t="s">
        <v>272</v>
      </c>
      <c r="C56" s="65"/>
      <c r="D56" s="66"/>
      <c r="E56" s="67"/>
      <c r="F56" s="68"/>
      <c r="G56" s="65"/>
      <c r="H56" s="69"/>
      <c r="I56" s="70"/>
      <c r="J56" s="70"/>
      <c r="K56" s="34" t="s">
        <v>65</v>
      </c>
      <c r="L56" s="77">
        <v>57</v>
      </c>
      <c r="M56" s="77"/>
      <c r="N56" s="72"/>
      <c r="O56" s="79" t="s">
        <v>403</v>
      </c>
      <c r="P56" s="81">
        <v>43450.532372685186</v>
      </c>
      <c r="Q56" s="79" t="s">
        <v>455</v>
      </c>
      <c r="R56" s="83" t="s">
        <v>598</v>
      </c>
      <c r="S56" s="79" t="s">
        <v>609</v>
      </c>
      <c r="T56" s="79"/>
      <c r="U56" s="79"/>
      <c r="V56" s="83" t="s">
        <v>633</v>
      </c>
      <c r="W56" s="81">
        <v>43450.532372685186</v>
      </c>
      <c r="X56" s="83" t="s">
        <v>689</v>
      </c>
      <c r="Y56" s="79"/>
      <c r="Z56" s="79"/>
      <c r="AA56" s="85" t="s">
        <v>878</v>
      </c>
      <c r="AB56" s="85" t="s">
        <v>1057</v>
      </c>
      <c r="AC56" s="79" t="b">
        <v>0</v>
      </c>
      <c r="AD56" s="79">
        <v>0</v>
      </c>
      <c r="AE56" s="85" t="s">
        <v>1233</v>
      </c>
      <c r="AF56" s="79" t="b">
        <v>0</v>
      </c>
      <c r="AG56" s="79" t="s">
        <v>1363</v>
      </c>
      <c r="AH56" s="79"/>
      <c r="AI56" s="85" t="s">
        <v>1190</v>
      </c>
      <c r="AJ56" s="79" t="b">
        <v>0</v>
      </c>
      <c r="AK56" s="79">
        <v>0</v>
      </c>
      <c r="AL56" s="85" t="s">
        <v>1190</v>
      </c>
      <c r="AM56" s="79" t="s">
        <v>1375</v>
      </c>
      <c r="AN56" s="79" t="b">
        <v>0</v>
      </c>
      <c r="AO56" s="85" t="s">
        <v>1057</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1</v>
      </c>
      <c r="BG56" s="49">
        <v>3.7037037037037037</v>
      </c>
      <c r="BH56" s="48">
        <v>0</v>
      </c>
      <c r="BI56" s="49">
        <v>0</v>
      </c>
      <c r="BJ56" s="48">
        <v>26</v>
      </c>
      <c r="BK56" s="49">
        <v>96.29629629629629</v>
      </c>
      <c r="BL56" s="48">
        <v>27</v>
      </c>
    </row>
    <row r="57" spans="1:64" ht="15">
      <c r="A57" s="64" t="s">
        <v>226</v>
      </c>
      <c r="B57" s="64" t="s">
        <v>273</v>
      </c>
      <c r="C57" s="65"/>
      <c r="D57" s="66"/>
      <c r="E57" s="67"/>
      <c r="F57" s="68"/>
      <c r="G57" s="65"/>
      <c r="H57" s="69"/>
      <c r="I57" s="70"/>
      <c r="J57" s="70"/>
      <c r="K57" s="34" t="s">
        <v>65</v>
      </c>
      <c r="L57" s="77">
        <v>58</v>
      </c>
      <c r="M57" s="77"/>
      <c r="N57" s="72"/>
      <c r="O57" s="79" t="s">
        <v>403</v>
      </c>
      <c r="P57" s="81">
        <v>43450.5875</v>
      </c>
      <c r="Q57" s="79" t="s">
        <v>456</v>
      </c>
      <c r="R57" s="83" t="s">
        <v>598</v>
      </c>
      <c r="S57" s="79" t="s">
        <v>609</v>
      </c>
      <c r="T57" s="79"/>
      <c r="U57" s="79"/>
      <c r="V57" s="83" t="s">
        <v>633</v>
      </c>
      <c r="W57" s="81">
        <v>43450.5875</v>
      </c>
      <c r="X57" s="83" t="s">
        <v>690</v>
      </c>
      <c r="Y57" s="79"/>
      <c r="Z57" s="79"/>
      <c r="AA57" s="85" t="s">
        <v>879</v>
      </c>
      <c r="AB57" s="85" t="s">
        <v>1058</v>
      </c>
      <c r="AC57" s="79" t="b">
        <v>0</v>
      </c>
      <c r="AD57" s="79">
        <v>0</v>
      </c>
      <c r="AE57" s="85" t="s">
        <v>1234</v>
      </c>
      <c r="AF57" s="79" t="b">
        <v>0</v>
      </c>
      <c r="AG57" s="79" t="s">
        <v>1363</v>
      </c>
      <c r="AH57" s="79"/>
      <c r="AI57" s="85" t="s">
        <v>1190</v>
      </c>
      <c r="AJ57" s="79" t="b">
        <v>0</v>
      </c>
      <c r="AK57" s="79">
        <v>0</v>
      </c>
      <c r="AL57" s="85" t="s">
        <v>1190</v>
      </c>
      <c r="AM57" s="79" t="s">
        <v>1375</v>
      </c>
      <c r="AN57" s="79" t="b">
        <v>0</v>
      </c>
      <c r="AO57" s="85" t="s">
        <v>1058</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1</v>
      </c>
      <c r="BG57" s="49">
        <v>3.8461538461538463</v>
      </c>
      <c r="BH57" s="48">
        <v>0</v>
      </c>
      <c r="BI57" s="49">
        <v>0</v>
      </c>
      <c r="BJ57" s="48">
        <v>25</v>
      </c>
      <c r="BK57" s="49">
        <v>96.15384615384616</v>
      </c>
      <c r="BL57" s="48">
        <v>26</v>
      </c>
    </row>
    <row r="58" spans="1:64" ht="15">
      <c r="A58" s="64" t="s">
        <v>226</v>
      </c>
      <c r="B58" s="64" t="s">
        <v>274</v>
      </c>
      <c r="C58" s="65"/>
      <c r="D58" s="66"/>
      <c r="E58" s="67"/>
      <c r="F58" s="68"/>
      <c r="G58" s="65"/>
      <c r="H58" s="69"/>
      <c r="I58" s="70"/>
      <c r="J58" s="70"/>
      <c r="K58" s="34" t="s">
        <v>65</v>
      </c>
      <c r="L58" s="77">
        <v>59</v>
      </c>
      <c r="M58" s="77"/>
      <c r="N58" s="72"/>
      <c r="O58" s="79" t="s">
        <v>403</v>
      </c>
      <c r="P58" s="81">
        <v>43450.66103009259</v>
      </c>
      <c r="Q58" s="79" t="s">
        <v>457</v>
      </c>
      <c r="R58" s="83" t="s">
        <v>598</v>
      </c>
      <c r="S58" s="79" t="s">
        <v>609</v>
      </c>
      <c r="T58" s="79"/>
      <c r="U58" s="79"/>
      <c r="V58" s="83" t="s">
        <v>633</v>
      </c>
      <c r="W58" s="81">
        <v>43450.66103009259</v>
      </c>
      <c r="X58" s="83" t="s">
        <v>691</v>
      </c>
      <c r="Y58" s="79"/>
      <c r="Z58" s="79"/>
      <c r="AA58" s="85" t="s">
        <v>880</v>
      </c>
      <c r="AB58" s="85" t="s">
        <v>1059</v>
      </c>
      <c r="AC58" s="79" t="b">
        <v>0</v>
      </c>
      <c r="AD58" s="79">
        <v>0</v>
      </c>
      <c r="AE58" s="85" t="s">
        <v>1235</v>
      </c>
      <c r="AF58" s="79" t="b">
        <v>0</v>
      </c>
      <c r="AG58" s="79" t="s">
        <v>1363</v>
      </c>
      <c r="AH58" s="79"/>
      <c r="AI58" s="85" t="s">
        <v>1190</v>
      </c>
      <c r="AJ58" s="79" t="b">
        <v>0</v>
      </c>
      <c r="AK58" s="79">
        <v>0</v>
      </c>
      <c r="AL58" s="85" t="s">
        <v>1190</v>
      </c>
      <c r="AM58" s="79" t="s">
        <v>1375</v>
      </c>
      <c r="AN58" s="79" t="b">
        <v>0</v>
      </c>
      <c r="AO58" s="85" t="s">
        <v>1059</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1</v>
      </c>
      <c r="BG58" s="49">
        <v>3.5714285714285716</v>
      </c>
      <c r="BH58" s="48">
        <v>0</v>
      </c>
      <c r="BI58" s="49">
        <v>0</v>
      </c>
      <c r="BJ58" s="48">
        <v>27</v>
      </c>
      <c r="BK58" s="49">
        <v>96.42857142857143</v>
      </c>
      <c r="BL58" s="48">
        <v>28</v>
      </c>
    </row>
    <row r="59" spans="1:64" ht="15">
      <c r="A59" s="64" t="s">
        <v>226</v>
      </c>
      <c r="B59" s="64" t="s">
        <v>275</v>
      </c>
      <c r="C59" s="65"/>
      <c r="D59" s="66"/>
      <c r="E59" s="67"/>
      <c r="F59" s="68"/>
      <c r="G59" s="65"/>
      <c r="H59" s="69"/>
      <c r="I59" s="70"/>
      <c r="J59" s="70"/>
      <c r="K59" s="34" t="s">
        <v>65</v>
      </c>
      <c r="L59" s="77">
        <v>60</v>
      </c>
      <c r="M59" s="77"/>
      <c r="N59" s="72"/>
      <c r="O59" s="79" t="s">
        <v>403</v>
      </c>
      <c r="P59" s="81">
        <v>43450.719872685186</v>
      </c>
      <c r="Q59" s="79" t="s">
        <v>458</v>
      </c>
      <c r="R59" s="83" t="s">
        <v>598</v>
      </c>
      <c r="S59" s="79" t="s">
        <v>609</v>
      </c>
      <c r="T59" s="79"/>
      <c r="U59" s="79"/>
      <c r="V59" s="83" t="s">
        <v>633</v>
      </c>
      <c r="W59" s="81">
        <v>43450.719872685186</v>
      </c>
      <c r="X59" s="83" t="s">
        <v>692</v>
      </c>
      <c r="Y59" s="79"/>
      <c r="Z59" s="79"/>
      <c r="AA59" s="85" t="s">
        <v>881</v>
      </c>
      <c r="AB59" s="85" t="s">
        <v>1060</v>
      </c>
      <c r="AC59" s="79" t="b">
        <v>0</v>
      </c>
      <c r="AD59" s="79">
        <v>0</v>
      </c>
      <c r="AE59" s="85" t="s">
        <v>1236</v>
      </c>
      <c r="AF59" s="79" t="b">
        <v>0</v>
      </c>
      <c r="AG59" s="79" t="s">
        <v>1363</v>
      </c>
      <c r="AH59" s="79"/>
      <c r="AI59" s="85" t="s">
        <v>1190</v>
      </c>
      <c r="AJ59" s="79" t="b">
        <v>0</v>
      </c>
      <c r="AK59" s="79">
        <v>0</v>
      </c>
      <c r="AL59" s="85" t="s">
        <v>1190</v>
      </c>
      <c r="AM59" s="79" t="s">
        <v>1375</v>
      </c>
      <c r="AN59" s="79" t="b">
        <v>0</v>
      </c>
      <c r="AO59" s="85" t="s">
        <v>1060</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1</v>
      </c>
      <c r="BG59" s="49">
        <v>3.8461538461538463</v>
      </c>
      <c r="BH59" s="48">
        <v>0</v>
      </c>
      <c r="BI59" s="49">
        <v>0</v>
      </c>
      <c r="BJ59" s="48">
        <v>25</v>
      </c>
      <c r="BK59" s="49">
        <v>96.15384615384616</v>
      </c>
      <c r="BL59" s="48">
        <v>26</v>
      </c>
    </row>
    <row r="60" spans="1:64" ht="15">
      <c r="A60" s="64" t="s">
        <v>226</v>
      </c>
      <c r="B60" s="64" t="s">
        <v>276</v>
      </c>
      <c r="C60" s="65"/>
      <c r="D60" s="66"/>
      <c r="E60" s="67"/>
      <c r="F60" s="68"/>
      <c r="G60" s="65"/>
      <c r="H60" s="69"/>
      <c r="I60" s="70"/>
      <c r="J60" s="70"/>
      <c r="K60" s="34" t="s">
        <v>65</v>
      </c>
      <c r="L60" s="77">
        <v>61</v>
      </c>
      <c r="M60" s="77"/>
      <c r="N60" s="72"/>
      <c r="O60" s="79" t="s">
        <v>403</v>
      </c>
      <c r="P60" s="81">
        <v>43450.72409722222</v>
      </c>
      <c r="Q60" s="79" t="s">
        <v>459</v>
      </c>
      <c r="R60" s="83" t="s">
        <v>598</v>
      </c>
      <c r="S60" s="79" t="s">
        <v>609</v>
      </c>
      <c r="T60" s="79"/>
      <c r="U60" s="79"/>
      <c r="V60" s="83" t="s">
        <v>633</v>
      </c>
      <c r="W60" s="81">
        <v>43450.72409722222</v>
      </c>
      <c r="X60" s="83" t="s">
        <v>693</v>
      </c>
      <c r="Y60" s="79"/>
      <c r="Z60" s="79"/>
      <c r="AA60" s="85" t="s">
        <v>882</v>
      </c>
      <c r="AB60" s="85" t="s">
        <v>1061</v>
      </c>
      <c r="AC60" s="79" t="b">
        <v>0</v>
      </c>
      <c r="AD60" s="79">
        <v>0</v>
      </c>
      <c r="AE60" s="85" t="s">
        <v>1237</v>
      </c>
      <c r="AF60" s="79" t="b">
        <v>0</v>
      </c>
      <c r="AG60" s="79" t="s">
        <v>1363</v>
      </c>
      <c r="AH60" s="79"/>
      <c r="AI60" s="85" t="s">
        <v>1190</v>
      </c>
      <c r="AJ60" s="79" t="b">
        <v>0</v>
      </c>
      <c r="AK60" s="79">
        <v>0</v>
      </c>
      <c r="AL60" s="85" t="s">
        <v>1190</v>
      </c>
      <c r="AM60" s="79" t="s">
        <v>1375</v>
      </c>
      <c r="AN60" s="79" t="b">
        <v>0</v>
      </c>
      <c r="AO60" s="85" t="s">
        <v>1061</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0</v>
      </c>
      <c r="BE60" s="49">
        <v>0</v>
      </c>
      <c r="BF60" s="48">
        <v>2</v>
      </c>
      <c r="BG60" s="49">
        <v>5.882352941176471</v>
      </c>
      <c r="BH60" s="48">
        <v>0</v>
      </c>
      <c r="BI60" s="49">
        <v>0</v>
      </c>
      <c r="BJ60" s="48">
        <v>32</v>
      </c>
      <c r="BK60" s="49">
        <v>94.11764705882354</v>
      </c>
      <c r="BL60" s="48">
        <v>34</v>
      </c>
    </row>
    <row r="61" spans="1:64" ht="15">
      <c r="A61" s="64" t="s">
        <v>226</v>
      </c>
      <c r="B61" s="64" t="s">
        <v>277</v>
      </c>
      <c r="C61" s="65"/>
      <c r="D61" s="66"/>
      <c r="E61" s="67"/>
      <c r="F61" s="68"/>
      <c r="G61" s="65"/>
      <c r="H61" s="69"/>
      <c r="I61" s="70"/>
      <c r="J61" s="70"/>
      <c r="K61" s="34" t="s">
        <v>65</v>
      </c>
      <c r="L61" s="77">
        <v>62</v>
      </c>
      <c r="M61" s="77"/>
      <c r="N61" s="72"/>
      <c r="O61" s="79" t="s">
        <v>403</v>
      </c>
      <c r="P61" s="81">
        <v>43451.36739583333</v>
      </c>
      <c r="Q61" s="79" t="s">
        <v>460</v>
      </c>
      <c r="R61" s="83" t="s">
        <v>598</v>
      </c>
      <c r="S61" s="79" t="s">
        <v>609</v>
      </c>
      <c r="T61" s="79"/>
      <c r="U61" s="79"/>
      <c r="V61" s="83" t="s">
        <v>633</v>
      </c>
      <c r="W61" s="81">
        <v>43451.36739583333</v>
      </c>
      <c r="X61" s="83" t="s">
        <v>694</v>
      </c>
      <c r="Y61" s="79"/>
      <c r="Z61" s="79"/>
      <c r="AA61" s="85" t="s">
        <v>883</v>
      </c>
      <c r="AB61" s="85" t="s">
        <v>1062</v>
      </c>
      <c r="AC61" s="79" t="b">
        <v>0</v>
      </c>
      <c r="AD61" s="79">
        <v>0</v>
      </c>
      <c r="AE61" s="85" t="s">
        <v>1238</v>
      </c>
      <c r="AF61" s="79" t="b">
        <v>0</v>
      </c>
      <c r="AG61" s="79" t="s">
        <v>1363</v>
      </c>
      <c r="AH61" s="79"/>
      <c r="AI61" s="85" t="s">
        <v>1190</v>
      </c>
      <c r="AJ61" s="79" t="b">
        <v>0</v>
      </c>
      <c r="AK61" s="79">
        <v>0</v>
      </c>
      <c r="AL61" s="85" t="s">
        <v>1190</v>
      </c>
      <c r="AM61" s="79" t="s">
        <v>1375</v>
      </c>
      <c r="AN61" s="79" t="b">
        <v>0</v>
      </c>
      <c r="AO61" s="85" t="s">
        <v>1062</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18</v>
      </c>
      <c r="BK61" s="49">
        <v>100</v>
      </c>
      <c r="BL61" s="48">
        <v>18</v>
      </c>
    </row>
    <row r="62" spans="1:64" ht="15">
      <c r="A62" s="64" t="s">
        <v>226</v>
      </c>
      <c r="B62" s="64" t="s">
        <v>278</v>
      </c>
      <c r="C62" s="65"/>
      <c r="D62" s="66"/>
      <c r="E62" s="67"/>
      <c r="F62" s="68"/>
      <c r="G62" s="65"/>
      <c r="H62" s="69"/>
      <c r="I62" s="70"/>
      <c r="J62" s="70"/>
      <c r="K62" s="34" t="s">
        <v>65</v>
      </c>
      <c r="L62" s="77">
        <v>63</v>
      </c>
      <c r="M62" s="77"/>
      <c r="N62" s="72"/>
      <c r="O62" s="79" t="s">
        <v>403</v>
      </c>
      <c r="P62" s="81">
        <v>43451.37574074074</v>
      </c>
      <c r="Q62" s="79" t="s">
        <v>461</v>
      </c>
      <c r="R62" s="83" t="s">
        <v>598</v>
      </c>
      <c r="S62" s="79" t="s">
        <v>609</v>
      </c>
      <c r="T62" s="79"/>
      <c r="U62" s="79"/>
      <c r="V62" s="83" t="s">
        <v>633</v>
      </c>
      <c r="W62" s="81">
        <v>43451.37574074074</v>
      </c>
      <c r="X62" s="83" t="s">
        <v>695</v>
      </c>
      <c r="Y62" s="79"/>
      <c r="Z62" s="79"/>
      <c r="AA62" s="85" t="s">
        <v>884</v>
      </c>
      <c r="AB62" s="85" t="s">
        <v>1063</v>
      </c>
      <c r="AC62" s="79" t="b">
        <v>0</v>
      </c>
      <c r="AD62" s="79">
        <v>0</v>
      </c>
      <c r="AE62" s="85" t="s">
        <v>1239</v>
      </c>
      <c r="AF62" s="79" t="b">
        <v>0</v>
      </c>
      <c r="AG62" s="79" t="s">
        <v>1363</v>
      </c>
      <c r="AH62" s="79"/>
      <c r="AI62" s="85" t="s">
        <v>1190</v>
      </c>
      <c r="AJ62" s="79" t="b">
        <v>0</v>
      </c>
      <c r="AK62" s="79">
        <v>0</v>
      </c>
      <c r="AL62" s="85" t="s">
        <v>1190</v>
      </c>
      <c r="AM62" s="79" t="s">
        <v>1375</v>
      </c>
      <c r="AN62" s="79" t="b">
        <v>0</v>
      </c>
      <c r="AO62" s="85" t="s">
        <v>1063</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1</v>
      </c>
      <c r="BG62" s="49">
        <v>3.225806451612903</v>
      </c>
      <c r="BH62" s="48">
        <v>0</v>
      </c>
      <c r="BI62" s="49">
        <v>0</v>
      </c>
      <c r="BJ62" s="48">
        <v>30</v>
      </c>
      <c r="BK62" s="49">
        <v>96.7741935483871</v>
      </c>
      <c r="BL62" s="48">
        <v>31</v>
      </c>
    </row>
    <row r="63" spans="1:64" ht="15">
      <c r="A63" s="64" t="s">
        <v>226</v>
      </c>
      <c r="B63" s="64" t="s">
        <v>279</v>
      </c>
      <c r="C63" s="65"/>
      <c r="D63" s="66"/>
      <c r="E63" s="67"/>
      <c r="F63" s="68"/>
      <c r="G63" s="65"/>
      <c r="H63" s="69"/>
      <c r="I63" s="70"/>
      <c r="J63" s="70"/>
      <c r="K63" s="34" t="s">
        <v>65</v>
      </c>
      <c r="L63" s="77">
        <v>64</v>
      </c>
      <c r="M63" s="77"/>
      <c r="N63" s="72"/>
      <c r="O63" s="79" t="s">
        <v>403</v>
      </c>
      <c r="P63" s="81">
        <v>43451.3758912037</v>
      </c>
      <c r="Q63" s="79" t="s">
        <v>462</v>
      </c>
      <c r="R63" s="83" t="s">
        <v>598</v>
      </c>
      <c r="S63" s="79" t="s">
        <v>609</v>
      </c>
      <c r="T63" s="79"/>
      <c r="U63" s="79"/>
      <c r="V63" s="83" t="s">
        <v>633</v>
      </c>
      <c r="W63" s="81">
        <v>43451.3758912037</v>
      </c>
      <c r="X63" s="83" t="s">
        <v>696</v>
      </c>
      <c r="Y63" s="79"/>
      <c r="Z63" s="79"/>
      <c r="AA63" s="85" t="s">
        <v>885</v>
      </c>
      <c r="AB63" s="85" t="s">
        <v>1064</v>
      </c>
      <c r="AC63" s="79" t="b">
        <v>0</v>
      </c>
      <c r="AD63" s="79">
        <v>0</v>
      </c>
      <c r="AE63" s="85" t="s">
        <v>1240</v>
      </c>
      <c r="AF63" s="79" t="b">
        <v>0</v>
      </c>
      <c r="AG63" s="79" t="s">
        <v>1363</v>
      </c>
      <c r="AH63" s="79"/>
      <c r="AI63" s="85" t="s">
        <v>1190</v>
      </c>
      <c r="AJ63" s="79" t="b">
        <v>0</v>
      </c>
      <c r="AK63" s="79">
        <v>0</v>
      </c>
      <c r="AL63" s="85" t="s">
        <v>1190</v>
      </c>
      <c r="AM63" s="79" t="s">
        <v>1375</v>
      </c>
      <c r="AN63" s="79" t="b">
        <v>0</v>
      </c>
      <c r="AO63" s="85" t="s">
        <v>1064</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18</v>
      </c>
      <c r="BK63" s="49">
        <v>100</v>
      </c>
      <c r="BL63" s="48">
        <v>18</v>
      </c>
    </row>
    <row r="64" spans="1:64" ht="15">
      <c r="A64" s="64" t="s">
        <v>226</v>
      </c>
      <c r="B64" s="64" t="s">
        <v>280</v>
      </c>
      <c r="C64" s="65"/>
      <c r="D64" s="66"/>
      <c r="E64" s="67"/>
      <c r="F64" s="68"/>
      <c r="G64" s="65"/>
      <c r="H64" s="69"/>
      <c r="I64" s="70"/>
      <c r="J64" s="70"/>
      <c r="K64" s="34" t="s">
        <v>65</v>
      </c>
      <c r="L64" s="77">
        <v>65</v>
      </c>
      <c r="M64" s="77"/>
      <c r="N64" s="72"/>
      <c r="O64" s="79" t="s">
        <v>403</v>
      </c>
      <c r="P64" s="81">
        <v>43451.379108796296</v>
      </c>
      <c r="Q64" s="79" t="s">
        <v>463</v>
      </c>
      <c r="R64" s="83" t="s">
        <v>598</v>
      </c>
      <c r="S64" s="79" t="s">
        <v>609</v>
      </c>
      <c r="T64" s="79"/>
      <c r="U64" s="79"/>
      <c r="V64" s="83" t="s">
        <v>633</v>
      </c>
      <c r="W64" s="81">
        <v>43451.379108796296</v>
      </c>
      <c r="X64" s="83" t="s">
        <v>697</v>
      </c>
      <c r="Y64" s="79"/>
      <c r="Z64" s="79"/>
      <c r="AA64" s="85" t="s">
        <v>886</v>
      </c>
      <c r="AB64" s="85" t="s">
        <v>1065</v>
      </c>
      <c r="AC64" s="79" t="b">
        <v>0</v>
      </c>
      <c r="AD64" s="79">
        <v>0</v>
      </c>
      <c r="AE64" s="85" t="s">
        <v>1241</v>
      </c>
      <c r="AF64" s="79" t="b">
        <v>0</v>
      </c>
      <c r="AG64" s="79" t="s">
        <v>1363</v>
      </c>
      <c r="AH64" s="79"/>
      <c r="AI64" s="85" t="s">
        <v>1190</v>
      </c>
      <c r="AJ64" s="79" t="b">
        <v>0</v>
      </c>
      <c r="AK64" s="79">
        <v>0</v>
      </c>
      <c r="AL64" s="85" t="s">
        <v>1190</v>
      </c>
      <c r="AM64" s="79" t="s">
        <v>1375</v>
      </c>
      <c r="AN64" s="79" t="b">
        <v>0</v>
      </c>
      <c r="AO64" s="85" t="s">
        <v>1065</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1</v>
      </c>
      <c r="BE64" s="49">
        <v>2.272727272727273</v>
      </c>
      <c r="BF64" s="48">
        <v>1</v>
      </c>
      <c r="BG64" s="49">
        <v>2.272727272727273</v>
      </c>
      <c r="BH64" s="48">
        <v>0</v>
      </c>
      <c r="BI64" s="49">
        <v>0</v>
      </c>
      <c r="BJ64" s="48">
        <v>42</v>
      </c>
      <c r="BK64" s="49">
        <v>95.45454545454545</v>
      </c>
      <c r="BL64" s="48">
        <v>44</v>
      </c>
    </row>
    <row r="65" spans="1:64" ht="15">
      <c r="A65" s="64" t="s">
        <v>226</v>
      </c>
      <c r="B65" s="64" t="s">
        <v>281</v>
      </c>
      <c r="C65" s="65"/>
      <c r="D65" s="66"/>
      <c r="E65" s="67"/>
      <c r="F65" s="68"/>
      <c r="G65" s="65"/>
      <c r="H65" s="69"/>
      <c r="I65" s="70"/>
      <c r="J65" s="70"/>
      <c r="K65" s="34" t="s">
        <v>65</v>
      </c>
      <c r="L65" s="77">
        <v>66</v>
      </c>
      <c r="M65" s="77"/>
      <c r="N65" s="72"/>
      <c r="O65" s="79" t="s">
        <v>403</v>
      </c>
      <c r="P65" s="81">
        <v>43451.47765046296</v>
      </c>
      <c r="Q65" s="79" t="s">
        <v>464</v>
      </c>
      <c r="R65" s="83" t="s">
        <v>598</v>
      </c>
      <c r="S65" s="79" t="s">
        <v>609</v>
      </c>
      <c r="T65" s="79"/>
      <c r="U65" s="79"/>
      <c r="V65" s="83" t="s">
        <v>633</v>
      </c>
      <c r="W65" s="81">
        <v>43451.47765046296</v>
      </c>
      <c r="X65" s="83" t="s">
        <v>698</v>
      </c>
      <c r="Y65" s="79"/>
      <c r="Z65" s="79"/>
      <c r="AA65" s="85" t="s">
        <v>887</v>
      </c>
      <c r="AB65" s="85" t="s">
        <v>1066</v>
      </c>
      <c r="AC65" s="79" t="b">
        <v>0</v>
      </c>
      <c r="AD65" s="79">
        <v>0</v>
      </c>
      <c r="AE65" s="85" t="s">
        <v>1242</v>
      </c>
      <c r="AF65" s="79" t="b">
        <v>0</v>
      </c>
      <c r="AG65" s="79" t="s">
        <v>1363</v>
      </c>
      <c r="AH65" s="79"/>
      <c r="AI65" s="85" t="s">
        <v>1190</v>
      </c>
      <c r="AJ65" s="79" t="b">
        <v>0</v>
      </c>
      <c r="AK65" s="79">
        <v>0</v>
      </c>
      <c r="AL65" s="85" t="s">
        <v>1190</v>
      </c>
      <c r="AM65" s="79" t="s">
        <v>1375</v>
      </c>
      <c r="AN65" s="79" t="b">
        <v>0</v>
      </c>
      <c r="AO65" s="85" t="s">
        <v>1066</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1</v>
      </c>
      <c r="BE65" s="49">
        <v>5.2631578947368425</v>
      </c>
      <c r="BF65" s="48">
        <v>0</v>
      </c>
      <c r="BG65" s="49">
        <v>0</v>
      </c>
      <c r="BH65" s="48">
        <v>0</v>
      </c>
      <c r="BI65" s="49">
        <v>0</v>
      </c>
      <c r="BJ65" s="48">
        <v>18</v>
      </c>
      <c r="BK65" s="49">
        <v>94.73684210526316</v>
      </c>
      <c r="BL65" s="48">
        <v>19</v>
      </c>
    </row>
    <row r="66" spans="1:64" ht="15">
      <c r="A66" s="64" t="s">
        <v>226</v>
      </c>
      <c r="B66" s="64" t="s">
        <v>282</v>
      </c>
      <c r="C66" s="65"/>
      <c r="D66" s="66"/>
      <c r="E66" s="67"/>
      <c r="F66" s="68"/>
      <c r="G66" s="65"/>
      <c r="H66" s="69"/>
      <c r="I66" s="70"/>
      <c r="J66" s="70"/>
      <c r="K66" s="34" t="s">
        <v>65</v>
      </c>
      <c r="L66" s="77">
        <v>67</v>
      </c>
      <c r="M66" s="77"/>
      <c r="N66" s="72"/>
      <c r="O66" s="79" t="s">
        <v>403</v>
      </c>
      <c r="P66" s="81">
        <v>43451.55789351852</v>
      </c>
      <c r="Q66" s="79" t="s">
        <v>465</v>
      </c>
      <c r="R66" s="83" t="s">
        <v>598</v>
      </c>
      <c r="S66" s="79" t="s">
        <v>609</v>
      </c>
      <c r="T66" s="79"/>
      <c r="U66" s="79"/>
      <c r="V66" s="83" t="s">
        <v>633</v>
      </c>
      <c r="W66" s="81">
        <v>43451.55789351852</v>
      </c>
      <c r="X66" s="83" t="s">
        <v>699</v>
      </c>
      <c r="Y66" s="79"/>
      <c r="Z66" s="79"/>
      <c r="AA66" s="85" t="s">
        <v>888</v>
      </c>
      <c r="AB66" s="85" t="s">
        <v>1067</v>
      </c>
      <c r="AC66" s="79" t="b">
        <v>0</v>
      </c>
      <c r="AD66" s="79">
        <v>0</v>
      </c>
      <c r="AE66" s="85" t="s">
        <v>1243</v>
      </c>
      <c r="AF66" s="79" t="b">
        <v>0</v>
      </c>
      <c r="AG66" s="79" t="s">
        <v>1363</v>
      </c>
      <c r="AH66" s="79"/>
      <c r="AI66" s="85" t="s">
        <v>1190</v>
      </c>
      <c r="AJ66" s="79" t="b">
        <v>0</v>
      </c>
      <c r="AK66" s="79">
        <v>0</v>
      </c>
      <c r="AL66" s="85" t="s">
        <v>1190</v>
      </c>
      <c r="AM66" s="79" t="s">
        <v>1375</v>
      </c>
      <c r="AN66" s="79" t="b">
        <v>0</v>
      </c>
      <c r="AO66" s="85" t="s">
        <v>1067</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1</v>
      </c>
      <c r="BG66" s="49">
        <v>3.8461538461538463</v>
      </c>
      <c r="BH66" s="48">
        <v>0</v>
      </c>
      <c r="BI66" s="49">
        <v>0</v>
      </c>
      <c r="BJ66" s="48">
        <v>25</v>
      </c>
      <c r="BK66" s="49">
        <v>96.15384615384616</v>
      </c>
      <c r="BL66" s="48">
        <v>26</v>
      </c>
    </row>
    <row r="67" spans="1:64" ht="15">
      <c r="A67" s="64" t="s">
        <v>226</v>
      </c>
      <c r="B67" s="64" t="s">
        <v>283</v>
      </c>
      <c r="C67" s="65"/>
      <c r="D67" s="66"/>
      <c r="E67" s="67"/>
      <c r="F67" s="68"/>
      <c r="G67" s="65"/>
      <c r="H67" s="69"/>
      <c r="I67" s="70"/>
      <c r="J67" s="70"/>
      <c r="K67" s="34" t="s">
        <v>65</v>
      </c>
      <c r="L67" s="77">
        <v>68</v>
      </c>
      <c r="M67" s="77"/>
      <c r="N67" s="72"/>
      <c r="O67" s="79" t="s">
        <v>403</v>
      </c>
      <c r="P67" s="81">
        <v>43451.57596064815</v>
      </c>
      <c r="Q67" s="79" t="s">
        <v>466</v>
      </c>
      <c r="R67" s="83" t="s">
        <v>598</v>
      </c>
      <c r="S67" s="79" t="s">
        <v>609</v>
      </c>
      <c r="T67" s="79"/>
      <c r="U67" s="79"/>
      <c r="V67" s="83" t="s">
        <v>633</v>
      </c>
      <c r="W67" s="81">
        <v>43451.57596064815</v>
      </c>
      <c r="X67" s="83" t="s">
        <v>700</v>
      </c>
      <c r="Y67" s="79"/>
      <c r="Z67" s="79"/>
      <c r="AA67" s="85" t="s">
        <v>889</v>
      </c>
      <c r="AB67" s="85" t="s">
        <v>1068</v>
      </c>
      <c r="AC67" s="79" t="b">
        <v>0</v>
      </c>
      <c r="AD67" s="79">
        <v>0</v>
      </c>
      <c r="AE67" s="85" t="s">
        <v>1244</v>
      </c>
      <c r="AF67" s="79" t="b">
        <v>0</v>
      </c>
      <c r="AG67" s="79" t="s">
        <v>1363</v>
      </c>
      <c r="AH67" s="79"/>
      <c r="AI67" s="85" t="s">
        <v>1190</v>
      </c>
      <c r="AJ67" s="79" t="b">
        <v>0</v>
      </c>
      <c r="AK67" s="79">
        <v>0</v>
      </c>
      <c r="AL67" s="85" t="s">
        <v>1190</v>
      </c>
      <c r="AM67" s="79" t="s">
        <v>1375</v>
      </c>
      <c r="AN67" s="79" t="b">
        <v>0</v>
      </c>
      <c r="AO67" s="85" t="s">
        <v>1068</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2</v>
      </c>
      <c r="BE67" s="49">
        <v>8.695652173913043</v>
      </c>
      <c r="BF67" s="48">
        <v>0</v>
      </c>
      <c r="BG67" s="49">
        <v>0</v>
      </c>
      <c r="BH67" s="48">
        <v>0</v>
      </c>
      <c r="BI67" s="49">
        <v>0</v>
      </c>
      <c r="BJ67" s="48">
        <v>21</v>
      </c>
      <c r="BK67" s="49">
        <v>91.30434782608695</v>
      </c>
      <c r="BL67" s="48">
        <v>23</v>
      </c>
    </row>
    <row r="68" spans="1:64" ht="15">
      <c r="A68" s="64" t="s">
        <v>226</v>
      </c>
      <c r="B68" s="64" t="s">
        <v>284</v>
      </c>
      <c r="C68" s="65"/>
      <c r="D68" s="66"/>
      <c r="E68" s="67"/>
      <c r="F68" s="68"/>
      <c r="G68" s="65"/>
      <c r="H68" s="69"/>
      <c r="I68" s="70"/>
      <c r="J68" s="70"/>
      <c r="K68" s="34" t="s">
        <v>65</v>
      </c>
      <c r="L68" s="77">
        <v>69</v>
      </c>
      <c r="M68" s="77"/>
      <c r="N68" s="72"/>
      <c r="O68" s="79" t="s">
        <v>403</v>
      </c>
      <c r="P68" s="81">
        <v>43451.59615740741</v>
      </c>
      <c r="Q68" s="79" t="s">
        <v>467</v>
      </c>
      <c r="R68" s="83" t="s">
        <v>598</v>
      </c>
      <c r="S68" s="79" t="s">
        <v>609</v>
      </c>
      <c r="T68" s="79"/>
      <c r="U68" s="79"/>
      <c r="V68" s="83" t="s">
        <v>633</v>
      </c>
      <c r="W68" s="81">
        <v>43451.59615740741</v>
      </c>
      <c r="X68" s="83" t="s">
        <v>701</v>
      </c>
      <c r="Y68" s="79"/>
      <c r="Z68" s="79"/>
      <c r="AA68" s="85" t="s">
        <v>890</v>
      </c>
      <c r="AB68" s="85" t="s">
        <v>1069</v>
      </c>
      <c r="AC68" s="79" t="b">
        <v>0</v>
      </c>
      <c r="AD68" s="79">
        <v>0</v>
      </c>
      <c r="AE68" s="85" t="s">
        <v>1245</v>
      </c>
      <c r="AF68" s="79" t="b">
        <v>0</v>
      </c>
      <c r="AG68" s="79" t="s">
        <v>1363</v>
      </c>
      <c r="AH68" s="79"/>
      <c r="AI68" s="85" t="s">
        <v>1190</v>
      </c>
      <c r="AJ68" s="79" t="b">
        <v>0</v>
      </c>
      <c r="AK68" s="79">
        <v>0</v>
      </c>
      <c r="AL68" s="85" t="s">
        <v>1190</v>
      </c>
      <c r="AM68" s="79" t="s">
        <v>1375</v>
      </c>
      <c r="AN68" s="79" t="b">
        <v>0</v>
      </c>
      <c r="AO68" s="85" t="s">
        <v>1069</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2</v>
      </c>
      <c r="BG68" s="49">
        <v>6.25</v>
      </c>
      <c r="BH68" s="48">
        <v>0</v>
      </c>
      <c r="BI68" s="49">
        <v>0</v>
      </c>
      <c r="BJ68" s="48">
        <v>30</v>
      </c>
      <c r="BK68" s="49">
        <v>93.75</v>
      </c>
      <c r="BL68" s="48">
        <v>32</v>
      </c>
    </row>
    <row r="69" spans="1:64" ht="15">
      <c r="A69" s="64" t="s">
        <v>226</v>
      </c>
      <c r="B69" s="64" t="s">
        <v>285</v>
      </c>
      <c r="C69" s="65"/>
      <c r="D69" s="66"/>
      <c r="E69" s="67"/>
      <c r="F69" s="68"/>
      <c r="G69" s="65"/>
      <c r="H69" s="69"/>
      <c r="I69" s="70"/>
      <c r="J69" s="70"/>
      <c r="K69" s="34" t="s">
        <v>65</v>
      </c>
      <c r="L69" s="77">
        <v>70</v>
      </c>
      <c r="M69" s="77"/>
      <c r="N69" s="72"/>
      <c r="O69" s="79" t="s">
        <v>403</v>
      </c>
      <c r="P69" s="81">
        <v>43451.62663194445</v>
      </c>
      <c r="Q69" s="79" t="s">
        <v>468</v>
      </c>
      <c r="R69" s="83" t="s">
        <v>598</v>
      </c>
      <c r="S69" s="79" t="s">
        <v>609</v>
      </c>
      <c r="T69" s="79"/>
      <c r="U69" s="79"/>
      <c r="V69" s="83" t="s">
        <v>633</v>
      </c>
      <c r="W69" s="81">
        <v>43451.62663194445</v>
      </c>
      <c r="X69" s="83" t="s">
        <v>702</v>
      </c>
      <c r="Y69" s="79"/>
      <c r="Z69" s="79"/>
      <c r="AA69" s="85" t="s">
        <v>891</v>
      </c>
      <c r="AB69" s="85" t="s">
        <v>1070</v>
      </c>
      <c r="AC69" s="79" t="b">
        <v>0</v>
      </c>
      <c r="AD69" s="79">
        <v>0</v>
      </c>
      <c r="AE69" s="85" t="s">
        <v>1246</v>
      </c>
      <c r="AF69" s="79" t="b">
        <v>0</v>
      </c>
      <c r="AG69" s="79" t="s">
        <v>1363</v>
      </c>
      <c r="AH69" s="79"/>
      <c r="AI69" s="85" t="s">
        <v>1190</v>
      </c>
      <c r="AJ69" s="79" t="b">
        <v>0</v>
      </c>
      <c r="AK69" s="79">
        <v>0</v>
      </c>
      <c r="AL69" s="85" t="s">
        <v>1190</v>
      </c>
      <c r="AM69" s="79" t="s">
        <v>1375</v>
      </c>
      <c r="AN69" s="79" t="b">
        <v>0</v>
      </c>
      <c r="AO69" s="85" t="s">
        <v>1070</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2</v>
      </c>
      <c r="BG69" s="49">
        <v>6.25</v>
      </c>
      <c r="BH69" s="48">
        <v>0</v>
      </c>
      <c r="BI69" s="49">
        <v>0</v>
      </c>
      <c r="BJ69" s="48">
        <v>30</v>
      </c>
      <c r="BK69" s="49">
        <v>93.75</v>
      </c>
      <c r="BL69" s="48">
        <v>32</v>
      </c>
    </row>
    <row r="70" spans="1:64" ht="15">
      <c r="A70" s="64" t="s">
        <v>226</v>
      </c>
      <c r="B70" s="64" t="s">
        <v>286</v>
      </c>
      <c r="C70" s="65"/>
      <c r="D70" s="66"/>
      <c r="E70" s="67"/>
      <c r="F70" s="68"/>
      <c r="G70" s="65"/>
      <c r="H70" s="69"/>
      <c r="I70" s="70"/>
      <c r="J70" s="70"/>
      <c r="K70" s="34" t="s">
        <v>65</v>
      </c>
      <c r="L70" s="77">
        <v>71</v>
      </c>
      <c r="M70" s="77"/>
      <c r="N70" s="72"/>
      <c r="O70" s="79" t="s">
        <v>403</v>
      </c>
      <c r="P70" s="81">
        <v>43451.63398148148</v>
      </c>
      <c r="Q70" s="79" t="s">
        <v>469</v>
      </c>
      <c r="R70" s="83" t="s">
        <v>598</v>
      </c>
      <c r="S70" s="79" t="s">
        <v>609</v>
      </c>
      <c r="T70" s="79"/>
      <c r="U70" s="79"/>
      <c r="V70" s="83" t="s">
        <v>633</v>
      </c>
      <c r="W70" s="81">
        <v>43451.63398148148</v>
      </c>
      <c r="X70" s="83" t="s">
        <v>703</v>
      </c>
      <c r="Y70" s="79"/>
      <c r="Z70" s="79"/>
      <c r="AA70" s="85" t="s">
        <v>892</v>
      </c>
      <c r="AB70" s="85" t="s">
        <v>1071</v>
      </c>
      <c r="AC70" s="79" t="b">
        <v>0</v>
      </c>
      <c r="AD70" s="79">
        <v>0</v>
      </c>
      <c r="AE70" s="85" t="s">
        <v>1247</v>
      </c>
      <c r="AF70" s="79" t="b">
        <v>0</v>
      </c>
      <c r="AG70" s="79" t="s">
        <v>1363</v>
      </c>
      <c r="AH70" s="79"/>
      <c r="AI70" s="85" t="s">
        <v>1190</v>
      </c>
      <c r="AJ70" s="79" t="b">
        <v>0</v>
      </c>
      <c r="AK70" s="79">
        <v>0</v>
      </c>
      <c r="AL70" s="85" t="s">
        <v>1190</v>
      </c>
      <c r="AM70" s="79" t="s">
        <v>1375</v>
      </c>
      <c r="AN70" s="79" t="b">
        <v>0</v>
      </c>
      <c r="AO70" s="85" t="s">
        <v>1071</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1</v>
      </c>
      <c r="BE70" s="49">
        <v>3.0303030303030303</v>
      </c>
      <c r="BF70" s="48">
        <v>0</v>
      </c>
      <c r="BG70" s="49">
        <v>0</v>
      </c>
      <c r="BH70" s="48">
        <v>0</v>
      </c>
      <c r="BI70" s="49">
        <v>0</v>
      </c>
      <c r="BJ70" s="48">
        <v>32</v>
      </c>
      <c r="BK70" s="49">
        <v>96.96969696969697</v>
      </c>
      <c r="BL70" s="48">
        <v>33</v>
      </c>
    </row>
    <row r="71" spans="1:64" ht="15">
      <c r="A71" s="64" t="s">
        <v>226</v>
      </c>
      <c r="B71" s="64" t="s">
        <v>287</v>
      </c>
      <c r="C71" s="65"/>
      <c r="D71" s="66"/>
      <c r="E71" s="67"/>
      <c r="F71" s="68"/>
      <c r="G71" s="65"/>
      <c r="H71" s="69"/>
      <c r="I71" s="70"/>
      <c r="J71" s="70"/>
      <c r="K71" s="34" t="s">
        <v>65</v>
      </c>
      <c r="L71" s="77">
        <v>72</v>
      </c>
      <c r="M71" s="77"/>
      <c r="N71" s="72"/>
      <c r="O71" s="79" t="s">
        <v>403</v>
      </c>
      <c r="P71" s="81">
        <v>43451.6365625</v>
      </c>
      <c r="Q71" s="79" t="s">
        <v>470</v>
      </c>
      <c r="R71" s="83" t="s">
        <v>598</v>
      </c>
      <c r="S71" s="79" t="s">
        <v>609</v>
      </c>
      <c r="T71" s="79"/>
      <c r="U71" s="79"/>
      <c r="V71" s="83" t="s">
        <v>633</v>
      </c>
      <c r="W71" s="81">
        <v>43451.6365625</v>
      </c>
      <c r="X71" s="83" t="s">
        <v>704</v>
      </c>
      <c r="Y71" s="79"/>
      <c r="Z71" s="79"/>
      <c r="AA71" s="85" t="s">
        <v>893</v>
      </c>
      <c r="AB71" s="85" t="s">
        <v>1072</v>
      </c>
      <c r="AC71" s="79" t="b">
        <v>0</v>
      </c>
      <c r="AD71" s="79">
        <v>0</v>
      </c>
      <c r="AE71" s="85" t="s">
        <v>1248</v>
      </c>
      <c r="AF71" s="79" t="b">
        <v>0</v>
      </c>
      <c r="AG71" s="79" t="s">
        <v>1363</v>
      </c>
      <c r="AH71" s="79"/>
      <c r="AI71" s="85" t="s">
        <v>1190</v>
      </c>
      <c r="AJ71" s="79" t="b">
        <v>0</v>
      </c>
      <c r="AK71" s="79">
        <v>0</v>
      </c>
      <c r="AL71" s="85" t="s">
        <v>1190</v>
      </c>
      <c r="AM71" s="79" t="s">
        <v>1375</v>
      </c>
      <c r="AN71" s="79" t="b">
        <v>0</v>
      </c>
      <c r="AO71" s="85" t="s">
        <v>1072</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2</v>
      </c>
      <c r="BE71" s="49">
        <v>7.142857142857143</v>
      </c>
      <c r="BF71" s="48">
        <v>0</v>
      </c>
      <c r="BG71" s="49">
        <v>0</v>
      </c>
      <c r="BH71" s="48">
        <v>0</v>
      </c>
      <c r="BI71" s="49">
        <v>0</v>
      </c>
      <c r="BJ71" s="48">
        <v>26</v>
      </c>
      <c r="BK71" s="49">
        <v>92.85714285714286</v>
      </c>
      <c r="BL71" s="48">
        <v>28</v>
      </c>
    </row>
    <row r="72" spans="1:64" ht="15">
      <c r="A72" s="64" t="s">
        <v>226</v>
      </c>
      <c r="B72" s="64" t="s">
        <v>288</v>
      </c>
      <c r="C72" s="65"/>
      <c r="D72" s="66"/>
      <c r="E72" s="67"/>
      <c r="F72" s="68"/>
      <c r="G72" s="65"/>
      <c r="H72" s="69"/>
      <c r="I72" s="70"/>
      <c r="J72" s="70"/>
      <c r="K72" s="34" t="s">
        <v>65</v>
      </c>
      <c r="L72" s="77">
        <v>73</v>
      </c>
      <c r="M72" s="77"/>
      <c r="N72" s="72"/>
      <c r="O72" s="79" t="s">
        <v>403</v>
      </c>
      <c r="P72" s="81">
        <v>43451.77918981481</v>
      </c>
      <c r="Q72" s="79" t="s">
        <v>471</v>
      </c>
      <c r="R72" s="83" t="s">
        <v>598</v>
      </c>
      <c r="S72" s="79" t="s">
        <v>609</v>
      </c>
      <c r="T72" s="79"/>
      <c r="U72" s="79"/>
      <c r="V72" s="83" t="s">
        <v>633</v>
      </c>
      <c r="W72" s="81">
        <v>43451.77918981481</v>
      </c>
      <c r="X72" s="83" t="s">
        <v>705</v>
      </c>
      <c r="Y72" s="79"/>
      <c r="Z72" s="79"/>
      <c r="AA72" s="85" t="s">
        <v>894</v>
      </c>
      <c r="AB72" s="85" t="s">
        <v>1073</v>
      </c>
      <c r="AC72" s="79" t="b">
        <v>0</v>
      </c>
      <c r="AD72" s="79">
        <v>0</v>
      </c>
      <c r="AE72" s="85" t="s">
        <v>1249</v>
      </c>
      <c r="AF72" s="79" t="b">
        <v>0</v>
      </c>
      <c r="AG72" s="79" t="s">
        <v>1363</v>
      </c>
      <c r="AH72" s="79"/>
      <c r="AI72" s="85" t="s">
        <v>1190</v>
      </c>
      <c r="AJ72" s="79" t="b">
        <v>0</v>
      </c>
      <c r="AK72" s="79">
        <v>0</v>
      </c>
      <c r="AL72" s="85" t="s">
        <v>1190</v>
      </c>
      <c r="AM72" s="79" t="s">
        <v>1375</v>
      </c>
      <c r="AN72" s="79" t="b">
        <v>0</v>
      </c>
      <c r="AO72" s="85" t="s">
        <v>1073</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3</v>
      </c>
      <c r="BG72" s="49">
        <v>8.108108108108109</v>
      </c>
      <c r="BH72" s="48">
        <v>0</v>
      </c>
      <c r="BI72" s="49">
        <v>0</v>
      </c>
      <c r="BJ72" s="48">
        <v>34</v>
      </c>
      <c r="BK72" s="49">
        <v>91.89189189189189</v>
      </c>
      <c r="BL72" s="48">
        <v>37</v>
      </c>
    </row>
    <row r="73" spans="1:64" ht="15">
      <c r="A73" s="64" t="s">
        <v>226</v>
      </c>
      <c r="B73" s="64" t="s">
        <v>289</v>
      </c>
      <c r="C73" s="65"/>
      <c r="D73" s="66"/>
      <c r="E73" s="67"/>
      <c r="F73" s="68"/>
      <c r="G73" s="65"/>
      <c r="H73" s="69"/>
      <c r="I73" s="70"/>
      <c r="J73" s="70"/>
      <c r="K73" s="34" t="s">
        <v>65</v>
      </c>
      <c r="L73" s="77">
        <v>74</v>
      </c>
      <c r="M73" s="77"/>
      <c r="N73" s="72"/>
      <c r="O73" s="79" t="s">
        <v>403</v>
      </c>
      <c r="P73" s="81">
        <v>43451.78224537037</v>
      </c>
      <c r="Q73" s="79" t="s">
        <v>472</v>
      </c>
      <c r="R73" s="83" t="s">
        <v>598</v>
      </c>
      <c r="S73" s="79" t="s">
        <v>609</v>
      </c>
      <c r="T73" s="79"/>
      <c r="U73" s="79"/>
      <c r="V73" s="83" t="s">
        <v>633</v>
      </c>
      <c r="W73" s="81">
        <v>43451.78224537037</v>
      </c>
      <c r="X73" s="83" t="s">
        <v>706</v>
      </c>
      <c r="Y73" s="79"/>
      <c r="Z73" s="79"/>
      <c r="AA73" s="85" t="s">
        <v>895</v>
      </c>
      <c r="AB73" s="85" t="s">
        <v>1074</v>
      </c>
      <c r="AC73" s="79" t="b">
        <v>0</v>
      </c>
      <c r="AD73" s="79">
        <v>0</v>
      </c>
      <c r="AE73" s="85" t="s">
        <v>1250</v>
      </c>
      <c r="AF73" s="79" t="b">
        <v>0</v>
      </c>
      <c r="AG73" s="79" t="s">
        <v>1363</v>
      </c>
      <c r="AH73" s="79"/>
      <c r="AI73" s="85" t="s">
        <v>1190</v>
      </c>
      <c r="AJ73" s="79" t="b">
        <v>0</v>
      </c>
      <c r="AK73" s="79">
        <v>0</v>
      </c>
      <c r="AL73" s="85" t="s">
        <v>1190</v>
      </c>
      <c r="AM73" s="79" t="s">
        <v>1375</v>
      </c>
      <c r="AN73" s="79" t="b">
        <v>0</v>
      </c>
      <c r="AO73" s="85" t="s">
        <v>1074</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2</v>
      </c>
      <c r="BG73" s="49">
        <v>6.25</v>
      </c>
      <c r="BH73" s="48">
        <v>0</v>
      </c>
      <c r="BI73" s="49">
        <v>0</v>
      </c>
      <c r="BJ73" s="48">
        <v>30</v>
      </c>
      <c r="BK73" s="49">
        <v>93.75</v>
      </c>
      <c r="BL73" s="48">
        <v>32</v>
      </c>
    </row>
    <row r="74" spans="1:64" ht="15">
      <c r="A74" s="64" t="s">
        <v>226</v>
      </c>
      <c r="B74" s="64" t="s">
        <v>290</v>
      </c>
      <c r="C74" s="65"/>
      <c r="D74" s="66"/>
      <c r="E74" s="67"/>
      <c r="F74" s="68"/>
      <c r="G74" s="65"/>
      <c r="H74" s="69"/>
      <c r="I74" s="70"/>
      <c r="J74" s="70"/>
      <c r="K74" s="34" t="s">
        <v>65</v>
      </c>
      <c r="L74" s="77">
        <v>75</v>
      </c>
      <c r="M74" s="77"/>
      <c r="N74" s="72"/>
      <c r="O74" s="79" t="s">
        <v>403</v>
      </c>
      <c r="P74" s="81">
        <v>43451.807662037034</v>
      </c>
      <c r="Q74" s="79" t="s">
        <v>473</v>
      </c>
      <c r="R74" s="83" t="s">
        <v>598</v>
      </c>
      <c r="S74" s="79" t="s">
        <v>609</v>
      </c>
      <c r="T74" s="79"/>
      <c r="U74" s="79"/>
      <c r="V74" s="83" t="s">
        <v>633</v>
      </c>
      <c r="W74" s="81">
        <v>43451.807662037034</v>
      </c>
      <c r="X74" s="83" t="s">
        <v>707</v>
      </c>
      <c r="Y74" s="79"/>
      <c r="Z74" s="79"/>
      <c r="AA74" s="85" t="s">
        <v>896</v>
      </c>
      <c r="AB74" s="85" t="s">
        <v>1075</v>
      </c>
      <c r="AC74" s="79" t="b">
        <v>0</v>
      </c>
      <c r="AD74" s="79">
        <v>0</v>
      </c>
      <c r="AE74" s="85" t="s">
        <v>1251</v>
      </c>
      <c r="AF74" s="79" t="b">
        <v>0</v>
      </c>
      <c r="AG74" s="79" t="s">
        <v>1363</v>
      </c>
      <c r="AH74" s="79"/>
      <c r="AI74" s="85" t="s">
        <v>1190</v>
      </c>
      <c r="AJ74" s="79" t="b">
        <v>0</v>
      </c>
      <c r="AK74" s="79">
        <v>0</v>
      </c>
      <c r="AL74" s="85" t="s">
        <v>1190</v>
      </c>
      <c r="AM74" s="79" t="s">
        <v>1375</v>
      </c>
      <c r="AN74" s="79" t="b">
        <v>0</v>
      </c>
      <c r="AO74" s="85" t="s">
        <v>1075</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1</v>
      </c>
      <c r="BE74" s="49">
        <v>4</v>
      </c>
      <c r="BF74" s="48">
        <v>0</v>
      </c>
      <c r="BG74" s="49">
        <v>0</v>
      </c>
      <c r="BH74" s="48">
        <v>0</v>
      </c>
      <c r="BI74" s="49">
        <v>0</v>
      </c>
      <c r="BJ74" s="48">
        <v>24</v>
      </c>
      <c r="BK74" s="49">
        <v>96</v>
      </c>
      <c r="BL74" s="48">
        <v>25</v>
      </c>
    </row>
    <row r="75" spans="1:64" ht="15">
      <c r="A75" s="64" t="s">
        <v>226</v>
      </c>
      <c r="B75" s="64" t="s">
        <v>291</v>
      </c>
      <c r="C75" s="65"/>
      <c r="D75" s="66"/>
      <c r="E75" s="67"/>
      <c r="F75" s="68"/>
      <c r="G75" s="65"/>
      <c r="H75" s="69"/>
      <c r="I75" s="70"/>
      <c r="J75" s="70"/>
      <c r="K75" s="34" t="s">
        <v>65</v>
      </c>
      <c r="L75" s="77">
        <v>76</v>
      </c>
      <c r="M75" s="77"/>
      <c r="N75" s="72"/>
      <c r="O75" s="79" t="s">
        <v>403</v>
      </c>
      <c r="P75" s="81">
        <v>43451.83053240741</v>
      </c>
      <c r="Q75" s="79" t="s">
        <v>474</v>
      </c>
      <c r="R75" s="83" t="s">
        <v>598</v>
      </c>
      <c r="S75" s="79" t="s">
        <v>609</v>
      </c>
      <c r="T75" s="79"/>
      <c r="U75" s="79"/>
      <c r="V75" s="83" t="s">
        <v>633</v>
      </c>
      <c r="W75" s="81">
        <v>43451.83053240741</v>
      </c>
      <c r="X75" s="83" t="s">
        <v>708</v>
      </c>
      <c r="Y75" s="79"/>
      <c r="Z75" s="79"/>
      <c r="AA75" s="85" t="s">
        <v>897</v>
      </c>
      <c r="AB75" s="85" t="s">
        <v>1076</v>
      </c>
      <c r="AC75" s="79" t="b">
        <v>0</v>
      </c>
      <c r="AD75" s="79">
        <v>0</v>
      </c>
      <c r="AE75" s="85" t="s">
        <v>1252</v>
      </c>
      <c r="AF75" s="79" t="b">
        <v>0</v>
      </c>
      <c r="AG75" s="79" t="s">
        <v>1363</v>
      </c>
      <c r="AH75" s="79"/>
      <c r="AI75" s="85" t="s">
        <v>1190</v>
      </c>
      <c r="AJ75" s="79" t="b">
        <v>0</v>
      </c>
      <c r="AK75" s="79">
        <v>0</v>
      </c>
      <c r="AL75" s="85" t="s">
        <v>1190</v>
      </c>
      <c r="AM75" s="79" t="s">
        <v>1375</v>
      </c>
      <c r="AN75" s="79" t="b">
        <v>0</v>
      </c>
      <c r="AO75" s="85" t="s">
        <v>1076</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21</v>
      </c>
      <c r="BK75" s="49">
        <v>100</v>
      </c>
      <c r="BL75" s="48">
        <v>21</v>
      </c>
    </row>
    <row r="76" spans="1:64" ht="15">
      <c r="A76" s="64" t="s">
        <v>226</v>
      </c>
      <c r="B76" s="64" t="s">
        <v>292</v>
      </c>
      <c r="C76" s="65"/>
      <c r="D76" s="66"/>
      <c r="E76" s="67"/>
      <c r="F76" s="68"/>
      <c r="G76" s="65"/>
      <c r="H76" s="69"/>
      <c r="I76" s="70"/>
      <c r="J76" s="70"/>
      <c r="K76" s="34" t="s">
        <v>65</v>
      </c>
      <c r="L76" s="77">
        <v>77</v>
      </c>
      <c r="M76" s="77"/>
      <c r="N76" s="72"/>
      <c r="O76" s="79" t="s">
        <v>403</v>
      </c>
      <c r="P76" s="81">
        <v>43451.87501157408</v>
      </c>
      <c r="Q76" s="79" t="s">
        <v>475</v>
      </c>
      <c r="R76" s="83" t="s">
        <v>598</v>
      </c>
      <c r="S76" s="79" t="s">
        <v>609</v>
      </c>
      <c r="T76" s="79"/>
      <c r="U76" s="79"/>
      <c r="V76" s="83" t="s">
        <v>633</v>
      </c>
      <c r="W76" s="81">
        <v>43451.87501157408</v>
      </c>
      <c r="X76" s="83" t="s">
        <v>709</v>
      </c>
      <c r="Y76" s="79"/>
      <c r="Z76" s="79"/>
      <c r="AA76" s="85" t="s">
        <v>898</v>
      </c>
      <c r="AB76" s="85" t="s">
        <v>1077</v>
      </c>
      <c r="AC76" s="79" t="b">
        <v>0</v>
      </c>
      <c r="AD76" s="79">
        <v>0</v>
      </c>
      <c r="AE76" s="85" t="s">
        <v>1253</v>
      </c>
      <c r="AF76" s="79" t="b">
        <v>0</v>
      </c>
      <c r="AG76" s="79" t="s">
        <v>1363</v>
      </c>
      <c r="AH76" s="79"/>
      <c r="AI76" s="85" t="s">
        <v>1190</v>
      </c>
      <c r="AJ76" s="79" t="b">
        <v>0</v>
      </c>
      <c r="AK76" s="79">
        <v>0</v>
      </c>
      <c r="AL76" s="85" t="s">
        <v>1190</v>
      </c>
      <c r="AM76" s="79" t="s">
        <v>1375</v>
      </c>
      <c r="AN76" s="79" t="b">
        <v>0</v>
      </c>
      <c r="AO76" s="85" t="s">
        <v>1077</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28</v>
      </c>
      <c r="BK76" s="49">
        <v>100</v>
      </c>
      <c r="BL76" s="48">
        <v>28</v>
      </c>
    </row>
    <row r="77" spans="1:64" ht="15">
      <c r="A77" s="64" t="s">
        <v>226</v>
      </c>
      <c r="B77" s="64" t="s">
        <v>293</v>
      </c>
      <c r="C77" s="65"/>
      <c r="D77" s="66"/>
      <c r="E77" s="67"/>
      <c r="F77" s="68"/>
      <c r="G77" s="65"/>
      <c r="H77" s="69"/>
      <c r="I77" s="70"/>
      <c r="J77" s="70"/>
      <c r="K77" s="34" t="s">
        <v>65</v>
      </c>
      <c r="L77" s="77">
        <v>78</v>
      </c>
      <c r="M77" s="77"/>
      <c r="N77" s="72"/>
      <c r="O77" s="79" t="s">
        <v>403</v>
      </c>
      <c r="P77" s="81">
        <v>43451.87804398148</v>
      </c>
      <c r="Q77" s="79" t="s">
        <v>476</v>
      </c>
      <c r="R77" s="83" t="s">
        <v>598</v>
      </c>
      <c r="S77" s="79" t="s">
        <v>609</v>
      </c>
      <c r="T77" s="79"/>
      <c r="U77" s="79"/>
      <c r="V77" s="83" t="s">
        <v>633</v>
      </c>
      <c r="W77" s="81">
        <v>43451.87804398148</v>
      </c>
      <c r="X77" s="83" t="s">
        <v>710</v>
      </c>
      <c r="Y77" s="79"/>
      <c r="Z77" s="79"/>
      <c r="AA77" s="85" t="s">
        <v>899</v>
      </c>
      <c r="AB77" s="85" t="s">
        <v>1078</v>
      </c>
      <c r="AC77" s="79" t="b">
        <v>0</v>
      </c>
      <c r="AD77" s="79">
        <v>0</v>
      </c>
      <c r="AE77" s="85" t="s">
        <v>1254</v>
      </c>
      <c r="AF77" s="79" t="b">
        <v>0</v>
      </c>
      <c r="AG77" s="79" t="s">
        <v>1363</v>
      </c>
      <c r="AH77" s="79"/>
      <c r="AI77" s="85" t="s">
        <v>1190</v>
      </c>
      <c r="AJ77" s="79" t="b">
        <v>0</v>
      </c>
      <c r="AK77" s="79">
        <v>0</v>
      </c>
      <c r="AL77" s="85" t="s">
        <v>1190</v>
      </c>
      <c r="AM77" s="79" t="s">
        <v>1375</v>
      </c>
      <c r="AN77" s="79" t="b">
        <v>0</v>
      </c>
      <c r="AO77" s="85" t="s">
        <v>1078</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1</v>
      </c>
      <c r="BG77" s="49">
        <v>4.3478260869565215</v>
      </c>
      <c r="BH77" s="48">
        <v>0</v>
      </c>
      <c r="BI77" s="49">
        <v>0</v>
      </c>
      <c r="BJ77" s="48">
        <v>22</v>
      </c>
      <c r="BK77" s="49">
        <v>95.65217391304348</v>
      </c>
      <c r="BL77" s="48">
        <v>23</v>
      </c>
    </row>
    <row r="78" spans="1:64" ht="15">
      <c r="A78" s="64" t="s">
        <v>226</v>
      </c>
      <c r="B78" s="64" t="s">
        <v>294</v>
      </c>
      <c r="C78" s="65"/>
      <c r="D78" s="66"/>
      <c r="E78" s="67"/>
      <c r="F78" s="68"/>
      <c r="G78" s="65"/>
      <c r="H78" s="69"/>
      <c r="I78" s="70"/>
      <c r="J78" s="70"/>
      <c r="K78" s="34" t="s">
        <v>65</v>
      </c>
      <c r="L78" s="77">
        <v>79</v>
      </c>
      <c r="M78" s="77"/>
      <c r="N78" s="72"/>
      <c r="O78" s="79" t="s">
        <v>403</v>
      </c>
      <c r="P78" s="81">
        <v>43451.88438657407</v>
      </c>
      <c r="Q78" s="79" t="s">
        <v>477</v>
      </c>
      <c r="R78" s="83" t="s">
        <v>598</v>
      </c>
      <c r="S78" s="79" t="s">
        <v>609</v>
      </c>
      <c r="T78" s="79"/>
      <c r="U78" s="79"/>
      <c r="V78" s="83" t="s">
        <v>633</v>
      </c>
      <c r="W78" s="81">
        <v>43451.88438657407</v>
      </c>
      <c r="X78" s="83" t="s">
        <v>711</v>
      </c>
      <c r="Y78" s="79"/>
      <c r="Z78" s="79"/>
      <c r="AA78" s="85" t="s">
        <v>900</v>
      </c>
      <c r="AB78" s="85" t="s">
        <v>1079</v>
      </c>
      <c r="AC78" s="79" t="b">
        <v>0</v>
      </c>
      <c r="AD78" s="79">
        <v>0</v>
      </c>
      <c r="AE78" s="85" t="s">
        <v>1255</v>
      </c>
      <c r="AF78" s="79" t="b">
        <v>0</v>
      </c>
      <c r="AG78" s="79" t="s">
        <v>1363</v>
      </c>
      <c r="AH78" s="79"/>
      <c r="AI78" s="85" t="s">
        <v>1190</v>
      </c>
      <c r="AJ78" s="79" t="b">
        <v>0</v>
      </c>
      <c r="AK78" s="79">
        <v>0</v>
      </c>
      <c r="AL78" s="85" t="s">
        <v>1190</v>
      </c>
      <c r="AM78" s="79" t="s">
        <v>1375</v>
      </c>
      <c r="AN78" s="79" t="b">
        <v>0</v>
      </c>
      <c r="AO78" s="85" t="s">
        <v>1079</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1</v>
      </c>
      <c r="BG78" s="49">
        <v>3.7037037037037037</v>
      </c>
      <c r="BH78" s="48">
        <v>0</v>
      </c>
      <c r="BI78" s="49">
        <v>0</v>
      </c>
      <c r="BJ78" s="48">
        <v>26</v>
      </c>
      <c r="BK78" s="49">
        <v>96.29629629629629</v>
      </c>
      <c r="BL78" s="48">
        <v>27</v>
      </c>
    </row>
    <row r="79" spans="1:64" ht="15">
      <c r="A79" s="64" t="s">
        <v>226</v>
      </c>
      <c r="B79" s="64" t="s">
        <v>295</v>
      </c>
      <c r="C79" s="65"/>
      <c r="D79" s="66"/>
      <c r="E79" s="67"/>
      <c r="F79" s="68"/>
      <c r="G79" s="65"/>
      <c r="H79" s="69"/>
      <c r="I79" s="70"/>
      <c r="J79" s="70"/>
      <c r="K79" s="34" t="s">
        <v>65</v>
      </c>
      <c r="L79" s="77">
        <v>80</v>
      </c>
      <c r="M79" s="77"/>
      <c r="N79" s="72"/>
      <c r="O79" s="79" t="s">
        <v>403</v>
      </c>
      <c r="P79" s="81">
        <v>43451.89024305555</v>
      </c>
      <c r="Q79" s="79" t="s">
        <v>478</v>
      </c>
      <c r="R79" s="83" t="s">
        <v>598</v>
      </c>
      <c r="S79" s="79" t="s">
        <v>609</v>
      </c>
      <c r="T79" s="79"/>
      <c r="U79" s="79"/>
      <c r="V79" s="83" t="s">
        <v>633</v>
      </c>
      <c r="W79" s="81">
        <v>43451.89024305555</v>
      </c>
      <c r="X79" s="83" t="s">
        <v>712</v>
      </c>
      <c r="Y79" s="79"/>
      <c r="Z79" s="79"/>
      <c r="AA79" s="85" t="s">
        <v>901</v>
      </c>
      <c r="AB79" s="85" t="s">
        <v>1080</v>
      </c>
      <c r="AC79" s="79" t="b">
        <v>0</v>
      </c>
      <c r="AD79" s="79">
        <v>0</v>
      </c>
      <c r="AE79" s="85" t="s">
        <v>1256</v>
      </c>
      <c r="AF79" s="79" t="b">
        <v>0</v>
      </c>
      <c r="AG79" s="79" t="s">
        <v>1363</v>
      </c>
      <c r="AH79" s="79"/>
      <c r="AI79" s="85" t="s">
        <v>1190</v>
      </c>
      <c r="AJ79" s="79" t="b">
        <v>0</v>
      </c>
      <c r="AK79" s="79">
        <v>0</v>
      </c>
      <c r="AL79" s="85" t="s">
        <v>1190</v>
      </c>
      <c r="AM79" s="79" t="s">
        <v>1375</v>
      </c>
      <c r="AN79" s="79" t="b">
        <v>0</v>
      </c>
      <c r="AO79" s="85" t="s">
        <v>1080</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21</v>
      </c>
      <c r="BK79" s="49">
        <v>100</v>
      </c>
      <c r="BL79" s="48">
        <v>21</v>
      </c>
    </row>
    <row r="80" spans="1:64" ht="15">
      <c r="A80" s="64" t="s">
        <v>226</v>
      </c>
      <c r="B80" s="64" t="s">
        <v>296</v>
      </c>
      <c r="C80" s="65"/>
      <c r="D80" s="66"/>
      <c r="E80" s="67"/>
      <c r="F80" s="68"/>
      <c r="G80" s="65"/>
      <c r="H80" s="69"/>
      <c r="I80" s="70"/>
      <c r="J80" s="70"/>
      <c r="K80" s="34" t="s">
        <v>65</v>
      </c>
      <c r="L80" s="77">
        <v>81</v>
      </c>
      <c r="M80" s="77"/>
      <c r="N80" s="72"/>
      <c r="O80" s="79" t="s">
        <v>403</v>
      </c>
      <c r="P80" s="81">
        <v>43451.893229166664</v>
      </c>
      <c r="Q80" s="79" t="s">
        <v>479</v>
      </c>
      <c r="R80" s="83" t="s">
        <v>598</v>
      </c>
      <c r="S80" s="79" t="s">
        <v>609</v>
      </c>
      <c r="T80" s="79"/>
      <c r="U80" s="79"/>
      <c r="V80" s="83" t="s">
        <v>633</v>
      </c>
      <c r="W80" s="81">
        <v>43451.893229166664</v>
      </c>
      <c r="X80" s="83" t="s">
        <v>713</v>
      </c>
      <c r="Y80" s="79"/>
      <c r="Z80" s="79"/>
      <c r="AA80" s="85" t="s">
        <v>902</v>
      </c>
      <c r="AB80" s="85" t="s">
        <v>1081</v>
      </c>
      <c r="AC80" s="79" t="b">
        <v>0</v>
      </c>
      <c r="AD80" s="79">
        <v>0</v>
      </c>
      <c r="AE80" s="85" t="s">
        <v>1257</v>
      </c>
      <c r="AF80" s="79" t="b">
        <v>0</v>
      </c>
      <c r="AG80" s="79" t="s">
        <v>1363</v>
      </c>
      <c r="AH80" s="79"/>
      <c r="AI80" s="85" t="s">
        <v>1190</v>
      </c>
      <c r="AJ80" s="79" t="b">
        <v>0</v>
      </c>
      <c r="AK80" s="79">
        <v>0</v>
      </c>
      <c r="AL80" s="85" t="s">
        <v>1190</v>
      </c>
      <c r="AM80" s="79" t="s">
        <v>1375</v>
      </c>
      <c r="AN80" s="79" t="b">
        <v>0</v>
      </c>
      <c r="AO80" s="85" t="s">
        <v>1081</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1</v>
      </c>
      <c r="BE80" s="49">
        <v>3.7037037037037037</v>
      </c>
      <c r="BF80" s="48">
        <v>0</v>
      </c>
      <c r="BG80" s="49">
        <v>0</v>
      </c>
      <c r="BH80" s="48">
        <v>0</v>
      </c>
      <c r="BI80" s="49">
        <v>0</v>
      </c>
      <c r="BJ80" s="48">
        <v>26</v>
      </c>
      <c r="BK80" s="49">
        <v>96.29629629629629</v>
      </c>
      <c r="BL80" s="48">
        <v>27</v>
      </c>
    </row>
    <row r="81" spans="1:64" ht="15">
      <c r="A81" s="64" t="s">
        <v>226</v>
      </c>
      <c r="B81" s="64" t="s">
        <v>297</v>
      </c>
      <c r="C81" s="65"/>
      <c r="D81" s="66"/>
      <c r="E81" s="67"/>
      <c r="F81" s="68"/>
      <c r="G81" s="65"/>
      <c r="H81" s="69"/>
      <c r="I81" s="70"/>
      <c r="J81" s="70"/>
      <c r="K81" s="34" t="s">
        <v>65</v>
      </c>
      <c r="L81" s="77">
        <v>82</v>
      </c>
      <c r="M81" s="77"/>
      <c r="N81" s="72"/>
      <c r="O81" s="79" t="s">
        <v>403</v>
      </c>
      <c r="P81" s="81">
        <v>43451.90388888889</v>
      </c>
      <c r="Q81" s="79" t="s">
        <v>480</v>
      </c>
      <c r="R81" s="83" t="s">
        <v>598</v>
      </c>
      <c r="S81" s="79" t="s">
        <v>609</v>
      </c>
      <c r="T81" s="79"/>
      <c r="U81" s="79"/>
      <c r="V81" s="83" t="s">
        <v>633</v>
      </c>
      <c r="W81" s="81">
        <v>43451.90388888889</v>
      </c>
      <c r="X81" s="83" t="s">
        <v>714</v>
      </c>
      <c r="Y81" s="79"/>
      <c r="Z81" s="79"/>
      <c r="AA81" s="85" t="s">
        <v>903</v>
      </c>
      <c r="AB81" s="85" t="s">
        <v>1082</v>
      </c>
      <c r="AC81" s="79" t="b">
        <v>0</v>
      </c>
      <c r="AD81" s="79">
        <v>0</v>
      </c>
      <c r="AE81" s="85" t="s">
        <v>1258</v>
      </c>
      <c r="AF81" s="79" t="b">
        <v>0</v>
      </c>
      <c r="AG81" s="79" t="s">
        <v>1363</v>
      </c>
      <c r="AH81" s="79"/>
      <c r="AI81" s="85" t="s">
        <v>1190</v>
      </c>
      <c r="AJ81" s="79" t="b">
        <v>0</v>
      </c>
      <c r="AK81" s="79">
        <v>0</v>
      </c>
      <c r="AL81" s="85" t="s">
        <v>1190</v>
      </c>
      <c r="AM81" s="79" t="s">
        <v>1375</v>
      </c>
      <c r="AN81" s="79" t="b">
        <v>0</v>
      </c>
      <c r="AO81" s="85" t="s">
        <v>1082</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0</v>
      </c>
      <c r="BE81" s="49">
        <v>0</v>
      </c>
      <c r="BF81" s="48">
        <v>2</v>
      </c>
      <c r="BG81" s="49">
        <v>6.896551724137931</v>
      </c>
      <c r="BH81" s="48">
        <v>0</v>
      </c>
      <c r="BI81" s="49">
        <v>0</v>
      </c>
      <c r="BJ81" s="48">
        <v>27</v>
      </c>
      <c r="BK81" s="49">
        <v>93.10344827586206</v>
      </c>
      <c r="BL81" s="48">
        <v>29</v>
      </c>
    </row>
    <row r="82" spans="1:64" ht="15">
      <c r="A82" s="64" t="s">
        <v>226</v>
      </c>
      <c r="B82" s="64" t="s">
        <v>298</v>
      </c>
      <c r="C82" s="65"/>
      <c r="D82" s="66"/>
      <c r="E82" s="67"/>
      <c r="F82" s="68"/>
      <c r="G82" s="65"/>
      <c r="H82" s="69"/>
      <c r="I82" s="70"/>
      <c r="J82" s="70"/>
      <c r="K82" s="34" t="s">
        <v>65</v>
      </c>
      <c r="L82" s="77">
        <v>83</v>
      </c>
      <c r="M82" s="77"/>
      <c r="N82" s="72"/>
      <c r="O82" s="79" t="s">
        <v>403</v>
      </c>
      <c r="P82" s="81">
        <v>43451.90791666666</v>
      </c>
      <c r="Q82" s="79" t="s">
        <v>481</v>
      </c>
      <c r="R82" s="83" t="s">
        <v>598</v>
      </c>
      <c r="S82" s="79" t="s">
        <v>609</v>
      </c>
      <c r="T82" s="79"/>
      <c r="U82" s="79"/>
      <c r="V82" s="83" t="s">
        <v>633</v>
      </c>
      <c r="W82" s="81">
        <v>43451.90791666666</v>
      </c>
      <c r="X82" s="83" t="s">
        <v>715</v>
      </c>
      <c r="Y82" s="79"/>
      <c r="Z82" s="79"/>
      <c r="AA82" s="85" t="s">
        <v>904</v>
      </c>
      <c r="AB82" s="85" t="s">
        <v>1083</v>
      </c>
      <c r="AC82" s="79" t="b">
        <v>0</v>
      </c>
      <c r="AD82" s="79">
        <v>0</v>
      </c>
      <c r="AE82" s="85" t="s">
        <v>1259</v>
      </c>
      <c r="AF82" s="79" t="b">
        <v>0</v>
      </c>
      <c r="AG82" s="79" t="s">
        <v>1363</v>
      </c>
      <c r="AH82" s="79"/>
      <c r="AI82" s="85" t="s">
        <v>1190</v>
      </c>
      <c r="AJ82" s="79" t="b">
        <v>0</v>
      </c>
      <c r="AK82" s="79">
        <v>0</v>
      </c>
      <c r="AL82" s="85" t="s">
        <v>1190</v>
      </c>
      <c r="AM82" s="79" t="s">
        <v>1375</v>
      </c>
      <c r="AN82" s="79" t="b">
        <v>0</v>
      </c>
      <c r="AO82" s="85" t="s">
        <v>1083</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2</v>
      </c>
      <c r="BG82" s="49">
        <v>5.555555555555555</v>
      </c>
      <c r="BH82" s="48">
        <v>0</v>
      </c>
      <c r="BI82" s="49">
        <v>0</v>
      </c>
      <c r="BJ82" s="48">
        <v>34</v>
      </c>
      <c r="BK82" s="49">
        <v>94.44444444444444</v>
      </c>
      <c r="BL82" s="48">
        <v>36</v>
      </c>
    </row>
    <row r="83" spans="1:64" ht="15">
      <c r="A83" s="64" t="s">
        <v>226</v>
      </c>
      <c r="B83" s="64" t="s">
        <v>299</v>
      </c>
      <c r="C83" s="65"/>
      <c r="D83" s="66"/>
      <c r="E83" s="67"/>
      <c r="F83" s="68"/>
      <c r="G83" s="65"/>
      <c r="H83" s="69"/>
      <c r="I83" s="70"/>
      <c r="J83" s="70"/>
      <c r="K83" s="34" t="s">
        <v>65</v>
      </c>
      <c r="L83" s="77">
        <v>84</v>
      </c>
      <c r="M83" s="77"/>
      <c r="N83" s="72"/>
      <c r="O83" s="79" t="s">
        <v>403</v>
      </c>
      <c r="P83" s="81">
        <v>43451.91546296296</v>
      </c>
      <c r="Q83" s="79" t="s">
        <v>482</v>
      </c>
      <c r="R83" s="83" t="s">
        <v>598</v>
      </c>
      <c r="S83" s="79" t="s">
        <v>609</v>
      </c>
      <c r="T83" s="79"/>
      <c r="U83" s="79"/>
      <c r="V83" s="83" t="s">
        <v>633</v>
      </c>
      <c r="W83" s="81">
        <v>43451.91546296296</v>
      </c>
      <c r="X83" s="83" t="s">
        <v>716</v>
      </c>
      <c r="Y83" s="79"/>
      <c r="Z83" s="79"/>
      <c r="AA83" s="85" t="s">
        <v>905</v>
      </c>
      <c r="AB83" s="85" t="s">
        <v>1084</v>
      </c>
      <c r="AC83" s="79" t="b">
        <v>0</v>
      </c>
      <c r="AD83" s="79">
        <v>0</v>
      </c>
      <c r="AE83" s="85" t="s">
        <v>1260</v>
      </c>
      <c r="AF83" s="79" t="b">
        <v>0</v>
      </c>
      <c r="AG83" s="79" t="s">
        <v>1363</v>
      </c>
      <c r="AH83" s="79"/>
      <c r="AI83" s="85" t="s">
        <v>1190</v>
      </c>
      <c r="AJ83" s="79" t="b">
        <v>0</v>
      </c>
      <c r="AK83" s="79">
        <v>0</v>
      </c>
      <c r="AL83" s="85" t="s">
        <v>1190</v>
      </c>
      <c r="AM83" s="79" t="s">
        <v>1375</v>
      </c>
      <c r="AN83" s="79" t="b">
        <v>0</v>
      </c>
      <c r="AO83" s="85" t="s">
        <v>1084</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2</v>
      </c>
      <c r="BG83" s="49">
        <v>9.090909090909092</v>
      </c>
      <c r="BH83" s="48">
        <v>0</v>
      </c>
      <c r="BI83" s="49">
        <v>0</v>
      </c>
      <c r="BJ83" s="48">
        <v>20</v>
      </c>
      <c r="BK83" s="49">
        <v>90.9090909090909</v>
      </c>
      <c r="BL83" s="48">
        <v>22</v>
      </c>
    </row>
    <row r="84" spans="1:64" ht="15">
      <c r="A84" s="64" t="s">
        <v>226</v>
      </c>
      <c r="B84" s="64" t="s">
        <v>300</v>
      </c>
      <c r="C84" s="65"/>
      <c r="D84" s="66"/>
      <c r="E84" s="67"/>
      <c r="F84" s="68"/>
      <c r="G84" s="65"/>
      <c r="H84" s="69"/>
      <c r="I84" s="70"/>
      <c r="J84" s="70"/>
      <c r="K84" s="34" t="s">
        <v>65</v>
      </c>
      <c r="L84" s="77">
        <v>85</v>
      </c>
      <c r="M84" s="77"/>
      <c r="N84" s="72"/>
      <c r="O84" s="79" t="s">
        <v>403</v>
      </c>
      <c r="P84" s="81">
        <v>43452.48564814815</v>
      </c>
      <c r="Q84" s="79" t="s">
        <v>483</v>
      </c>
      <c r="R84" s="83" t="s">
        <v>598</v>
      </c>
      <c r="S84" s="79" t="s">
        <v>609</v>
      </c>
      <c r="T84" s="79"/>
      <c r="U84" s="79"/>
      <c r="V84" s="83" t="s">
        <v>633</v>
      </c>
      <c r="W84" s="81">
        <v>43452.48564814815</v>
      </c>
      <c r="X84" s="83" t="s">
        <v>717</v>
      </c>
      <c r="Y84" s="79"/>
      <c r="Z84" s="79"/>
      <c r="AA84" s="85" t="s">
        <v>906</v>
      </c>
      <c r="AB84" s="85" t="s">
        <v>1085</v>
      </c>
      <c r="AC84" s="79" t="b">
        <v>0</v>
      </c>
      <c r="AD84" s="79">
        <v>0</v>
      </c>
      <c r="AE84" s="85" t="s">
        <v>1261</v>
      </c>
      <c r="AF84" s="79" t="b">
        <v>0</v>
      </c>
      <c r="AG84" s="79" t="s">
        <v>1363</v>
      </c>
      <c r="AH84" s="79"/>
      <c r="AI84" s="85" t="s">
        <v>1190</v>
      </c>
      <c r="AJ84" s="79" t="b">
        <v>0</v>
      </c>
      <c r="AK84" s="79">
        <v>0</v>
      </c>
      <c r="AL84" s="85" t="s">
        <v>1190</v>
      </c>
      <c r="AM84" s="79" t="s">
        <v>1375</v>
      </c>
      <c r="AN84" s="79" t="b">
        <v>0</v>
      </c>
      <c r="AO84" s="85" t="s">
        <v>1085</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1</v>
      </c>
      <c r="BE84" s="49">
        <v>5.555555555555555</v>
      </c>
      <c r="BF84" s="48">
        <v>0</v>
      </c>
      <c r="BG84" s="49">
        <v>0</v>
      </c>
      <c r="BH84" s="48">
        <v>0</v>
      </c>
      <c r="BI84" s="49">
        <v>0</v>
      </c>
      <c r="BJ84" s="48">
        <v>17</v>
      </c>
      <c r="BK84" s="49">
        <v>94.44444444444444</v>
      </c>
      <c r="BL84" s="48">
        <v>18</v>
      </c>
    </row>
    <row r="85" spans="1:64" ht="15">
      <c r="A85" s="64" t="s">
        <v>226</v>
      </c>
      <c r="B85" s="64" t="s">
        <v>301</v>
      </c>
      <c r="C85" s="65"/>
      <c r="D85" s="66"/>
      <c r="E85" s="67"/>
      <c r="F85" s="68"/>
      <c r="G85" s="65"/>
      <c r="H85" s="69"/>
      <c r="I85" s="70"/>
      <c r="J85" s="70"/>
      <c r="K85" s="34" t="s">
        <v>65</v>
      </c>
      <c r="L85" s="77">
        <v>86</v>
      </c>
      <c r="M85" s="77"/>
      <c r="N85" s="72"/>
      <c r="O85" s="79" t="s">
        <v>403</v>
      </c>
      <c r="P85" s="81">
        <v>43452.493252314816</v>
      </c>
      <c r="Q85" s="79" t="s">
        <v>484</v>
      </c>
      <c r="R85" s="83" t="s">
        <v>598</v>
      </c>
      <c r="S85" s="79" t="s">
        <v>609</v>
      </c>
      <c r="T85" s="79"/>
      <c r="U85" s="79"/>
      <c r="V85" s="83" t="s">
        <v>633</v>
      </c>
      <c r="W85" s="81">
        <v>43452.493252314816</v>
      </c>
      <c r="X85" s="83" t="s">
        <v>718</v>
      </c>
      <c r="Y85" s="79"/>
      <c r="Z85" s="79"/>
      <c r="AA85" s="85" t="s">
        <v>907</v>
      </c>
      <c r="AB85" s="85" t="s">
        <v>1086</v>
      </c>
      <c r="AC85" s="79" t="b">
        <v>0</v>
      </c>
      <c r="AD85" s="79">
        <v>0</v>
      </c>
      <c r="AE85" s="85" t="s">
        <v>1262</v>
      </c>
      <c r="AF85" s="79" t="b">
        <v>0</v>
      </c>
      <c r="AG85" s="79" t="s">
        <v>1363</v>
      </c>
      <c r="AH85" s="79"/>
      <c r="AI85" s="85" t="s">
        <v>1190</v>
      </c>
      <c r="AJ85" s="79" t="b">
        <v>0</v>
      </c>
      <c r="AK85" s="79">
        <v>0</v>
      </c>
      <c r="AL85" s="85" t="s">
        <v>1190</v>
      </c>
      <c r="AM85" s="79" t="s">
        <v>1375</v>
      </c>
      <c r="AN85" s="79" t="b">
        <v>0</v>
      </c>
      <c r="AO85" s="85" t="s">
        <v>1086</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1</v>
      </c>
      <c r="BE85" s="49">
        <v>3.4482758620689653</v>
      </c>
      <c r="BF85" s="48">
        <v>0</v>
      </c>
      <c r="BG85" s="49">
        <v>0</v>
      </c>
      <c r="BH85" s="48">
        <v>0</v>
      </c>
      <c r="BI85" s="49">
        <v>0</v>
      </c>
      <c r="BJ85" s="48">
        <v>28</v>
      </c>
      <c r="BK85" s="49">
        <v>96.55172413793103</v>
      </c>
      <c r="BL85" s="48">
        <v>29</v>
      </c>
    </row>
    <row r="86" spans="1:64" ht="15">
      <c r="A86" s="64" t="s">
        <v>226</v>
      </c>
      <c r="B86" s="64" t="s">
        <v>302</v>
      </c>
      <c r="C86" s="65"/>
      <c r="D86" s="66"/>
      <c r="E86" s="67"/>
      <c r="F86" s="68"/>
      <c r="G86" s="65"/>
      <c r="H86" s="69"/>
      <c r="I86" s="70"/>
      <c r="J86" s="70"/>
      <c r="K86" s="34" t="s">
        <v>65</v>
      </c>
      <c r="L86" s="77">
        <v>87</v>
      </c>
      <c r="M86" s="77"/>
      <c r="N86" s="72"/>
      <c r="O86" s="79" t="s">
        <v>403</v>
      </c>
      <c r="P86" s="81">
        <v>43452.49630787037</v>
      </c>
      <c r="Q86" s="79" t="s">
        <v>485</v>
      </c>
      <c r="R86" s="83" t="s">
        <v>598</v>
      </c>
      <c r="S86" s="79" t="s">
        <v>609</v>
      </c>
      <c r="T86" s="79"/>
      <c r="U86" s="79"/>
      <c r="V86" s="83" t="s">
        <v>633</v>
      </c>
      <c r="W86" s="81">
        <v>43452.49630787037</v>
      </c>
      <c r="X86" s="83" t="s">
        <v>719</v>
      </c>
      <c r="Y86" s="79"/>
      <c r="Z86" s="79"/>
      <c r="AA86" s="85" t="s">
        <v>908</v>
      </c>
      <c r="AB86" s="85" t="s">
        <v>1087</v>
      </c>
      <c r="AC86" s="79" t="b">
        <v>0</v>
      </c>
      <c r="AD86" s="79">
        <v>0</v>
      </c>
      <c r="AE86" s="85" t="s">
        <v>1263</v>
      </c>
      <c r="AF86" s="79" t="b">
        <v>0</v>
      </c>
      <c r="AG86" s="79" t="s">
        <v>1363</v>
      </c>
      <c r="AH86" s="79"/>
      <c r="AI86" s="85" t="s">
        <v>1190</v>
      </c>
      <c r="AJ86" s="79" t="b">
        <v>0</v>
      </c>
      <c r="AK86" s="79">
        <v>0</v>
      </c>
      <c r="AL86" s="85" t="s">
        <v>1190</v>
      </c>
      <c r="AM86" s="79" t="s">
        <v>1375</v>
      </c>
      <c r="AN86" s="79" t="b">
        <v>0</v>
      </c>
      <c r="AO86" s="85" t="s">
        <v>1087</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3</v>
      </c>
      <c r="BE86" s="49">
        <v>6.382978723404255</v>
      </c>
      <c r="BF86" s="48">
        <v>2</v>
      </c>
      <c r="BG86" s="49">
        <v>4.25531914893617</v>
      </c>
      <c r="BH86" s="48">
        <v>0</v>
      </c>
      <c r="BI86" s="49">
        <v>0</v>
      </c>
      <c r="BJ86" s="48">
        <v>42</v>
      </c>
      <c r="BK86" s="49">
        <v>89.36170212765957</v>
      </c>
      <c r="BL86" s="48">
        <v>47</v>
      </c>
    </row>
    <row r="87" spans="1:64" ht="15">
      <c r="A87" s="64" t="s">
        <v>226</v>
      </c>
      <c r="B87" s="64" t="s">
        <v>303</v>
      </c>
      <c r="C87" s="65"/>
      <c r="D87" s="66"/>
      <c r="E87" s="67"/>
      <c r="F87" s="68"/>
      <c r="G87" s="65"/>
      <c r="H87" s="69"/>
      <c r="I87" s="70"/>
      <c r="J87" s="70"/>
      <c r="K87" s="34" t="s">
        <v>65</v>
      </c>
      <c r="L87" s="77">
        <v>88</v>
      </c>
      <c r="M87" s="77"/>
      <c r="N87" s="72"/>
      <c r="O87" s="79" t="s">
        <v>403</v>
      </c>
      <c r="P87" s="81">
        <v>43452.53974537037</v>
      </c>
      <c r="Q87" s="79" t="s">
        <v>486</v>
      </c>
      <c r="R87" s="83" t="s">
        <v>598</v>
      </c>
      <c r="S87" s="79" t="s">
        <v>609</v>
      </c>
      <c r="T87" s="79"/>
      <c r="U87" s="79"/>
      <c r="V87" s="83" t="s">
        <v>633</v>
      </c>
      <c r="W87" s="81">
        <v>43452.53974537037</v>
      </c>
      <c r="X87" s="83" t="s">
        <v>720</v>
      </c>
      <c r="Y87" s="79"/>
      <c r="Z87" s="79"/>
      <c r="AA87" s="85" t="s">
        <v>909</v>
      </c>
      <c r="AB87" s="85" t="s">
        <v>1088</v>
      </c>
      <c r="AC87" s="79" t="b">
        <v>0</v>
      </c>
      <c r="AD87" s="79">
        <v>0</v>
      </c>
      <c r="AE87" s="85" t="s">
        <v>1264</v>
      </c>
      <c r="AF87" s="79" t="b">
        <v>0</v>
      </c>
      <c r="AG87" s="79" t="s">
        <v>1363</v>
      </c>
      <c r="AH87" s="79"/>
      <c r="AI87" s="85" t="s">
        <v>1190</v>
      </c>
      <c r="AJ87" s="79" t="b">
        <v>0</v>
      </c>
      <c r="AK87" s="79">
        <v>0</v>
      </c>
      <c r="AL87" s="85" t="s">
        <v>1190</v>
      </c>
      <c r="AM87" s="79" t="s">
        <v>1375</v>
      </c>
      <c r="AN87" s="79" t="b">
        <v>0</v>
      </c>
      <c r="AO87" s="85" t="s">
        <v>1088</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1</v>
      </c>
      <c r="BG87" s="49">
        <v>3.4482758620689653</v>
      </c>
      <c r="BH87" s="48">
        <v>0</v>
      </c>
      <c r="BI87" s="49">
        <v>0</v>
      </c>
      <c r="BJ87" s="48">
        <v>28</v>
      </c>
      <c r="BK87" s="49">
        <v>96.55172413793103</v>
      </c>
      <c r="BL87" s="48">
        <v>29</v>
      </c>
    </row>
    <row r="88" spans="1:64" ht="15">
      <c r="A88" s="64" t="s">
        <v>226</v>
      </c>
      <c r="B88" s="64" t="s">
        <v>304</v>
      </c>
      <c r="C88" s="65"/>
      <c r="D88" s="66"/>
      <c r="E88" s="67"/>
      <c r="F88" s="68"/>
      <c r="G88" s="65"/>
      <c r="H88" s="69"/>
      <c r="I88" s="70"/>
      <c r="J88" s="70"/>
      <c r="K88" s="34" t="s">
        <v>65</v>
      </c>
      <c r="L88" s="77">
        <v>89</v>
      </c>
      <c r="M88" s="77"/>
      <c r="N88" s="72"/>
      <c r="O88" s="79" t="s">
        <v>403</v>
      </c>
      <c r="P88" s="81">
        <v>43452.56475694444</v>
      </c>
      <c r="Q88" s="79" t="s">
        <v>487</v>
      </c>
      <c r="R88" s="83" t="s">
        <v>598</v>
      </c>
      <c r="S88" s="79" t="s">
        <v>609</v>
      </c>
      <c r="T88" s="79"/>
      <c r="U88" s="79"/>
      <c r="V88" s="83" t="s">
        <v>633</v>
      </c>
      <c r="W88" s="81">
        <v>43452.56475694444</v>
      </c>
      <c r="X88" s="83" t="s">
        <v>721</v>
      </c>
      <c r="Y88" s="79"/>
      <c r="Z88" s="79"/>
      <c r="AA88" s="85" t="s">
        <v>910</v>
      </c>
      <c r="AB88" s="85" t="s">
        <v>1089</v>
      </c>
      <c r="AC88" s="79" t="b">
        <v>0</v>
      </c>
      <c r="AD88" s="79">
        <v>1</v>
      </c>
      <c r="AE88" s="85" t="s">
        <v>1265</v>
      </c>
      <c r="AF88" s="79" t="b">
        <v>0</v>
      </c>
      <c r="AG88" s="79" t="s">
        <v>1363</v>
      </c>
      <c r="AH88" s="79"/>
      <c r="AI88" s="85" t="s">
        <v>1190</v>
      </c>
      <c r="AJ88" s="79" t="b">
        <v>0</v>
      </c>
      <c r="AK88" s="79">
        <v>0</v>
      </c>
      <c r="AL88" s="85" t="s">
        <v>1190</v>
      </c>
      <c r="AM88" s="79" t="s">
        <v>1375</v>
      </c>
      <c r="AN88" s="79" t="b">
        <v>0</v>
      </c>
      <c r="AO88" s="85" t="s">
        <v>1089</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18</v>
      </c>
      <c r="BK88" s="49">
        <v>100</v>
      </c>
      <c r="BL88" s="48">
        <v>18</v>
      </c>
    </row>
    <row r="89" spans="1:64" ht="15">
      <c r="A89" s="64" t="s">
        <v>226</v>
      </c>
      <c r="B89" s="64" t="s">
        <v>305</v>
      </c>
      <c r="C89" s="65"/>
      <c r="D89" s="66"/>
      <c r="E89" s="67"/>
      <c r="F89" s="68"/>
      <c r="G89" s="65"/>
      <c r="H89" s="69"/>
      <c r="I89" s="70"/>
      <c r="J89" s="70"/>
      <c r="K89" s="34" t="s">
        <v>65</v>
      </c>
      <c r="L89" s="77">
        <v>90</v>
      </c>
      <c r="M89" s="77"/>
      <c r="N89" s="72"/>
      <c r="O89" s="79" t="s">
        <v>403</v>
      </c>
      <c r="P89" s="81">
        <v>43452.57645833334</v>
      </c>
      <c r="Q89" s="79" t="s">
        <v>488</v>
      </c>
      <c r="R89" s="83" t="s">
        <v>598</v>
      </c>
      <c r="S89" s="79" t="s">
        <v>609</v>
      </c>
      <c r="T89" s="79"/>
      <c r="U89" s="79"/>
      <c r="V89" s="83" t="s">
        <v>633</v>
      </c>
      <c r="W89" s="81">
        <v>43452.57645833334</v>
      </c>
      <c r="X89" s="83" t="s">
        <v>722</v>
      </c>
      <c r="Y89" s="79"/>
      <c r="Z89" s="79"/>
      <c r="AA89" s="85" t="s">
        <v>911</v>
      </c>
      <c r="AB89" s="85" t="s">
        <v>1090</v>
      </c>
      <c r="AC89" s="79" t="b">
        <v>0</v>
      </c>
      <c r="AD89" s="79">
        <v>0</v>
      </c>
      <c r="AE89" s="85" t="s">
        <v>1266</v>
      </c>
      <c r="AF89" s="79" t="b">
        <v>0</v>
      </c>
      <c r="AG89" s="79" t="s">
        <v>1363</v>
      </c>
      <c r="AH89" s="79"/>
      <c r="AI89" s="85" t="s">
        <v>1190</v>
      </c>
      <c r="AJ89" s="79" t="b">
        <v>0</v>
      </c>
      <c r="AK89" s="79">
        <v>0</v>
      </c>
      <c r="AL89" s="85" t="s">
        <v>1190</v>
      </c>
      <c r="AM89" s="79" t="s">
        <v>1375</v>
      </c>
      <c r="AN89" s="79" t="b">
        <v>0</v>
      </c>
      <c r="AO89" s="85" t="s">
        <v>1090</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2</v>
      </c>
      <c r="BG89" s="49">
        <v>6.666666666666667</v>
      </c>
      <c r="BH89" s="48">
        <v>0</v>
      </c>
      <c r="BI89" s="49">
        <v>0</v>
      </c>
      <c r="BJ89" s="48">
        <v>28</v>
      </c>
      <c r="BK89" s="49">
        <v>93.33333333333333</v>
      </c>
      <c r="BL89" s="48">
        <v>30</v>
      </c>
    </row>
    <row r="90" spans="1:64" ht="15">
      <c r="A90" s="64" t="s">
        <v>226</v>
      </c>
      <c r="B90" s="64" t="s">
        <v>306</v>
      </c>
      <c r="C90" s="65"/>
      <c r="D90" s="66"/>
      <c r="E90" s="67"/>
      <c r="F90" s="68"/>
      <c r="G90" s="65"/>
      <c r="H90" s="69"/>
      <c r="I90" s="70"/>
      <c r="J90" s="70"/>
      <c r="K90" s="34" t="s">
        <v>65</v>
      </c>
      <c r="L90" s="77">
        <v>91</v>
      </c>
      <c r="M90" s="77"/>
      <c r="N90" s="72"/>
      <c r="O90" s="79" t="s">
        <v>403</v>
      </c>
      <c r="P90" s="81">
        <v>43452.611238425925</v>
      </c>
      <c r="Q90" s="79" t="s">
        <v>489</v>
      </c>
      <c r="R90" s="83" t="s">
        <v>598</v>
      </c>
      <c r="S90" s="79" t="s">
        <v>609</v>
      </c>
      <c r="T90" s="79"/>
      <c r="U90" s="79"/>
      <c r="V90" s="83" t="s">
        <v>633</v>
      </c>
      <c r="W90" s="81">
        <v>43452.611238425925</v>
      </c>
      <c r="X90" s="83" t="s">
        <v>723</v>
      </c>
      <c r="Y90" s="79"/>
      <c r="Z90" s="79"/>
      <c r="AA90" s="85" t="s">
        <v>912</v>
      </c>
      <c r="AB90" s="85" t="s">
        <v>1091</v>
      </c>
      <c r="AC90" s="79" t="b">
        <v>0</v>
      </c>
      <c r="AD90" s="79">
        <v>0</v>
      </c>
      <c r="AE90" s="85" t="s">
        <v>1267</v>
      </c>
      <c r="AF90" s="79" t="b">
        <v>0</v>
      </c>
      <c r="AG90" s="79" t="s">
        <v>1363</v>
      </c>
      <c r="AH90" s="79"/>
      <c r="AI90" s="85" t="s">
        <v>1190</v>
      </c>
      <c r="AJ90" s="79" t="b">
        <v>0</v>
      </c>
      <c r="AK90" s="79">
        <v>0</v>
      </c>
      <c r="AL90" s="85" t="s">
        <v>1190</v>
      </c>
      <c r="AM90" s="79" t="s">
        <v>1375</v>
      </c>
      <c r="AN90" s="79" t="b">
        <v>0</v>
      </c>
      <c r="AO90" s="85" t="s">
        <v>1091</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2</v>
      </c>
      <c r="BG90" s="49">
        <v>7.407407407407407</v>
      </c>
      <c r="BH90" s="48">
        <v>0</v>
      </c>
      <c r="BI90" s="49">
        <v>0</v>
      </c>
      <c r="BJ90" s="48">
        <v>25</v>
      </c>
      <c r="BK90" s="49">
        <v>92.5925925925926</v>
      </c>
      <c r="BL90" s="48">
        <v>27</v>
      </c>
    </row>
    <row r="91" spans="1:64" ht="15">
      <c r="A91" s="64" t="s">
        <v>226</v>
      </c>
      <c r="B91" s="64" t="s">
        <v>307</v>
      </c>
      <c r="C91" s="65"/>
      <c r="D91" s="66"/>
      <c r="E91" s="67"/>
      <c r="F91" s="68"/>
      <c r="G91" s="65"/>
      <c r="H91" s="69"/>
      <c r="I91" s="70"/>
      <c r="J91" s="70"/>
      <c r="K91" s="34" t="s">
        <v>65</v>
      </c>
      <c r="L91" s="77">
        <v>92</v>
      </c>
      <c r="M91" s="77"/>
      <c r="N91" s="72"/>
      <c r="O91" s="79" t="s">
        <v>403</v>
      </c>
      <c r="P91" s="81">
        <v>43452.62819444444</v>
      </c>
      <c r="Q91" s="79" t="s">
        <v>490</v>
      </c>
      <c r="R91" s="83" t="s">
        <v>598</v>
      </c>
      <c r="S91" s="79" t="s">
        <v>609</v>
      </c>
      <c r="T91" s="79"/>
      <c r="U91" s="79"/>
      <c r="V91" s="83" t="s">
        <v>633</v>
      </c>
      <c r="W91" s="81">
        <v>43452.62819444444</v>
      </c>
      <c r="X91" s="83" t="s">
        <v>724</v>
      </c>
      <c r="Y91" s="79"/>
      <c r="Z91" s="79"/>
      <c r="AA91" s="85" t="s">
        <v>913</v>
      </c>
      <c r="AB91" s="85" t="s">
        <v>1092</v>
      </c>
      <c r="AC91" s="79" t="b">
        <v>0</v>
      </c>
      <c r="AD91" s="79">
        <v>0</v>
      </c>
      <c r="AE91" s="85" t="s">
        <v>1268</v>
      </c>
      <c r="AF91" s="79" t="b">
        <v>0</v>
      </c>
      <c r="AG91" s="79" t="s">
        <v>1363</v>
      </c>
      <c r="AH91" s="79"/>
      <c r="AI91" s="85" t="s">
        <v>1190</v>
      </c>
      <c r="AJ91" s="79" t="b">
        <v>0</v>
      </c>
      <c r="AK91" s="79">
        <v>0</v>
      </c>
      <c r="AL91" s="85" t="s">
        <v>1190</v>
      </c>
      <c r="AM91" s="79" t="s">
        <v>1375</v>
      </c>
      <c r="AN91" s="79" t="b">
        <v>0</v>
      </c>
      <c r="AO91" s="85" t="s">
        <v>1092</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2</v>
      </c>
      <c r="BG91" s="49">
        <v>5.405405405405405</v>
      </c>
      <c r="BH91" s="48">
        <v>0</v>
      </c>
      <c r="BI91" s="49">
        <v>0</v>
      </c>
      <c r="BJ91" s="48">
        <v>35</v>
      </c>
      <c r="BK91" s="49">
        <v>94.5945945945946</v>
      </c>
      <c r="BL91" s="48">
        <v>37</v>
      </c>
    </row>
    <row r="92" spans="1:64" ht="15">
      <c r="A92" s="64" t="s">
        <v>226</v>
      </c>
      <c r="B92" s="64" t="s">
        <v>308</v>
      </c>
      <c r="C92" s="65"/>
      <c r="D92" s="66"/>
      <c r="E92" s="67"/>
      <c r="F92" s="68"/>
      <c r="G92" s="65"/>
      <c r="H92" s="69"/>
      <c r="I92" s="70"/>
      <c r="J92" s="70"/>
      <c r="K92" s="34" t="s">
        <v>65</v>
      </c>
      <c r="L92" s="77">
        <v>93</v>
      </c>
      <c r="M92" s="77"/>
      <c r="N92" s="72"/>
      <c r="O92" s="79" t="s">
        <v>403</v>
      </c>
      <c r="P92" s="81">
        <v>43452.70247685185</v>
      </c>
      <c r="Q92" s="79" t="s">
        <v>491</v>
      </c>
      <c r="R92" s="83" t="s">
        <v>598</v>
      </c>
      <c r="S92" s="79" t="s">
        <v>609</v>
      </c>
      <c r="T92" s="79"/>
      <c r="U92" s="79"/>
      <c r="V92" s="83" t="s">
        <v>633</v>
      </c>
      <c r="W92" s="81">
        <v>43452.70247685185</v>
      </c>
      <c r="X92" s="83" t="s">
        <v>725</v>
      </c>
      <c r="Y92" s="79"/>
      <c r="Z92" s="79"/>
      <c r="AA92" s="85" t="s">
        <v>914</v>
      </c>
      <c r="AB92" s="85" t="s">
        <v>1093</v>
      </c>
      <c r="AC92" s="79" t="b">
        <v>0</v>
      </c>
      <c r="AD92" s="79">
        <v>0</v>
      </c>
      <c r="AE92" s="85" t="s">
        <v>1269</v>
      </c>
      <c r="AF92" s="79" t="b">
        <v>0</v>
      </c>
      <c r="AG92" s="79" t="s">
        <v>1363</v>
      </c>
      <c r="AH92" s="79"/>
      <c r="AI92" s="85" t="s">
        <v>1190</v>
      </c>
      <c r="AJ92" s="79" t="b">
        <v>0</v>
      </c>
      <c r="AK92" s="79">
        <v>0</v>
      </c>
      <c r="AL92" s="85" t="s">
        <v>1190</v>
      </c>
      <c r="AM92" s="79" t="s">
        <v>1375</v>
      </c>
      <c r="AN92" s="79" t="b">
        <v>0</v>
      </c>
      <c r="AO92" s="85" t="s">
        <v>1093</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0</v>
      </c>
      <c r="BE92" s="49">
        <v>0</v>
      </c>
      <c r="BF92" s="48">
        <v>1</v>
      </c>
      <c r="BG92" s="49">
        <v>4.3478260869565215</v>
      </c>
      <c r="BH92" s="48">
        <v>0</v>
      </c>
      <c r="BI92" s="49">
        <v>0</v>
      </c>
      <c r="BJ92" s="48">
        <v>22</v>
      </c>
      <c r="BK92" s="49">
        <v>95.65217391304348</v>
      </c>
      <c r="BL92" s="48">
        <v>23</v>
      </c>
    </row>
    <row r="93" spans="1:64" ht="15">
      <c r="A93" s="64" t="s">
        <v>226</v>
      </c>
      <c r="B93" s="64" t="s">
        <v>309</v>
      </c>
      <c r="C93" s="65"/>
      <c r="D93" s="66"/>
      <c r="E93" s="67"/>
      <c r="F93" s="68"/>
      <c r="G93" s="65"/>
      <c r="H93" s="69"/>
      <c r="I93" s="70"/>
      <c r="J93" s="70"/>
      <c r="K93" s="34" t="s">
        <v>65</v>
      </c>
      <c r="L93" s="77">
        <v>94</v>
      </c>
      <c r="M93" s="77"/>
      <c r="N93" s="72"/>
      <c r="O93" s="79" t="s">
        <v>403</v>
      </c>
      <c r="P93" s="81">
        <v>43452.721354166664</v>
      </c>
      <c r="Q93" s="79" t="s">
        <v>492</v>
      </c>
      <c r="R93" s="83" t="s">
        <v>598</v>
      </c>
      <c r="S93" s="79" t="s">
        <v>609</v>
      </c>
      <c r="T93" s="79"/>
      <c r="U93" s="79"/>
      <c r="V93" s="83" t="s">
        <v>633</v>
      </c>
      <c r="W93" s="81">
        <v>43452.721354166664</v>
      </c>
      <c r="X93" s="83" t="s">
        <v>726</v>
      </c>
      <c r="Y93" s="79"/>
      <c r="Z93" s="79"/>
      <c r="AA93" s="85" t="s">
        <v>915</v>
      </c>
      <c r="AB93" s="85" t="s">
        <v>1094</v>
      </c>
      <c r="AC93" s="79" t="b">
        <v>0</v>
      </c>
      <c r="AD93" s="79">
        <v>0</v>
      </c>
      <c r="AE93" s="85" t="s">
        <v>1270</v>
      </c>
      <c r="AF93" s="79" t="b">
        <v>0</v>
      </c>
      <c r="AG93" s="79" t="s">
        <v>1363</v>
      </c>
      <c r="AH93" s="79"/>
      <c r="AI93" s="85" t="s">
        <v>1190</v>
      </c>
      <c r="AJ93" s="79" t="b">
        <v>0</v>
      </c>
      <c r="AK93" s="79">
        <v>0</v>
      </c>
      <c r="AL93" s="85" t="s">
        <v>1190</v>
      </c>
      <c r="AM93" s="79" t="s">
        <v>1375</v>
      </c>
      <c r="AN93" s="79" t="b">
        <v>0</v>
      </c>
      <c r="AO93" s="85" t="s">
        <v>1094</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0</v>
      </c>
      <c r="BE93" s="49">
        <v>0</v>
      </c>
      <c r="BF93" s="48">
        <v>2</v>
      </c>
      <c r="BG93" s="49">
        <v>8.695652173913043</v>
      </c>
      <c r="BH93" s="48">
        <v>0</v>
      </c>
      <c r="BI93" s="49">
        <v>0</v>
      </c>
      <c r="BJ93" s="48">
        <v>21</v>
      </c>
      <c r="BK93" s="49">
        <v>91.30434782608695</v>
      </c>
      <c r="BL93" s="48">
        <v>23</v>
      </c>
    </row>
    <row r="94" spans="1:64" ht="15">
      <c r="A94" s="64" t="s">
        <v>226</v>
      </c>
      <c r="B94" s="64" t="s">
        <v>310</v>
      </c>
      <c r="C94" s="65"/>
      <c r="D94" s="66"/>
      <c r="E94" s="67"/>
      <c r="F94" s="68"/>
      <c r="G94" s="65"/>
      <c r="H94" s="69"/>
      <c r="I94" s="70"/>
      <c r="J94" s="70"/>
      <c r="K94" s="34" t="s">
        <v>65</v>
      </c>
      <c r="L94" s="77">
        <v>95</v>
      </c>
      <c r="M94" s="77"/>
      <c r="N94" s="72"/>
      <c r="O94" s="79" t="s">
        <v>403</v>
      </c>
      <c r="P94" s="81">
        <v>43452.735034722224</v>
      </c>
      <c r="Q94" s="79" t="s">
        <v>493</v>
      </c>
      <c r="R94" s="83" t="s">
        <v>598</v>
      </c>
      <c r="S94" s="79" t="s">
        <v>609</v>
      </c>
      <c r="T94" s="79"/>
      <c r="U94" s="79"/>
      <c r="V94" s="83" t="s">
        <v>633</v>
      </c>
      <c r="W94" s="81">
        <v>43452.735034722224</v>
      </c>
      <c r="X94" s="83" t="s">
        <v>727</v>
      </c>
      <c r="Y94" s="79"/>
      <c r="Z94" s="79"/>
      <c r="AA94" s="85" t="s">
        <v>916</v>
      </c>
      <c r="AB94" s="85" t="s">
        <v>1095</v>
      </c>
      <c r="AC94" s="79" t="b">
        <v>0</v>
      </c>
      <c r="AD94" s="79">
        <v>0</v>
      </c>
      <c r="AE94" s="85" t="s">
        <v>1271</v>
      </c>
      <c r="AF94" s="79" t="b">
        <v>0</v>
      </c>
      <c r="AG94" s="79" t="s">
        <v>1363</v>
      </c>
      <c r="AH94" s="79"/>
      <c r="AI94" s="85" t="s">
        <v>1190</v>
      </c>
      <c r="AJ94" s="79" t="b">
        <v>0</v>
      </c>
      <c r="AK94" s="79">
        <v>0</v>
      </c>
      <c r="AL94" s="85" t="s">
        <v>1190</v>
      </c>
      <c r="AM94" s="79" t="s">
        <v>1375</v>
      </c>
      <c r="AN94" s="79" t="b">
        <v>0</v>
      </c>
      <c r="AO94" s="85" t="s">
        <v>1095</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0</v>
      </c>
      <c r="BE94" s="49">
        <v>0</v>
      </c>
      <c r="BF94" s="48">
        <v>2</v>
      </c>
      <c r="BG94" s="49">
        <v>5.405405405405405</v>
      </c>
      <c r="BH94" s="48">
        <v>0</v>
      </c>
      <c r="BI94" s="49">
        <v>0</v>
      </c>
      <c r="BJ94" s="48">
        <v>35</v>
      </c>
      <c r="BK94" s="49">
        <v>94.5945945945946</v>
      </c>
      <c r="BL94" s="48">
        <v>37</v>
      </c>
    </row>
    <row r="95" spans="1:64" ht="15">
      <c r="A95" s="64" t="s">
        <v>226</v>
      </c>
      <c r="B95" s="64" t="s">
        <v>311</v>
      </c>
      <c r="C95" s="65"/>
      <c r="D95" s="66"/>
      <c r="E95" s="67"/>
      <c r="F95" s="68"/>
      <c r="G95" s="65"/>
      <c r="H95" s="69"/>
      <c r="I95" s="70"/>
      <c r="J95" s="70"/>
      <c r="K95" s="34" t="s">
        <v>65</v>
      </c>
      <c r="L95" s="77">
        <v>96</v>
      </c>
      <c r="M95" s="77"/>
      <c r="N95" s="72"/>
      <c r="O95" s="79" t="s">
        <v>403</v>
      </c>
      <c r="P95" s="81">
        <v>43452.769479166665</v>
      </c>
      <c r="Q95" s="79" t="s">
        <v>494</v>
      </c>
      <c r="R95" s="83" t="s">
        <v>598</v>
      </c>
      <c r="S95" s="79" t="s">
        <v>609</v>
      </c>
      <c r="T95" s="79"/>
      <c r="U95" s="79"/>
      <c r="V95" s="83" t="s">
        <v>633</v>
      </c>
      <c r="W95" s="81">
        <v>43452.769479166665</v>
      </c>
      <c r="X95" s="83" t="s">
        <v>728</v>
      </c>
      <c r="Y95" s="79"/>
      <c r="Z95" s="79"/>
      <c r="AA95" s="85" t="s">
        <v>917</v>
      </c>
      <c r="AB95" s="85" t="s">
        <v>1096</v>
      </c>
      <c r="AC95" s="79" t="b">
        <v>0</v>
      </c>
      <c r="AD95" s="79">
        <v>0</v>
      </c>
      <c r="AE95" s="85" t="s">
        <v>1272</v>
      </c>
      <c r="AF95" s="79" t="b">
        <v>0</v>
      </c>
      <c r="AG95" s="79" t="s">
        <v>1363</v>
      </c>
      <c r="AH95" s="79"/>
      <c r="AI95" s="85" t="s">
        <v>1190</v>
      </c>
      <c r="AJ95" s="79" t="b">
        <v>0</v>
      </c>
      <c r="AK95" s="79">
        <v>0</v>
      </c>
      <c r="AL95" s="85" t="s">
        <v>1190</v>
      </c>
      <c r="AM95" s="79" t="s">
        <v>1375</v>
      </c>
      <c r="AN95" s="79" t="b">
        <v>0</v>
      </c>
      <c r="AO95" s="85" t="s">
        <v>1096</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0</v>
      </c>
      <c r="BE95" s="49">
        <v>0</v>
      </c>
      <c r="BF95" s="48">
        <v>2</v>
      </c>
      <c r="BG95" s="49">
        <v>7.407407407407407</v>
      </c>
      <c r="BH95" s="48">
        <v>0</v>
      </c>
      <c r="BI95" s="49">
        <v>0</v>
      </c>
      <c r="BJ95" s="48">
        <v>25</v>
      </c>
      <c r="BK95" s="49">
        <v>92.5925925925926</v>
      </c>
      <c r="BL95" s="48">
        <v>27</v>
      </c>
    </row>
    <row r="96" spans="1:64" ht="15">
      <c r="A96" s="64" t="s">
        <v>226</v>
      </c>
      <c r="B96" s="64" t="s">
        <v>312</v>
      </c>
      <c r="C96" s="65"/>
      <c r="D96" s="66"/>
      <c r="E96" s="67"/>
      <c r="F96" s="68"/>
      <c r="G96" s="65"/>
      <c r="H96" s="69"/>
      <c r="I96" s="70"/>
      <c r="J96" s="70"/>
      <c r="K96" s="34" t="s">
        <v>65</v>
      </c>
      <c r="L96" s="77">
        <v>97</v>
      </c>
      <c r="M96" s="77"/>
      <c r="N96" s="72"/>
      <c r="O96" s="79" t="s">
        <v>403</v>
      </c>
      <c r="P96" s="81">
        <v>43452.771469907406</v>
      </c>
      <c r="Q96" s="79" t="s">
        <v>495</v>
      </c>
      <c r="R96" s="83" t="s">
        <v>598</v>
      </c>
      <c r="S96" s="79" t="s">
        <v>609</v>
      </c>
      <c r="T96" s="79"/>
      <c r="U96" s="79"/>
      <c r="V96" s="83" t="s">
        <v>633</v>
      </c>
      <c r="W96" s="81">
        <v>43452.771469907406</v>
      </c>
      <c r="X96" s="83" t="s">
        <v>729</v>
      </c>
      <c r="Y96" s="79"/>
      <c r="Z96" s="79"/>
      <c r="AA96" s="85" t="s">
        <v>918</v>
      </c>
      <c r="AB96" s="85" t="s">
        <v>1097</v>
      </c>
      <c r="AC96" s="79" t="b">
        <v>0</v>
      </c>
      <c r="AD96" s="79">
        <v>0</v>
      </c>
      <c r="AE96" s="85" t="s">
        <v>1273</v>
      </c>
      <c r="AF96" s="79" t="b">
        <v>0</v>
      </c>
      <c r="AG96" s="79" t="s">
        <v>1363</v>
      </c>
      <c r="AH96" s="79"/>
      <c r="AI96" s="85" t="s">
        <v>1190</v>
      </c>
      <c r="AJ96" s="79" t="b">
        <v>0</v>
      </c>
      <c r="AK96" s="79">
        <v>0</v>
      </c>
      <c r="AL96" s="85" t="s">
        <v>1190</v>
      </c>
      <c r="AM96" s="79" t="s">
        <v>1375</v>
      </c>
      <c r="AN96" s="79" t="b">
        <v>0</v>
      </c>
      <c r="AO96" s="85" t="s">
        <v>1097</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1</v>
      </c>
      <c r="BG96" s="49">
        <v>3.8461538461538463</v>
      </c>
      <c r="BH96" s="48">
        <v>0</v>
      </c>
      <c r="BI96" s="49">
        <v>0</v>
      </c>
      <c r="BJ96" s="48">
        <v>25</v>
      </c>
      <c r="BK96" s="49">
        <v>96.15384615384616</v>
      </c>
      <c r="BL96" s="48">
        <v>26</v>
      </c>
    </row>
    <row r="97" spans="1:64" ht="15">
      <c r="A97" s="64" t="s">
        <v>226</v>
      </c>
      <c r="B97" s="64" t="s">
        <v>313</v>
      </c>
      <c r="C97" s="65"/>
      <c r="D97" s="66"/>
      <c r="E97" s="67"/>
      <c r="F97" s="68"/>
      <c r="G97" s="65"/>
      <c r="H97" s="69"/>
      <c r="I97" s="70"/>
      <c r="J97" s="70"/>
      <c r="K97" s="34" t="s">
        <v>65</v>
      </c>
      <c r="L97" s="77">
        <v>98</v>
      </c>
      <c r="M97" s="77"/>
      <c r="N97" s="72"/>
      <c r="O97" s="79" t="s">
        <v>403</v>
      </c>
      <c r="P97" s="81">
        <v>43452.771898148145</v>
      </c>
      <c r="Q97" s="79" t="s">
        <v>496</v>
      </c>
      <c r="R97" s="83" t="s">
        <v>598</v>
      </c>
      <c r="S97" s="79" t="s">
        <v>609</v>
      </c>
      <c r="T97" s="79"/>
      <c r="U97" s="79"/>
      <c r="V97" s="83" t="s">
        <v>633</v>
      </c>
      <c r="W97" s="81">
        <v>43452.771898148145</v>
      </c>
      <c r="X97" s="83" t="s">
        <v>730</v>
      </c>
      <c r="Y97" s="79"/>
      <c r="Z97" s="79"/>
      <c r="AA97" s="85" t="s">
        <v>919</v>
      </c>
      <c r="AB97" s="85" t="s">
        <v>1098</v>
      </c>
      <c r="AC97" s="79" t="b">
        <v>0</v>
      </c>
      <c r="AD97" s="79">
        <v>0</v>
      </c>
      <c r="AE97" s="85" t="s">
        <v>1274</v>
      </c>
      <c r="AF97" s="79" t="b">
        <v>0</v>
      </c>
      <c r="AG97" s="79" t="s">
        <v>1363</v>
      </c>
      <c r="AH97" s="79"/>
      <c r="AI97" s="85" t="s">
        <v>1190</v>
      </c>
      <c r="AJ97" s="79" t="b">
        <v>0</v>
      </c>
      <c r="AK97" s="79">
        <v>0</v>
      </c>
      <c r="AL97" s="85" t="s">
        <v>1190</v>
      </c>
      <c r="AM97" s="79" t="s">
        <v>1375</v>
      </c>
      <c r="AN97" s="79" t="b">
        <v>0</v>
      </c>
      <c r="AO97" s="85" t="s">
        <v>1098</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2</v>
      </c>
      <c r="BG97" s="49">
        <v>7.407407407407407</v>
      </c>
      <c r="BH97" s="48">
        <v>0</v>
      </c>
      <c r="BI97" s="49">
        <v>0</v>
      </c>
      <c r="BJ97" s="48">
        <v>25</v>
      </c>
      <c r="BK97" s="49">
        <v>92.5925925925926</v>
      </c>
      <c r="BL97" s="48">
        <v>27</v>
      </c>
    </row>
    <row r="98" spans="1:64" ht="15">
      <c r="A98" s="64" t="s">
        <v>226</v>
      </c>
      <c r="B98" s="64" t="s">
        <v>314</v>
      </c>
      <c r="C98" s="65"/>
      <c r="D98" s="66"/>
      <c r="E98" s="67"/>
      <c r="F98" s="68"/>
      <c r="G98" s="65"/>
      <c r="H98" s="69"/>
      <c r="I98" s="70"/>
      <c r="J98" s="70"/>
      <c r="K98" s="34" t="s">
        <v>65</v>
      </c>
      <c r="L98" s="77">
        <v>99</v>
      </c>
      <c r="M98" s="77"/>
      <c r="N98" s="72"/>
      <c r="O98" s="79" t="s">
        <v>403</v>
      </c>
      <c r="P98" s="81">
        <v>43452.77552083333</v>
      </c>
      <c r="Q98" s="79" t="s">
        <v>497</v>
      </c>
      <c r="R98" s="83" t="s">
        <v>598</v>
      </c>
      <c r="S98" s="79" t="s">
        <v>609</v>
      </c>
      <c r="T98" s="79"/>
      <c r="U98" s="79"/>
      <c r="V98" s="83" t="s">
        <v>633</v>
      </c>
      <c r="W98" s="81">
        <v>43452.77552083333</v>
      </c>
      <c r="X98" s="83" t="s">
        <v>731</v>
      </c>
      <c r="Y98" s="79"/>
      <c r="Z98" s="79"/>
      <c r="AA98" s="85" t="s">
        <v>920</v>
      </c>
      <c r="AB98" s="85" t="s">
        <v>1099</v>
      </c>
      <c r="AC98" s="79" t="b">
        <v>0</v>
      </c>
      <c r="AD98" s="79">
        <v>0</v>
      </c>
      <c r="AE98" s="85" t="s">
        <v>1275</v>
      </c>
      <c r="AF98" s="79" t="b">
        <v>0</v>
      </c>
      <c r="AG98" s="79" t="s">
        <v>1363</v>
      </c>
      <c r="AH98" s="79"/>
      <c r="AI98" s="85" t="s">
        <v>1190</v>
      </c>
      <c r="AJ98" s="79" t="b">
        <v>0</v>
      </c>
      <c r="AK98" s="79">
        <v>0</v>
      </c>
      <c r="AL98" s="85" t="s">
        <v>1190</v>
      </c>
      <c r="AM98" s="79" t="s">
        <v>1375</v>
      </c>
      <c r="AN98" s="79" t="b">
        <v>0</v>
      </c>
      <c r="AO98" s="85" t="s">
        <v>1099</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0</v>
      </c>
      <c r="BE98" s="49">
        <v>0</v>
      </c>
      <c r="BF98" s="48">
        <v>2</v>
      </c>
      <c r="BG98" s="49">
        <v>5.405405405405405</v>
      </c>
      <c r="BH98" s="48">
        <v>0</v>
      </c>
      <c r="BI98" s="49">
        <v>0</v>
      </c>
      <c r="BJ98" s="48">
        <v>35</v>
      </c>
      <c r="BK98" s="49">
        <v>94.5945945945946</v>
      </c>
      <c r="BL98" s="48">
        <v>37</v>
      </c>
    </row>
    <row r="99" spans="1:64" ht="15">
      <c r="A99" s="64" t="s">
        <v>226</v>
      </c>
      <c r="B99" s="64" t="s">
        <v>315</v>
      </c>
      <c r="C99" s="65"/>
      <c r="D99" s="66"/>
      <c r="E99" s="67"/>
      <c r="F99" s="68"/>
      <c r="G99" s="65"/>
      <c r="H99" s="69"/>
      <c r="I99" s="70"/>
      <c r="J99" s="70"/>
      <c r="K99" s="34" t="s">
        <v>65</v>
      </c>
      <c r="L99" s="77">
        <v>100</v>
      </c>
      <c r="M99" s="77"/>
      <c r="N99" s="72"/>
      <c r="O99" s="79" t="s">
        <v>403</v>
      </c>
      <c r="P99" s="81">
        <v>43452.787777777776</v>
      </c>
      <c r="Q99" s="79" t="s">
        <v>498</v>
      </c>
      <c r="R99" s="83" t="s">
        <v>598</v>
      </c>
      <c r="S99" s="79" t="s">
        <v>609</v>
      </c>
      <c r="T99" s="79"/>
      <c r="U99" s="79"/>
      <c r="V99" s="83" t="s">
        <v>633</v>
      </c>
      <c r="W99" s="81">
        <v>43452.787777777776</v>
      </c>
      <c r="X99" s="83" t="s">
        <v>732</v>
      </c>
      <c r="Y99" s="79"/>
      <c r="Z99" s="79"/>
      <c r="AA99" s="85" t="s">
        <v>921</v>
      </c>
      <c r="AB99" s="85" t="s">
        <v>1100</v>
      </c>
      <c r="AC99" s="79" t="b">
        <v>0</v>
      </c>
      <c r="AD99" s="79">
        <v>0</v>
      </c>
      <c r="AE99" s="85" t="s">
        <v>1276</v>
      </c>
      <c r="AF99" s="79" t="b">
        <v>0</v>
      </c>
      <c r="AG99" s="79" t="s">
        <v>1363</v>
      </c>
      <c r="AH99" s="79"/>
      <c r="AI99" s="85" t="s">
        <v>1190</v>
      </c>
      <c r="AJ99" s="79" t="b">
        <v>0</v>
      </c>
      <c r="AK99" s="79">
        <v>0</v>
      </c>
      <c r="AL99" s="85" t="s">
        <v>1190</v>
      </c>
      <c r="AM99" s="79" t="s">
        <v>1375</v>
      </c>
      <c r="AN99" s="79" t="b">
        <v>0</v>
      </c>
      <c r="AO99" s="85" t="s">
        <v>1100</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0</v>
      </c>
      <c r="BE99" s="49">
        <v>0</v>
      </c>
      <c r="BF99" s="48">
        <v>2</v>
      </c>
      <c r="BG99" s="49">
        <v>5.405405405405405</v>
      </c>
      <c r="BH99" s="48">
        <v>0</v>
      </c>
      <c r="BI99" s="49">
        <v>0</v>
      </c>
      <c r="BJ99" s="48">
        <v>35</v>
      </c>
      <c r="BK99" s="49">
        <v>94.5945945945946</v>
      </c>
      <c r="BL99" s="48">
        <v>37</v>
      </c>
    </row>
    <row r="100" spans="1:64" ht="15">
      <c r="A100" s="64" t="s">
        <v>226</v>
      </c>
      <c r="B100" s="64" t="s">
        <v>316</v>
      </c>
      <c r="C100" s="65"/>
      <c r="D100" s="66"/>
      <c r="E100" s="67"/>
      <c r="F100" s="68"/>
      <c r="G100" s="65"/>
      <c r="H100" s="69"/>
      <c r="I100" s="70"/>
      <c r="J100" s="70"/>
      <c r="K100" s="34" t="s">
        <v>65</v>
      </c>
      <c r="L100" s="77">
        <v>101</v>
      </c>
      <c r="M100" s="77"/>
      <c r="N100" s="72"/>
      <c r="O100" s="79" t="s">
        <v>403</v>
      </c>
      <c r="P100" s="81">
        <v>43452.79592592592</v>
      </c>
      <c r="Q100" s="79" t="s">
        <v>499</v>
      </c>
      <c r="R100" s="83" t="s">
        <v>598</v>
      </c>
      <c r="S100" s="79" t="s">
        <v>609</v>
      </c>
      <c r="T100" s="79"/>
      <c r="U100" s="79"/>
      <c r="V100" s="83" t="s">
        <v>633</v>
      </c>
      <c r="W100" s="81">
        <v>43452.79592592592</v>
      </c>
      <c r="X100" s="83" t="s">
        <v>733</v>
      </c>
      <c r="Y100" s="79"/>
      <c r="Z100" s="79"/>
      <c r="AA100" s="85" t="s">
        <v>922</v>
      </c>
      <c r="AB100" s="85" t="s">
        <v>1101</v>
      </c>
      <c r="AC100" s="79" t="b">
        <v>0</v>
      </c>
      <c r="AD100" s="79">
        <v>0</v>
      </c>
      <c r="AE100" s="85" t="s">
        <v>1277</v>
      </c>
      <c r="AF100" s="79" t="b">
        <v>0</v>
      </c>
      <c r="AG100" s="79" t="s">
        <v>1363</v>
      </c>
      <c r="AH100" s="79"/>
      <c r="AI100" s="85" t="s">
        <v>1190</v>
      </c>
      <c r="AJ100" s="79" t="b">
        <v>0</v>
      </c>
      <c r="AK100" s="79">
        <v>0</v>
      </c>
      <c r="AL100" s="85" t="s">
        <v>1190</v>
      </c>
      <c r="AM100" s="79" t="s">
        <v>1375</v>
      </c>
      <c r="AN100" s="79" t="b">
        <v>0</v>
      </c>
      <c r="AO100" s="85" t="s">
        <v>1101</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0</v>
      </c>
      <c r="BE100" s="49">
        <v>0</v>
      </c>
      <c r="BF100" s="48">
        <v>1</v>
      </c>
      <c r="BG100" s="49">
        <v>2.3255813953488373</v>
      </c>
      <c r="BH100" s="48">
        <v>0</v>
      </c>
      <c r="BI100" s="49">
        <v>0</v>
      </c>
      <c r="BJ100" s="48">
        <v>42</v>
      </c>
      <c r="BK100" s="49">
        <v>97.67441860465117</v>
      </c>
      <c r="BL100" s="48">
        <v>43</v>
      </c>
    </row>
    <row r="101" spans="1:64" ht="15">
      <c r="A101" s="64" t="s">
        <v>226</v>
      </c>
      <c r="B101" s="64" t="s">
        <v>317</v>
      </c>
      <c r="C101" s="65"/>
      <c r="D101" s="66"/>
      <c r="E101" s="67"/>
      <c r="F101" s="68"/>
      <c r="G101" s="65"/>
      <c r="H101" s="69"/>
      <c r="I101" s="70"/>
      <c r="J101" s="70"/>
      <c r="K101" s="34" t="s">
        <v>65</v>
      </c>
      <c r="L101" s="77">
        <v>102</v>
      </c>
      <c r="M101" s="77"/>
      <c r="N101" s="72"/>
      <c r="O101" s="79" t="s">
        <v>403</v>
      </c>
      <c r="P101" s="81">
        <v>43452.8200462963</v>
      </c>
      <c r="Q101" s="79" t="s">
        <v>500</v>
      </c>
      <c r="R101" s="83" t="s">
        <v>598</v>
      </c>
      <c r="S101" s="79" t="s">
        <v>609</v>
      </c>
      <c r="T101" s="79"/>
      <c r="U101" s="79"/>
      <c r="V101" s="83" t="s">
        <v>633</v>
      </c>
      <c r="W101" s="81">
        <v>43452.8200462963</v>
      </c>
      <c r="X101" s="83" t="s">
        <v>734</v>
      </c>
      <c r="Y101" s="79"/>
      <c r="Z101" s="79"/>
      <c r="AA101" s="85" t="s">
        <v>923</v>
      </c>
      <c r="AB101" s="85" t="s">
        <v>1102</v>
      </c>
      <c r="AC101" s="79" t="b">
        <v>0</v>
      </c>
      <c r="AD101" s="79">
        <v>0</v>
      </c>
      <c r="AE101" s="85" t="s">
        <v>1278</v>
      </c>
      <c r="AF101" s="79" t="b">
        <v>0</v>
      </c>
      <c r="AG101" s="79" t="s">
        <v>1363</v>
      </c>
      <c r="AH101" s="79"/>
      <c r="AI101" s="85" t="s">
        <v>1190</v>
      </c>
      <c r="AJ101" s="79" t="b">
        <v>0</v>
      </c>
      <c r="AK101" s="79">
        <v>0</v>
      </c>
      <c r="AL101" s="85" t="s">
        <v>1190</v>
      </c>
      <c r="AM101" s="79" t="s">
        <v>1375</v>
      </c>
      <c r="AN101" s="79" t="b">
        <v>0</v>
      </c>
      <c r="AO101" s="85" t="s">
        <v>1102</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0</v>
      </c>
      <c r="BE101" s="49">
        <v>0</v>
      </c>
      <c r="BF101" s="48">
        <v>2</v>
      </c>
      <c r="BG101" s="49">
        <v>5.405405405405405</v>
      </c>
      <c r="BH101" s="48">
        <v>0</v>
      </c>
      <c r="BI101" s="49">
        <v>0</v>
      </c>
      <c r="BJ101" s="48">
        <v>35</v>
      </c>
      <c r="BK101" s="49">
        <v>94.5945945945946</v>
      </c>
      <c r="BL101" s="48">
        <v>37</v>
      </c>
    </row>
    <row r="102" spans="1:64" ht="15">
      <c r="A102" s="64" t="s">
        <v>226</v>
      </c>
      <c r="B102" s="64" t="s">
        <v>318</v>
      </c>
      <c r="C102" s="65"/>
      <c r="D102" s="66"/>
      <c r="E102" s="67"/>
      <c r="F102" s="68"/>
      <c r="G102" s="65"/>
      <c r="H102" s="69"/>
      <c r="I102" s="70"/>
      <c r="J102" s="70"/>
      <c r="K102" s="34" t="s">
        <v>65</v>
      </c>
      <c r="L102" s="77">
        <v>103</v>
      </c>
      <c r="M102" s="77"/>
      <c r="N102" s="72"/>
      <c r="O102" s="79" t="s">
        <v>403</v>
      </c>
      <c r="P102" s="81">
        <v>43452.86924768519</v>
      </c>
      <c r="Q102" s="79" t="s">
        <v>501</v>
      </c>
      <c r="R102" s="83" t="s">
        <v>598</v>
      </c>
      <c r="S102" s="79" t="s">
        <v>609</v>
      </c>
      <c r="T102" s="79"/>
      <c r="U102" s="79"/>
      <c r="V102" s="83" t="s">
        <v>633</v>
      </c>
      <c r="W102" s="81">
        <v>43452.86924768519</v>
      </c>
      <c r="X102" s="83" t="s">
        <v>735</v>
      </c>
      <c r="Y102" s="79"/>
      <c r="Z102" s="79"/>
      <c r="AA102" s="85" t="s">
        <v>924</v>
      </c>
      <c r="AB102" s="85" t="s">
        <v>1103</v>
      </c>
      <c r="AC102" s="79" t="b">
        <v>0</v>
      </c>
      <c r="AD102" s="79">
        <v>0</v>
      </c>
      <c r="AE102" s="85" t="s">
        <v>1279</v>
      </c>
      <c r="AF102" s="79" t="b">
        <v>0</v>
      </c>
      <c r="AG102" s="79" t="s">
        <v>1363</v>
      </c>
      <c r="AH102" s="79"/>
      <c r="AI102" s="85" t="s">
        <v>1190</v>
      </c>
      <c r="AJ102" s="79" t="b">
        <v>0</v>
      </c>
      <c r="AK102" s="79">
        <v>0</v>
      </c>
      <c r="AL102" s="85" t="s">
        <v>1190</v>
      </c>
      <c r="AM102" s="79" t="s">
        <v>1375</v>
      </c>
      <c r="AN102" s="79" t="b">
        <v>0</v>
      </c>
      <c r="AO102" s="85" t="s">
        <v>1103</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0</v>
      </c>
      <c r="BE102" s="49">
        <v>0</v>
      </c>
      <c r="BF102" s="48">
        <v>1</v>
      </c>
      <c r="BG102" s="49">
        <v>4.166666666666667</v>
      </c>
      <c r="BH102" s="48">
        <v>0</v>
      </c>
      <c r="BI102" s="49">
        <v>0</v>
      </c>
      <c r="BJ102" s="48">
        <v>23</v>
      </c>
      <c r="BK102" s="49">
        <v>95.83333333333333</v>
      </c>
      <c r="BL102" s="48">
        <v>24</v>
      </c>
    </row>
    <row r="103" spans="1:64" ht="15">
      <c r="A103" s="64" t="s">
        <v>226</v>
      </c>
      <c r="B103" s="64" t="s">
        <v>319</v>
      </c>
      <c r="C103" s="65"/>
      <c r="D103" s="66"/>
      <c r="E103" s="67"/>
      <c r="F103" s="68"/>
      <c r="G103" s="65"/>
      <c r="H103" s="69"/>
      <c r="I103" s="70"/>
      <c r="J103" s="70"/>
      <c r="K103" s="34" t="s">
        <v>65</v>
      </c>
      <c r="L103" s="77">
        <v>104</v>
      </c>
      <c r="M103" s="77"/>
      <c r="N103" s="72"/>
      <c r="O103" s="79" t="s">
        <v>403</v>
      </c>
      <c r="P103" s="81">
        <v>43452.874768518515</v>
      </c>
      <c r="Q103" s="79" t="s">
        <v>502</v>
      </c>
      <c r="R103" s="83" t="s">
        <v>598</v>
      </c>
      <c r="S103" s="79" t="s">
        <v>609</v>
      </c>
      <c r="T103" s="79"/>
      <c r="U103" s="79"/>
      <c r="V103" s="83" t="s">
        <v>633</v>
      </c>
      <c r="W103" s="81">
        <v>43452.874768518515</v>
      </c>
      <c r="X103" s="83" t="s">
        <v>736</v>
      </c>
      <c r="Y103" s="79"/>
      <c r="Z103" s="79"/>
      <c r="AA103" s="85" t="s">
        <v>925</v>
      </c>
      <c r="AB103" s="85" t="s">
        <v>1104</v>
      </c>
      <c r="AC103" s="79" t="b">
        <v>0</v>
      </c>
      <c r="AD103" s="79">
        <v>0</v>
      </c>
      <c r="AE103" s="85" t="s">
        <v>1280</v>
      </c>
      <c r="AF103" s="79" t="b">
        <v>0</v>
      </c>
      <c r="AG103" s="79" t="s">
        <v>1363</v>
      </c>
      <c r="AH103" s="79"/>
      <c r="AI103" s="85" t="s">
        <v>1190</v>
      </c>
      <c r="AJ103" s="79" t="b">
        <v>0</v>
      </c>
      <c r="AK103" s="79">
        <v>0</v>
      </c>
      <c r="AL103" s="85" t="s">
        <v>1190</v>
      </c>
      <c r="AM103" s="79" t="s">
        <v>1375</v>
      </c>
      <c r="AN103" s="79" t="b">
        <v>0</v>
      </c>
      <c r="AO103" s="85" t="s">
        <v>1104</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2</v>
      </c>
      <c r="BG103" s="49">
        <v>7.407407407407407</v>
      </c>
      <c r="BH103" s="48">
        <v>0</v>
      </c>
      <c r="BI103" s="49">
        <v>0</v>
      </c>
      <c r="BJ103" s="48">
        <v>25</v>
      </c>
      <c r="BK103" s="49">
        <v>92.5925925925926</v>
      </c>
      <c r="BL103" s="48">
        <v>27</v>
      </c>
    </row>
    <row r="104" spans="1:64" ht="15">
      <c r="A104" s="64" t="s">
        <v>226</v>
      </c>
      <c r="B104" s="64" t="s">
        <v>320</v>
      </c>
      <c r="C104" s="65"/>
      <c r="D104" s="66"/>
      <c r="E104" s="67"/>
      <c r="F104" s="68"/>
      <c r="G104" s="65"/>
      <c r="H104" s="69"/>
      <c r="I104" s="70"/>
      <c r="J104" s="70"/>
      <c r="K104" s="34" t="s">
        <v>65</v>
      </c>
      <c r="L104" s="77">
        <v>105</v>
      </c>
      <c r="M104" s="77"/>
      <c r="N104" s="72"/>
      <c r="O104" s="79" t="s">
        <v>403</v>
      </c>
      <c r="P104" s="81">
        <v>43452.88064814815</v>
      </c>
      <c r="Q104" s="79" t="s">
        <v>503</v>
      </c>
      <c r="R104" s="83" t="s">
        <v>598</v>
      </c>
      <c r="S104" s="79" t="s">
        <v>609</v>
      </c>
      <c r="T104" s="79"/>
      <c r="U104" s="79"/>
      <c r="V104" s="83" t="s">
        <v>633</v>
      </c>
      <c r="W104" s="81">
        <v>43452.88064814815</v>
      </c>
      <c r="X104" s="83" t="s">
        <v>737</v>
      </c>
      <c r="Y104" s="79"/>
      <c r="Z104" s="79"/>
      <c r="AA104" s="85" t="s">
        <v>926</v>
      </c>
      <c r="AB104" s="85" t="s">
        <v>1105</v>
      </c>
      <c r="AC104" s="79" t="b">
        <v>0</v>
      </c>
      <c r="AD104" s="79">
        <v>0</v>
      </c>
      <c r="AE104" s="85" t="s">
        <v>1281</v>
      </c>
      <c r="AF104" s="79" t="b">
        <v>0</v>
      </c>
      <c r="AG104" s="79" t="s">
        <v>1363</v>
      </c>
      <c r="AH104" s="79"/>
      <c r="AI104" s="85" t="s">
        <v>1190</v>
      </c>
      <c r="AJ104" s="79" t="b">
        <v>0</v>
      </c>
      <c r="AK104" s="79">
        <v>0</v>
      </c>
      <c r="AL104" s="85" t="s">
        <v>1190</v>
      </c>
      <c r="AM104" s="79" t="s">
        <v>1375</v>
      </c>
      <c r="AN104" s="79" t="b">
        <v>0</v>
      </c>
      <c r="AO104" s="85" t="s">
        <v>1105</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1</v>
      </c>
      <c r="BG104" s="49">
        <v>3.4482758620689653</v>
      </c>
      <c r="BH104" s="48">
        <v>0</v>
      </c>
      <c r="BI104" s="49">
        <v>0</v>
      </c>
      <c r="BJ104" s="48">
        <v>28</v>
      </c>
      <c r="BK104" s="49">
        <v>96.55172413793103</v>
      </c>
      <c r="BL104" s="48">
        <v>29</v>
      </c>
    </row>
    <row r="105" spans="1:64" ht="15">
      <c r="A105" s="64" t="s">
        <v>226</v>
      </c>
      <c r="B105" s="64" t="s">
        <v>321</v>
      </c>
      <c r="C105" s="65"/>
      <c r="D105" s="66"/>
      <c r="E105" s="67"/>
      <c r="F105" s="68"/>
      <c r="G105" s="65"/>
      <c r="H105" s="69"/>
      <c r="I105" s="70"/>
      <c r="J105" s="70"/>
      <c r="K105" s="34" t="s">
        <v>65</v>
      </c>
      <c r="L105" s="77">
        <v>106</v>
      </c>
      <c r="M105" s="77"/>
      <c r="N105" s="72"/>
      <c r="O105" s="79" t="s">
        <v>403</v>
      </c>
      <c r="P105" s="81">
        <v>43452.881516203706</v>
      </c>
      <c r="Q105" s="79" t="s">
        <v>504</v>
      </c>
      <c r="R105" s="83" t="s">
        <v>598</v>
      </c>
      <c r="S105" s="79" t="s">
        <v>609</v>
      </c>
      <c r="T105" s="79"/>
      <c r="U105" s="79"/>
      <c r="V105" s="83" t="s">
        <v>633</v>
      </c>
      <c r="W105" s="81">
        <v>43452.881516203706</v>
      </c>
      <c r="X105" s="83" t="s">
        <v>738</v>
      </c>
      <c r="Y105" s="79"/>
      <c r="Z105" s="79"/>
      <c r="AA105" s="85" t="s">
        <v>927</v>
      </c>
      <c r="AB105" s="85" t="s">
        <v>1106</v>
      </c>
      <c r="AC105" s="79" t="b">
        <v>0</v>
      </c>
      <c r="AD105" s="79">
        <v>0</v>
      </c>
      <c r="AE105" s="85" t="s">
        <v>1282</v>
      </c>
      <c r="AF105" s="79" t="b">
        <v>0</v>
      </c>
      <c r="AG105" s="79" t="s">
        <v>1363</v>
      </c>
      <c r="AH105" s="79"/>
      <c r="AI105" s="85" t="s">
        <v>1190</v>
      </c>
      <c r="AJ105" s="79" t="b">
        <v>0</v>
      </c>
      <c r="AK105" s="79">
        <v>0</v>
      </c>
      <c r="AL105" s="85" t="s">
        <v>1190</v>
      </c>
      <c r="AM105" s="79" t="s">
        <v>1375</v>
      </c>
      <c r="AN105" s="79" t="b">
        <v>0</v>
      </c>
      <c r="AO105" s="85" t="s">
        <v>1106</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0</v>
      </c>
      <c r="BE105" s="49">
        <v>0</v>
      </c>
      <c r="BF105" s="48">
        <v>2</v>
      </c>
      <c r="BG105" s="49">
        <v>5</v>
      </c>
      <c r="BH105" s="48">
        <v>0</v>
      </c>
      <c r="BI105" s="49">
        <v>0</v>
      </c>
      <c r="BJ105" s="48">
        <v>38</v>
      </c>
      <c r="BK105" s="49">
        <v>95</v>
      </c>
      <c r="BL105" s="48">
        <v>40</v>
      </c>
    </row>
    <row r="106" spans="1:64" ht="15">
      <c r="A106" s="64" t="s">
        <v>226</v>
      </c>
      <c r="B106" s="64" t="s">
        <v>322</v>
      </c>
      <c r="C106" s="65"/>
      <c r="D106" s="66"/>
      <c r="E106" s="67"/>
      <c r="F106" s="68"/>
      <c r="G106" s="65"/>
      <c r="H106" s="69"/>
      <c r="I106" s="70"/>
      <c r="J106" s="70"/>
      <c r="K106" s="34" t="s">
        <v>65</v>
      </c>
      <c r="L106" s="77">
        <v>107</v>
      </c>
      <c r="M106" s="77"/>
      <c r="N106" s="72"/>
      <c r="O106" s="79" t="s">
        <v>403</v>
      </c>
      <c r="P106" s="81">
        <v>43452.88799768518</v>
      </c>
      <c r="Q106" s="79" t="s">
        <v>505</v>
      </c>
      <c r="R106" s="83" t="s">
        <v>598</v>
      </c>
      <c r="S106" s="79" t="s">
        <v>609</v>
      </c>
      <c r="T106" s="79"/>
      <c r="U106" s="79"/>
      <c r="V106" s="83" t="s">
        <v>633</v>
      </c>
      <c r="W106" s="81">
        <v>43452.88799768518</v>
      </c>
      <c r="X106" s="83" t="s">
        <v>739</v>
      </c>
      <c r="Y106" s="79"/>
      <c r="Z106" s="79"/>
      <c r="AA106" s="85" t="s">
        <v>928</v>
      </c>
      <c r="AB106" s="85" t="s">
        <v>1107</v>
      </c>
      <c r="AC106" s="79" t="b">
        <v>0</v>
      </c>
      <c r="AD106" s="79">
        <v>0</v>
      </c>
      <c r="AE106" s="85" t="s">
        <v>1283</v>
      </c>
      <c r="AF106" s="79" t="b">
        <v>0</v>
      </c>
      <c r="AG106" s="79" t="s">
        <v>1363</v>
      </c>
      <c r="AH106" s="79"/>
      <c r="AI106" s="85" t="s">
        <v>1190</v>
      </c>
      <c r="AJ106" s="79" t="b">
        <v>0</v>
      </c>
      <c r="AK106" s="79">
        <v>0</v>
      </c>
      <c r="AL106" s="85" t="s">
        <v>1190</v>
      </c>
      <c r="AM106" s="79" t="s">
        <v>1375</v>
      </c>
      <c r="AN106" s="79" t="b">
        <v>0</v>
      </c>
      <c r="AO106" s="85" t="s">
        <v>1107</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0</v>
      </c>
      <c r="BE106" s="49">
        <v>0</v>
      </c>
      <c r="BF106" s="48">
        <v>1</v>
      </c>
      <c r="BG106" s="49">
        <v>4.761904761904762</v>
      </c>
      <c r="BH106" s="48">
        <v>0</v>
      </c>
      <c r="BI106" s="49">
        <v>0</v>
      </c>
      <c r="BJ106" s="48">
        <v>20</v>
      </c>
      <c r="BK106" s="49">
        <v>95.23809523809524</v>
      </c>
      <c r="BL106" s="48">
        <v>21</v>
      </c>
    </row>
    <row r="107" spans="1:64" ht="15">
      <c r="A107" s="64" t="s">
        <v>226</v>
      </c>
      <c r="B107" s="64" t="s">
        <v>323</v>
      </c>
      <c r="C107" s="65"/>
      <c r="D107" s="66"/>
      <c r="E107" s="67"/>
      <c r="F107" s="68"/>
      <c r="G107" s="65"/>
      <c r="H107" s="69"/>
      <c r="I107" s="70"/>
      <c r="J107" s="70"/>
      <c r="K107" s="34" t="s">
        <v>65</v>
      </c>
      <c r="L107" s="77">
        <v>108</v>
      </c>
      <c r="M107" s="77"/>
      <c r="N107" s="72"/>
      <c r="O107" s="79" t="s">
        <v>403</v>
      </c>
      <c r="P107" s="81">
        <v>43452.89224537037</v>
      </c>
      <c r="Q107" s="79" t="s">
        <v>506</v>
      </c>
      <c r="R107" s="83" t="s">
        <v>598</v>
      </c>
      <c r="S107" s="79" t="s">
        <v>609</v>
      </c>
      <c r="T107" s="79"/>
      <c r="U107" s="79"/>
      <c r="V107" s="83" t="s">
        <v>633</v>
      </c>
      <c r="W107" s="81">
        <v>43452.89224537037</v>
      </c>
      <c r="X107" s="83" t="s">
        <v>740</v>
      </c>
      <c r="Y107" s="79"/>
      <c r="Z107" s="79"/>
      <c r="AA107" s="85" t="s">
        <v>929</v>
      </c>
      <c r="AB107" s="85" t="s">
        <v>1108</v>
      </c>
      <c r="AC107" s="79" t="b">
        <v>0</v>
      </c>
      <c r="AD107" s="79">
        <v>0</v>
      </c>
      <c r="AE107" s="85" t="s">
        <v>1284</v>
      </c>
      <c r="AF107" s="79" t="b">
        <v>0</v>
      </c>
      <c r="AG107" s="79" t="s">
        <v>1363</v>
      </c>
      <c r="AH107" s="79"/>
      <c r="AI107" s="85" t="s">
        <v>1190</v>
      </c>
      <c r="AJ107" s="79" t="b">
        <v>0</v>
      </c>
      <c r="AK107" s="79">
        <v>0</v>
      </c>
      <c r="AL107" s="85" t="s">
        <v>1190</v>
      </c>
      <c r="AM107" s="79" t="s">
        <v>1375</v>
      </c>
      <c r="AN107" s="79" t="b">
        <v>0</v>
      </c>
      <c r="AO107" s="85" t="s">
        <v>1108</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1</v>
      </c>
      <c r="BD107" s="48">
        <v>0</v>
      </c>
      <c r="BE107" s="49">
        <v>0</v>
      </c>
      <c r="BF107" s="48">
        <v>2</v>
      </c>
      <c r="BG107" s="49">
        <v>7.407407407407407</v>
      </c>
      <c r="BH107" s="48">
        <v>0</v>
      </c>
      <c r="BI107" s="49">
        <v>0</v>
      </c>
      <c r="BJ107" s="48">
        <v>25</v>
      </c>
      <c r="BK107" s="49">
        <v>92.5925925925926</v>
      </c>
      <c r="BL107" s="48">
        <v>27</v>
      </c>
    </row>
    <row r="108" spans="1:64" ht="15">
      <c r="A108" s="64" t="s">
        <v>226</v>
      </c>
      <c r="B108" s="64" t="s">
        <v>324</v>
      </c>
      <c r="C108" s="65"/>
      <c r="D108" s="66"/>
      <c r="E108" s="67"/>
      <c r="F108" s="68"/>
      <c r="G108" s="65"/>
      <c r="H108" s="69"/>
      <c r="I108" s="70"/>
      <c r="J108" s="70"/>
      <c r="K108" s="34" t="s">
        <v>65</v>
      </c>
      <c r="L108" s="77">
        <v>109</v>
      </c>
      <c r="M108" s="77"/>
      <c r="N108" s="72"/>
      <c r="O108" s="79" t="s">
        <v>403</v>
      </c>
      <c r="P108" s="81">
        <v>43452.907013888886</v>
      </c>
      <c r="Q108" s="79" t="s">
        <v>507</v>
      </c>
      <c r="R108" s="83" t="s">
        <v>598</v>
      </c>
      <c r="S108" s="79" t="s">
        <v>609</v>
      </c>
      <c r="T108" s="79"/>
      <c r="U108" s="79"/>
      <c r="V108" s="83" t="s">
        <v>633</v>
      </c>
      <c r="W108" s="81">
        <v>43452.907013888886</v>
      </c>
      <c r="X108" s="83" t="s">
        <v>741</v>
      </c>
      <c r="Y108" s="79"/>
      <c r="Z108" s="79"/>
      <c r="AA108" s="85" t="s">
        <v>930</v>
      </c>
      <c r="AB108" s="85" t="s">
        <v>1109</v>
      </c>
      <c r="AC108" s="79" t="b">
        <v>0</v>
      </c>
      <c r="AD108" s="79">
        <v>1</v>
      </c>
      <c r="AE108" s="85" t="s">
        <v>1285</v>
      </c>
      <c r="AF108" s="79" t="b">
        <v>0</v>
      </c>
      <c r="AG108" s="79" t="s">
        <v>1363</v>
      </c>
      <c r="AH108" s="79"/>
      <c r="AI108" s="85" t="s">
        <v>1190</v>
      </c>
      <c r="AJ108" s="79" t="b">
        <v>0</v>
      </c>
      <c r="AK108" s="79">
        <v>0</v>
      </c>
      <c r="AL108" s="85" t="s">
        <v>1190</v>
      </c>
      <c r="AM108" s="79" t="s">
        <v>1375</v>
      </c>
      <c r="AN108" s="79" t="b">
        <v>0</v>
      </c>
      <c r="AO108" s="85" t="s">
        <v>1109</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0</v>
      </c>
      <c r="BE108" s="49">
        <v>0</v>
      </c>
      <c r="BF108" s="48">
        <v>2</v>
      </c>
      <c r="BG108" s="49">
        <v>5.405405405405405</v>
      </c>
      <c r="BH108" s="48">
        <v>0</v>
      </c>
      <c r="BI108" s="49">
        <v>0</v>
      </c>
      <c r="BJ108" s="48">
        <v>35</v>
      </c>
      <c r="BK108" s="49">
        <v>94.5945945945946</v>
      </c>
      <c r="BL108" s="48">
        <v>37</v>
      </c>
    </row>
    <row r="109" spans="1:64" ht="15">
      <c r="A109" s="64" t="s">
        <v>226</v>
      </c>
      <c r="B109" s="64" t="s">
        <v>325</v>
      </c>
      <c r="C109" s="65"/>
      <c r="D109" s="66"/>
      <c r="E109" s="67"/>
      <c r="F109" s="68"/>
      <c r="G109" s="65"/>
      <c r="H109" s="69"/>
      <c r="I109" s="70"/>
      <c r="J109" s="70"/>
      <c r="K109" s="34" t="s">
        <v>65</v>
      </c>
      <c r="L109" s="77">
        <v>110</v>
      </c>
      <c r="M109" s="77"/>
      <c r="N109" s="72"/>
      <c r="O109" s="79" t="s">
        <v>403</v>
      </c>
      <c r="P109" s="81">
        <v>43453.46050925926</v>
      </c>
      <c r="Q109" s="79" t="s">
        <v>508</v>
      </c>
      <c r="R109" s="83" t="s">
        <v>598</v>
      </c>
      <c r="S109" s="79" t="s">
        <v>609</v>
      </c>
      <c r="T109" s="79"/>
      <c r="U109" s="79"/>
      <c r="V109" s="83" t="s">
        <v>633</v>
      </c>
      <c r="W109" s="81">
        <v>43453.46050925926</v>
      </c>
      <c r="X109" s="83" t="s">
        <v>742</v>
      </c>
      <c r="Y109" s="79"/>
      <c r="Z109" s="79"/>
      <c r="AA109" s="85" t="s">
        <v>931</v>
      </c>
      <c r="AB109" s="85" t="s">
        <v>1110</v>
      </c>
      <c r="AC109" s="79" t="b">
        <v>0</v>
      </c>
      <c r="AD109" s="79">
        <v>0</v>
      </c>
      <c r="AE109" s="85" t="s">
        <v>1286</v>
      </c>
      <c r="AF109" s="79" t="b">
        <v>0</v>
      </c>
      <c r="AG109" s="79" t="s">
        <v>1363</v>
      </c>
      <c r="AH109" s="79"/>
      <c r="AI109" s="85" t="s">
        <v>1190</v>
      </c>
      <c r="AJ109" s="79" t="b">
        <v>0</v>
      </c>
      <c r="AK109" s="79">
        <v>0</v>
      </c>
      <c r="AL109" s="85" t="s">
        <v>1190</v>
      </c>
      <c r="AM109" s="79" t="s">
        <v>1375</v>
      </c>
      <c r="AN109" s="79" t="b">
        <v>0</v>
      </c>
      <c r="AO109" s="85" t="s">
        <v>1110</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1</v>
      </c>
      <c r="BD109" s="48">
        <v>1</v>
      </c>
      <c r="BE109" s="49">
        <v>3.225806451612903</v>
      </c>
      <c r="BF109" s="48">
        <v>1</v>
      </c>
      <c r="BG109" s="49">
        <v>3.225806451612903</v>
      </c>
      <c r="BH109" s="48">
        <v>0</v>
      </c>
      <c r="BI109" s="49">
        <v>0</v>
      </c>
      <c r="BJ109" s="48">
        <v>29</v>
      </c>
      <c r="BK109" s="49">
        <v>93.54838709677419</v>
      </c>
      <c r="BL109" s="48">
        <v>31</v>
      </c>
    </row>
    <row r="110" spans="1:64" ht="15">
      <c r="A110" s="64" t="s">
        <v>226</v>
      </c>
      <c r="B110" s="64" t="s">
        <v>326</v>
      </c>
      <c r="C110" s="65"/>
      <c r="D110" s="66"/>
      <c r="E110" s="67"/>
      <c r="F110" s="68"/>
      <c r="G110" s="65"/>
      <c r="H110" s="69"/>
      <c r="I110" s="70"/>
      <c r="J110" s="70"/>
      <c r="K110" s="34" t="s">
        <v>65</v>
      </c>
      <c r="L110" s="77">
        <v>111</v>
      </c>
      <c r="M110" s="77"/>
      <c r="N110" s="72"/>
      <c r="O110" s="79" t="s">
        <v>403</v>
      </c>
      <c r="P110" s="81">
        <v>43453.62484953704</v>
      </c>
      <c r="Q110" s="79" t="s">
        <v>509</v>
      </c>
      <c r="R110" s="83" t="s">
        <v>598</v>
      </c>
      <c r="S110" s="79" t="s">
        <v>609</v>
      </c>
      <c r="T110" s="79"/>
      <c r="U110" s="79"/>
      <c r="V110" s="83" t="s">
        <v>633</v>
      </c>
      <c r="W110" s="81">
        <v>43453.62484953704</v>
      </c>
      <c r="X110" s="83" t="s">
        <v>743</v>
      </c>
      <c r="Y110" s="79"/>
      <c r="Z110" s="79"/>
      <c r="AA110" s="85" t="s">
        <v>932</v>
      </c>
      <c r="AB110" s="85" t="s">
        <v>1111</v>
      </c>
      <c r="AC110" s="79" t="b">
        <v>0</v>
      </c>
      <c r="AD110" s="79">
        <v>0</v>
      </c>
      <c r="AE110" s="85" t="s">
        <v>1287</v>
      </c>
      <c r="AF110" s="79" t="b">
        <v>0</v>
      </c>
      <c r="AG110" s="79" t="s">
        <v>1363</v>
      </c>
      <c r="AH110" s="79"/>
      <c r="AI110" s="85" t="s">
        <v>1190</v>
      </c>
      <c r="AJ110" s="79" t="b">
        <v>0</v>
      </c>
      <c r="AK110" s="79">
        <v>0</v>
      </c>
      <c r="AL110" s="85" t="s">
        <v>1190</v>
      </c>
      <c r="AM110" s="79" t="s">
        <v>1375</v>
      </c>
      <c r="AN110" s="79" t="b">
        <v>0</v>
      </c>
      <c r="AO110" s="85" t="s">
        <v>1111</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v>1</v>
      </c>
      <c r="BE110" s="49">
        <v>3.5714285714285716</v>
      </c>
      <c r="BF110" s="48">
        <v>0</v>
      </c>
      <c r="BG110" s="49">
        <v>0</v>
      </c>
      <c r="BH110" s="48">
        <v>0</v>
      </c>
      <c r="BI110" s="49">
        <v>0</v>
      </c>
      <c r="BJ110" s="48">
        <v>27</v>
      </c>
      <c r="BK110" s="49">
        <v>96.42857142857143</v>
      </c>
      <c r="BL110" s="48">
        <v>28</v>
      </c>
    </row>
    <row r="111" spans="1:64" ht="15">
      <c r="A111" s="64" t="s">
        <v>226</v>
      </c>
      <c r="B111" s="64" t="s">
        <v>327</v>
      </c>
      <c r="C111" s="65"/>
      <c r="D111" s="66"/>
      <c r="E111" s="67"/>
      <c r="F111" s="68"/>
      <c r="G111" s="65"/>
      <c r="H111" s="69"/>
      <c r="I111" s="70"/>
      <c r="J111" s="70"/>
      <c r="K111" s="34" t="s">
        <v>65</v>
      </c>
      <c r="L111" s="77">
        <v>112</v>
      </c>
      <c r="M111" s="77"/>
      <c r="N111" s="72"/>
      <c r="O111" s="79" t="s">
        <v>403</v>
      </c>
      <c r="P111" s="81">
        <v>43453.64957175926</v>
      </c>
      <c r="Q111" s="79" t="s">
        <v>510</v>
      </c>
      <c r="R111" s="83" t="s">
        <v>598</v>
      </c>
      <c r="S111" s="79" t="s">
        <v>609</v>
      </c>
      <c r="T111" s="79"/>
      <c r="U111" s="79"/>
      <c r="V111" s="83" t="s">
        <v>633</v>
      </c>
      <c r="W111" s="81">
        <v>43453.64957175926</v>
      </c>
      <c r="X111" s="83" t="s">
        <v>744</v>
      </c>
      <c r="Y111" s="79"/>
      <c r="Z111" s="79"/>
      <c r="AA111" s="85" t="s">
        <v>933</v>
      </c>
      <c r="AB111" s="85" t="s">
        <v>1112</v>
      </c>
      <c r="AC111" s="79" t="b">
        <v>0</v>
      </c>
      <c r="AD111" s="79">
        <v>0</v>
      </c>
      <c r="AE111" s="85" t="s">
        <v>1288</v>
      </c>
      <c r="AF111" s="79" t="b">
        <v>0</v>
      </c>
      <c r="AG111" s="79" t="s">
        <v>1363</v>
      </c>
      <c r="AH111" s="79"/>
      <c r="AI111" s="85" t="s">
        <v>1190</v>
      </c>
      <c r="AJ111" s="79" t="b">
        <v>0</v>
      </c>
      <c r="AK111" s="79">
        <v>0</v>
      </c>
      <c r="AL111" s="85" t="s">
        <v>1190</v>
      </c>
      <c r="AM111" s="79" t="s">
        <v>1375</v>
      </c>
      <c r="AN111" s="79" t="b">
        <v>0</v>
      </c>
      <c r="AO111" s="85" t="s">
        <v>1112</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2</v>
      </c>
      <c r="BE111" s="49">
        <v>3.9215686274509802</v>
      </c>
      <c r="BF111" s="48">
        <v>0</v>
      </c>
      <c r="BG111" s="49">
        <v>0</v>
      </c>
      <c r="BH111" s="48">
        <v>0</v>
      </c>
      <c r="BI111" s="49">
        <v>0</v>
      </c>
      <c r="BJ111" s="48">
        <v>49</v>
      </c>
      <c r="BK111" s="49">
        <v>96.07843137254902</v>
      </c>
      <c r="BL111" s="48">
        <v>51</v>
      </c>
    </row>
    <row r="112" spans="1:64" ht="15">
      <c r="A112" s="64" t="s">
        <v>226</v>
      </c>
      <c r="B112" s="64" t="s">
        <v>328</v>
      </c>
      <c r="C112" s="65"/>
      <c r="D112" s="66"/>
      <c r="E112" s="67"/>
      <c r="F112" s="68"/>
      <c r="G112" s="65"/>
      <c r="H112" s="69"/>
      <c r="I112" s="70"/>
      <c r="J112" s="70"/>
      <c r="K112" s="34" t="s">
        <v>65</v>
      </c>
      <c r="L112" s="77">
        <v>113</v>
      </c>
      <c r="M112" s="77"/>
      <c r="N112" s="72"/>
      <c r="O112" s="79" t="s">
        <v>403</v>
      </c>
      <c r="P112" s="81">
        <v>43450.39717592593</v>
      </c>
      <c r="Q112" s="79" t="s">
        <v>511</v>
      </c>
      <c r="R112" s="83" t="s">
        <v>598</v>
      </c>
      <c r="S112" s="79" t="s">
        <v>609</v>
      </c>
      <c r="T112" s="79"/>
      <c r="U112" s="79"/>
      <c r="V112" s="83" t="s">
        <v>633</v>
      </c>
      <c r="W112" s="81">
        <v>43450.39717592593</v>
      </c>
      <c r="X112" s="83" t="s">
        <v>745</v>
      </c>
      <c r="Y112" s="79"/>
      <c r="Z112" s="79"/>
      <c r="AA112" s="85" t="s">
        <v>934</v>
      </c>
      <c r="AB112" s="85" t="s">
        <v>1113</v>
      </c>
      <c r="AC112" s="79" t="b">
        <v>0</v>
      </c>
      <c r="AD112" s="79">
        <v>0</v>
      </c>
      <c r="AE112" s="85" t="s">
        <v>1289</v>
      </c>
      <c r="AF112" s="79" t="b">
        <v>0</v>
      </c>
      <c r="AG112" s="79" t="s">
        <v>1363</v>
      </c>
      <c r="AH112" s="79"/>
      <c r="AI112" s="85" t="s">
        <v>1190</v>
      </c>
      <c r="AJ112" s="79" t="b">
        <v>0</v>
      </c>
      <c r="AK112" s="79">
        <v>0</v>
      </c>
      <c r="AL112" s="85" t="s">
        <v>1190</v>
      </c>
      <c r="AM112" s="79" t="s">
        <v>1375</v>
      </c>
      <c r="AN112" s="79" t="b">
        <v>0</v>
      </c>
      <c r="AO112" s="85" t="s">
        <v>1113</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1</v>
      </c>
      <c r="BC112" s="78" t="str">
        <f>REPLACE(INDEX(GroupVertices[Group],MATCH(Edges24[[#This Row],[Vertex 2]],GroupVertices[Vertex],0)),1,1,"")</f>
        <v>1</v>
      </c>
      <c r="BD112" s="48">
        <v>0</v>
      </c>
      <c r="BE112" s="49">
        <v>0</v>
      </c>
      <c r="BF112" s="48">
        <v>0</v>
      </c>
      <c r="BG112" s="49">
        <v>0</v>
      </c>
      <c r="BH112" s="48">
        <v>0</v>
      </c>
      <c r="BI112" s="49">
        <v>0</v>
      </c>
      <c r="BJ112" s="48">
        <v>20</v>
      </c>
      <c r="BK112" s="49">
        <v>100</v>
      </c>
      <c r="BL112" s="48">
        <v>20</v>
      </c>
    </row>
    <row r="113" spans="1:64" ht="15">
      <c r="A113" s="64" t="s">
        <v>226</v>
      </c>
      <c r="B113" s="64" t="s">
        <v>328</v>
      </c>
      <c r="C113" s="65"/>
      <c r="D113" s="66"/>
      <c r="E113" s="67"/>
      <c r="F113" s="68"/>
      <c r="G113" s="65"/>
      <c r="H113" s="69"/>
      <c r="I113" s="70"/>
      <c r="J113" s="70"/>
      <c r="K113" s="34" t="s">
        <v>65</v>
      </c>
      <c r="L113" s="77">
        <v>114</v>
      </c>
      <c r="M113" s="77"/>
      <c r="N113" s="72"/>
      <c r="O113" s="79" t="s">
        <v>403</v>
      </c>
      <c r="P113" s="81">
        <v>43453.673263888886</v>
      </c>
      <c r="Q113" s="79" t="s">
        <v>512</v>
      </c>
      <c r="R113" s="83" t="s">
        <v>598</v>
      </c>
      <c r="S113" s="79" t="s">
        <v>609</v>
      </c>
      <c r="T113" s="79"/>
      <c r="U113" s="79"/>
      <c r="V113" s="83" t="s">
        <v>633</v>
      </c>
      <c r="W113" s="81">
        <v>43453.673263888886</v>
      </c>
      <c r="X113" s="83" t="s">
        <v>746</v>
      </c>
      <c r="Y113" s="79"/>
      <c r="Z113" s="79"/>
      <c r="AA113" s="85" t="s">
        <v>935</v>
      </c>
      <c r="AB113" s="85" t="s">
        <v>1114</v>
      </c>
      <c r="AC113" s="79" t="b">
        <v>0</v>
      </c>
      <c r="AD113" s="79">
        <v>0</v>
      </c>
      <c r="AE113" s="85" t="s">
        <v>1289</v>
      </c>
      <c r="AF113" s="79" t="b">
        <v>0</v>
      </c>
      <c r="AG113" s="79" t="s">
        <v>1363</v>
      </c>
      <c r="AH113" s="79"/>
      <c r="AI113" s="85" t="s">
        <v>1190</v>
      </c>
      <c r="AJ113" s="79" t="b">
        <v>0</v>
      </c>
      <c r="AK113" s="79">
        <v>0</v>
      </c>
      <c r="AL113" s="85" t="s">
        <v>1190</v>
      </c>
      <c r="AM113" s="79" t="s">
        <v>1375</v>
      </c>
      <c r="AN113" s="79" t="b">
        <v>0</v>
      </c>
      <c r="AO113" s="85" t="s">
        <v>1114</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18</v>
      </c>
      <c r="BK113" s="49">
        <v>100</v>
      </c>
      <c r="BL113" s="48">
        <v>18</v>
      </c>
    </row>
    <row r="114" spans="1:64" ht="15">
      <c r="A114" s="64" t="s">
        <v>226</v>
      </c>
      <c r="B114" s="64" t="s">
        <v>329</v>
      </c>
      <c r="C114" s="65"/>
      <c r="D114" s="66"/>
      <c r="E114" s="67"/>
      <c r="F114" s="68"/>
      <c r="G114" s="65"/>
      <c r="H114" s="69"/>
      <c r="I114" s="70"/>
      <c r="J114" s="70"/>
      <c r="K114" s="34" t="s">
        <v>65</v>
      </c>
      <c r="L114" s="77">
        <v>115</v>
      </c>
      <c r="M114" s="77"/>
      <c r="N114" s="72"/>
      <c r="O114" s="79" t="s">
        <v>403</v>
      </c>
      <c r="P114" s="81">
        <v>43453.681446759256</v>
      </c>
      <c r="Q114" s="79" t="s">
        <v>513</v>
      </c>
      <c r="R114" s="83" t="s">
        <v>598</v>
      </c>
      <c r="S114" s="79" t="s">
        <v>609</v>
      </c>
      <c r="T114" s="79"/>
      <c r="U114" s="79"/>
      <c r="V114" s="83" t="s">
        <v>633</v>
      </c>
      <c r="W114" s="81">
        <v>43453.681446759256</v>
      </c>
      <c r="X114" s="83" t="s">
        <v>747</v>
      </c>
      <c r="Y114" s="79"/>
      <c r="Z114" s="79"/>
      <c r="AA114" s="85" t="s">
        <v>936</v>
      </c>
      <c r="AB114" s="85" t="s">
        <v>1115</v>
      </c>
      <c r="AC114" s="79" t="b">
        <v>0</v>
      </c>
      <c r="AD114" s="79">
        <v>0</v>
      </c>
      <c r="AE114" s="85" t="s">
        <v>1290</v>
      </c>
      <c r="AF114" s="79" t="b">
        <v>0</v>
      </c>
      <c r="AG114" s="79" t="s">
        <v>1363</v>
      </c>
      <c r="AH114" s="79"/>
      <c r="AI114" s="85" t="s">
        <v>1190</v>
      </c>
      <c r="AJ114" s="79" t="b">
        <v>0</v>
      </c>
      <c r="AK114" s="79">
        <v>0</v>
      </c>
      <c r="AL114" s="85" t="s">
        <v>1190</v>
      </c>
      <c r="AM114" s="79" t="s">
        <v>1375</v>
      </c>
      <c r="AN114" s="79" t="b">
        <v>0</v>
      </c>
      <c r="AO114" s="85" t="s">
        <v>1115</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0</v>
      </c>
      <c r="BE114" s="49">
        <v>0</v>
      </c>
      <c r="BF114" s="48">
        <v>2</v>
      </c>
      <c r="BG114" s="49">
        <v>5.405405405405405</v>
      </c>
      <c r="BH114" s="48">
        <v>0</v>
      </c>
      <c r="BI114" s="49">
        <v>0</v>
      </c>
      <c r="BJ114" s="48">
        <v>35</v>
      </c>
      <c r="BK114" s="49">
        <v>94.5945945945946</v>
      </c>
      <c r="BL114" s="48">
        <v>37</v>
      </c>
    </row>
    <row r="115" spans="1:64" ht="15">
      <c r="A115" s="64" t="s">
        <v>226</v>
      </c>
      <c r="B115" s="64" t="s">
        <v>330</v>
      </c>
      <c r="C115" s="65"/>
      <c r="D115" s="66"/>
      <c r="E115" s="67"/>
      <c r="F115" s="68"/>
      <c r="G115" s="65"/>
      <c r="H115" s="69"/>
      <c r="I115" s="70"/>
      <c r="J115" s="70"/>
      <c r="K115" s="34" t="s">
        <v>65</v>
      </c>
      <c r="L115" s="77">
        <v>116</v>
      </c>
      <c r="M115" s="77"/>
      <c r="N115" s="72"/>
      <c r="O115" s="79" t="s">
        <v>403</v>
      </c>
      <c r="P115" s="81">
        <v>43453.68234953703</v>
      </c>
      <c r="Q115" s="79" t="s">
        <v>514</v>
      </c>
      <c r="R115" s="83" t="s">
        <v>598</v>
      </c>
      <c r="S115" s="79" t="s">
        <v>609</v>
      </c>
      <c r="T115" s="79"/>
      <c r="U115" s="79"/>
      <c r="V115" s="83" t="s">
        <v>633</v>
      </c>
      <c r="W115" s="81">
        <v>43453.68234953703</v>
      </c>
      <c r="X115" s="83" t="s">
        <v>748</v>
      </c>
      <c r="Y115" s="79"/>
      <c r="Z115" s="79"/>
      <c r="AA115" s="85" t="s">
        <v>937</v>
      </c>
      <c r="AB115" s="85" t="s">
        <v>1116</v>
      </c>
      <c r="AC115" s="79" t="b">
        <v>0</v>
      </c>
      <c r="AD115" s="79">
        <v>0</v>
      </c>
      <c r="AE115" s="85" t="s">
        <v>1291</v>
      </c>
      <c r="AF115" s="79" t="b">
        <v>0</v>
      </c>
      <c r="AG115" s="79" t="s">
        <v>1363</v>
      </c>
      <c r="AH115" s="79"/>
      <c r="AI115" s="85" t="s">
        <v>1190</v>
      </c>
      <c r="AJ115" s="79" t="b">
        <v>0</v>
      </c>
      <c r="AK115" s="79">
        <v>0</v>
      </c>
      <c r="AL115" s="85" t="s">
        <v>1190</v>
      </c>
      <c r="AM115" s="79" t="s">
        <v>1375</v>
      </c>
      <c r="AN115" s="79" t="b">
        <v>0</v>
      </c>
      <c r="AO115" s="85" t="s">
        <v>1116</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0</v>
      </c>
      <c r="BE115" s="49">
        <v>0</v>
      </c>
      <c r="BF115" s="48">
        <v>2</v>
      </c>
      <c r="BG115" s="49">
        <v>7.407407407407407</v>
      </c>
      <c r="BH115" s="48">
        <v>0</v>
      </c>
      <c r="BI115" s="49">
        <v>0</v>
      </c>
      <c r="BJ115" s="48">
        <v>25</v>
      </c>
      <c r="BK115" s="49">
        <v>92.5925925925926</v>
      </c>
      <c r="BL115" s="48">
        <v>27</v>
      </c>
    </row>
    <row r="116" spans="1:64" ht="15">
      <c r="A116" s="64" t="s">
        <v>226</v>
      </c>
      <c r="B116" s="64" t="s">
        <v>331</v>
      </c>
      <c r="C116" s="65"/>
      <c r="D116" s="66"/>
      <c r="E116" s="67"/>
      <c r="F116" s="68"/>
      <c r="G116" s="65"/>
      <c r="H116" s="69"/>
      <c r="I116" s="70"/>
      <c r="J116" s="70"/>
      <c r="K116" s="34" t="s">
        <v>65</v>
      </c>
      <c r="L116" s="77">
        <v>117</v>
      </c>
      <c r="M116" s="77"/>
      <c r="N116" s="72"/>
      <c r="O116" s="79" t="s">
        <v>403</v>
      </c>
      <c r="P116" s="81">
        <v>43453.68938657407</v>
      </c>
      <c r="Q116" s="79" t="s">
        <v>515</v>
      </c>
      <c r="R116" s="83" t="s">
        <v>598</v>
      </c>
      <c r="S116" s="79" t="s">
        <v>609</v>
      </c>
      <c r="T116" s="79"/>
      <c r="U116" s="79"/>
      <c r="V116" s="83" t="s">
        <v>633</v>
      </c>
      <c r="W116" s="81">
        <v>43453.68938657407</v>
      </c>
      <c r="X116" s="83" t="s">
        <v>749</v>
      </c>
      <c r="Y116" s="79"/>
      <c r="Z116" s="79"/>
      <c r="AA116" s="85" t="s">
        <v>938</v>
      </c>
      <c r="AB116" s="85" t="s">
        <v>1117</v>
      </c>
      <c r="AC116" s="79" t="b">
        <v>0</v>
      </c>
      <c r="AD116" s="79">
        <v>0</v>
      </c>
      <c r="AE116" s="85" t="s">
        <v>1292</v>
      </c>
      <c r="AF116" s="79" t="b">
        <v>0</v>
      </c>
      <c r="AG116" s="79" t="s">
        <v>1363</v>
      </c>
      <c r="AH116" s="79"/>
      <c r="AI116" s="85" t="s">
        <v>1190</v>
      </c>
      <c r="AJ116" s="79" t="b">
        <v>0</v>
      </c>
      <c r="AK116" s="79">
        <v>0</v>
      </c>
      <c r="AL116" s="85" t="s">
        <v>1190</v>
      </c>
      <c r="AM116" s="79" t="s">
        <v>1375</v>
      </c>
      <c r="AN116" s="79" t="b">
        <v>0</v>
      </c>
      <c r="AO116" s="85" t="s">
        <v>1117</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28</v>
      </c>
      <c r="BK116" s="49">
        <v>100</v>
      </c>
      <c r="BL116" s="48">
        <v>28</v>
      </c>
    </row>
    <row r="117" spans="1:64" ht="15">
      <c r="A117" s="64" t="s">
        <v>226</v>
      </c>
      <c r="B117" s="64" t="s">
        <v>332</v>
      </c>
      <c r="C117" s="65"/>
      <c r="D117" s="66"/>
      <c r="E117" s="67"/>
      <c r="F117" s="68"/>
      <c r="G117" s="65"/>
      <c r="H117" s="69"/>
      <c r="I117" s="70"/>
      <c r="J117" s="70"/>
      <c r="K117" s="34" t="s">
        <v>65</v>
      </c>
      <c r="L117" s="77">
        <v>118</v>
      </c>
      <c r="M117" s="77"/>
      <c r="N117" s="72"/>
      <c r="O117" s="79" t="s">
        <v>403</v>
      </c>
      <c r="P117" s="81">
        <v>43453.72699074074</v>
      </c>
      <c r="Q117" s="79" t="s">
        <v>516</v>
      </c>
      <c r="R117" s="83" t="s">
        <v>598</v>
      </c>
      <c r="S117" s="79" t="s">
        <v>609</v>
      </c>
      <c r="T117" s="79"/>
      <c r="U117" s="79"/>
      <c r="V117" s="83" t="s">
        <v>633</v>
      </c>
      <c r="W117" s="81">
        <v>43453.72699074074</v>
      </c>
      <c r="X117" s="83" t="s">
        <v>750</v>
      </c>
      <c r="Y117" s="79"/>
      <c r="Z117" s="79"/>
      <c r="AA117" s="85" t="s">
        <v>939</v>
      </c>
      <c r="AB117" s="85" t="s">
        <v>1118</v>
      </c>
      <c r="AC117" s="79" t="b">
        <v>0</v>
      </c>
      <c r="AD117" s="79">
        <v>0</v>
      </c>
      <c r="AE117" s="85" t="s">
        <v>1293</v>
      </c>
      <c r="AF117" s="79" t="b">
        <v>0</v>
      </c>
      <c r="AG117" s="79" t="s">
        <v>1363</v>
      </c>
      <c r="AH117" s="79"/>
      <c r="AI117" s="85" t="s">
        <v>1190</v>
      </c>
      <c r="AJ117" s="79" t="b">
        <v>0</v>
      </c>
      <c r="AK117" s="79">
        <v>0</v>
      </c>
      <c r="AL117" s="85" t="s">
        <v>1190</v>
      </c>
      <c r="AM117" s="79" t="s">
        <v>1375</v>
      </c>
      <c r="AN117" s="79" t="b">
        <v>0</v>
      </c>
      <c r="AO117" s="85" t="s">
        <v>1118</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v>0</v>
      </c>
      <c r="BE117" s="49">
        <v>0</v>
      </c>
      <c r="BF117" s="48">
        <v>2</v>
      </c>
      <c r="BG117" s="49">
        <v>7.407407407407407</v>
      </c>
      <c r="BH117" s="48">
        <v>0</v>
      </c>
      <c r="BI117" s="49">
        <v>0</v>
      </c>
      <c r="BJ117" s="48">
        <v>25</v>
      </c>
      <c r="BK117" s="49">
        <v>92.5925925925926</v>
      </c>
      <c r="BL117" s="48">
        <v>27</v>
      </c>
    </row>
    <row r="118" spans="1:64" ht="15">
      <c r="A118" s="64" t="s">
        <v>226</v>
      </c>
      <c r="B118" s="64" t="s">
        <v>333</v>
      </c>
      <c r="C118" s="65"/>
      <c r="D118" s="66"/>
      <c r="E118" s="67"/>
      <c r="F118" s="68"/>
      <c r="G118" s="65"/>
      <c r="H118" s="69"/>
      <c r="I118" s="70"/>
      <c r="J118" s="70"/>
      <c r="K118" s="34" t="s">
        <v>65</v>
      </c>
      <c r="L118" s="77">
        <v>119</v>
      </c>
      <c r="M118" s="77"/>
      <c r="N118" s="72"/>
      <c r="O118" s="79" t="s">
        <v>403</v>
      </c>
      <c r="P118" s="81">
        <v>43453.77664351852</v>
      </c>
      <c r="Q118" s="79" t="s">
        <v>517</v>
      </c>
      <c r="R118" s="83" t="s">
        <v>598</v>
      </c>
      <c r="S118" s="79" t="s">
        <v>609</v>
      </c>
      <c r="T118" s="79"/>
      <c r="U118" s="79"/>
      <c r="V118" s="83" t="s">
        <v>633</v>
      </c>
      <c r="W118" s="81">
        <v>43453.77664351852</v>
      </c>
      <c r="X118" s="83" t="s">
        <v>751</v>
      </c>
      <c r="Y118" s="79"/>
      <c r="Z118" s="79"/>
      <c r="AA118" s="85" t="s">
        <v>940</v>
      </c>
      <c r="AB118" s="85" t="s">
        <v>1119</v>
      </c>
      <c r="AC118" s="79" t="b">
        <v>0</v>
      </c>
      <c r="AD118" s="79">
        <v>0</v>
      </c>
      <c r="AE118" s="85" t="s">
        <v>1294</v>
      </c>
      <c r="AF118" s="79" t="b">
        <v>0</v>
      </c>
      <c r="AG118" s="79" t="s">
        <v>1363</v>
      </c>
      <c r="AH118" s="79"/>
      <c r="AI118" s="85" t="s">
        <v>1190</v>
      </c>
      <c r="AJ118" s="79" t="b">
        <v>0</v>
      </c>
      <c r="AK118" s="79">
        <v>0</v>
      </c>
      <c r="AL118" s="85" t="s">
        <v>1190</v>
      </c>
      <c r="AM118" s="79" t="s">
        <v>1375</v>
      </c>
      <c r="AN118" s="79" t="b">
        <v>0</v>
      </c>
      <c r="AO118" s="85" t="s">
        <v>1119</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v>0</v>
      </c>
      <c r="BE118" s="49">
        <v>0</v>
      </c>
      <c r="BF118" s="48">
        <v>2</v>
      </c>
      <c r="BG118" s="49">
        <v>5.405405405405405</v>
      </c>
      <c r="BH118" s="48">
        <v>0</v>
      </c>
      <c r="BI118" s="49">
        <v>0</v>
      </c>
      <c r="BJ118" s="48">
        <v>35</v>
      </c>
      <c r="BK118" s="49">
        <v>94.5945945945946</v>
      </c>
      <c r="BL118" s="48">
        <v>37</v>
      </c>
    </row>
    <row r="119" spans="1:64" ht="15">
      <c r="A119" s="64" t="s">
        <v>226</v>
      </c>
      <c r="B119" s="64" t="s">
        <v>334</v>
      </c>
      <c r="C119" s="65"/>
      <c r="D119" s="66"/>
      <c r="E119" s="67"/>
      <c r="F119" s="68"/>
      <c r="G119" s="65"/>
      <c r="H119" s="69"/>
      <c r="I119" s="70"/>
      <c r="J119" s="70"/>
      <c r="K119" s="34" t="s">
        <v>65</v>
      </c>
      <c r="L119" s="77">
        <v>120</v>
      </c>
      <c r="M119" s="77"/>
      <c r="N119" s="72"/>
      <c r="O119" s="79" t="s">
        <v>403</v>
      </c>
      <c r="P119" s="81">
        <v>43453.77798611111</v>
      </c>
      <c r="Q119" s="79" t="s">
        <v>518</v>
      </c>
      <c r="R119" s="83" t="s">
        <v>598</v>
      </c>
      <c r="S119" s="79" t="s">
        <v>609</v>
      </c>
      <c r="T119" s="79"/>
      <c r="U119" s="79"/>
      <c r="V119" s="83" t="s">
        <v>633</v>
      </c>
      <c r="W119" s="81">
        <v>43453.77798611111</v>
      </c>
      <c r="X119" s="83" t="s">
        <v>752</v>
      </c>
      <c r="Y119" s="79"/>
      <c r="Z119" s="79"/>
      <c r="AA119" s="85" t="s">
        <v>941</v>
      </c>
      <c r="AB119" s="85" t="s">
        <v>1120</v>
      </c>
      <c r="AC119" s="79" t="b">
        <v>0</v>
      </c>
      <c r="AD119" s="79">
        <v>0</v>
      </c>
      <c r="AE119" s="85" t="s">
        <v>1295</v>
      </c>
      <c r="AF119" s="79" t="b">
        <v>0</v>
      </c>
      <c r="AG119" s="79" t="s">
        <v>1363</v>
      </c>
      <c r="AH119" s="79"/>
      <c r="AI119" s="85" t="s">
        <v>1190</v>
      </c>
      <c r="AJ119" s="79" t="b">
        <v>0</v>
      </c>
      <c r="AK119" s="79">
        <v>0</v>
      </c>
      <c r="AL119" s="85" t="s">
        <v>1190</v>
      </c>
      <c r="AM119" s="79" t="s">
        <v>1375</v>
      </c>
      <c r="AN119" s="79" t="b">
        <v>0</v>
      </c>
      <c r="AO119" s="85" t="s">
        <v>1120</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1</v>
      </c>
      <c r="BD119" s="48">
        <v>0</v>
      </c>
      <c r="BE119" s="49">
        <v>0</v>
      </c>
      <c r="BF119" s="48">
        <v>1</v>
      </c>
      <c r="BG119" s="49">
        <v>3.3333333333333335</v>
      </c>
      <c r="BH119" s="48">
        <v>0</v>
      </c>
      <c r="BI119" s="49">
        <v>0</v>
      </c>
      <c r="BJ119" s="48">
        <v>29</v>
      </c>
      <c r="BK119" s="49">
        <v>96.66666666666667</v>
      </c>
      <c r="BL119" s="48">
        <v>30</v>
      </c>
    </row>
    <row r="120" spans="1:64" ht="15">
      <c r="A120" s="64" t="s">
        <v>226</v>
      </c>
      <c r="B120" s="64" t="s">
        <v>335</v>
      </c>
      <c r="C120" s="65"/>
      <c r="D120" s="66"/>
      <c r="E120" s="67"/>
      <c r="F120" s="68"/>
      <c r="G120" s="65"/>
      <c r="H120" s="69"/>
      <c r="I120" s="70"/>
      <c r="J120" s="70"/>
      <c r="K120" s="34" t="s">
        <v>65</v>
      </c>
      <c r="L120" s="77">
        <v>121</v>
      </c>
      <c r="M120" s="77"/>
      <c r="N120" s="72"/>
      <c r="O120" s="79" t="s">
        <v>403</v>
      </c>
      <c r="P120" s="81">
        <v>43453.794340277775</v>
      </c>
      <c r="Q120" s="79" t="s">
        <v>519</v>
      </c>
      <c r="R120" s="83" t="s">
        <v>598</v>
      </c>
      <c r="S120" s="79" t="s">
        <v>609</v>
      </c>
      <c r="T120" s="79"/>
      <c r="U120" s="79"/>
      <c r="V120" s="83" t="s">
        <v>633</v>
      </c>
      <c r="W120" s="81">
        <v>43453.794340277775</v>
      </c>
      <c r="X120" s="83" t="s">
        <v>753</v>
      </c>
      <c r="Y120" s="79"/>
      <c r="Z120" s="79"/>
      <c r="AA120" s="85" t="s">
        <v>942</v>
      </c>
      <c r="AB120" s="85" t="s">
        <v>1121</v>
      </c>
      <c r="AC120" s="79" t="b">
        <v>0</v>
      </c>
      <c r="AD120" s="79">
        <v>0</v>
      </c>
      <c r="AE120" s="85" t="s">
        <v>1296</v>
      </c>
      <c r="AF120" s="79" t="b">
        <v>0</v>
      </c>
      <c r="AG120" s="79" t="s">
        <v>1363</v>
      </c>
      <c r="AH120" s="79"/>
      <c r="AI120" s="85" t="s">
        <v>1190</v>
      </c>
      <c r="AJ120" s="79" t="b">
        <v>0</v>
      </c>
      <c r="AK120" s="79">
        <v>0</v>
      </c>
      <c r="AL120" s="85" t="s">
        <v>1190</v>
      </c>
      <c r="AM120" s="79" t="s">
        <v>1375</v>
      </c>
      <c r="AN120" s="79" t="b">
        <v>0</v>
      </c>
      <c r="AO120" s="85" t="s">
        <v>1121</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23</v>
      </c>
      <c r="BK120" s="49">
        <v>100</v>
      </c>
      <c r="BL120" s="48">
        <v>23</v>
      </c>
    </row>
    <row r="121" spans="1:64" ht="15">
      <c r="A121" s="64" t="s">
        <v>226</v>
      </c>
      <c r="B121" s="64" t="s">
        <v>336</v>
      </c>
      <c r="C121" s="65"/>
      <c r="D121" s="66"/>
      <c r="E121" s="67"/>
      <c r="F121" s="68"/>
      <c r="G121" s="65"/>
      <c r="H121" s="69"/>
      <c r="I121" s="70"/>
      <c r="J121" s="70"/>
      <c r="K121" s="34" t="s">
        <v>65</v>
      </c>
      <c r="L121" s="77">
        <v>122</v>
      </c>
      <c r="M121" s="77"/>
      <c r="N121" s="72"/>
      <c r="O121" s="79" t="s">
        <v>403</v>
      </c>
      <c r="P121" s="81">
        <v>43453.797418981485</v>
      </c>
      <c r="Q121" s="79" t="s">
        <v>520</v>
      </c>
      <c r="R121" s="83" t="s">
        <v>598</v>
      </c>
      <c r="S121" s="79" t="s">
        <v>609</v>
      </c>
      <c r="T121" s="79"/>
      <c r="U121" s="79"/>
      <c r="V121" s="83" t="s">
        <v>633</v>
      </c>
      <c r="W121" s="81">
        <v>43453.797418981485</v>
      </c>
      <c r="X121" s="83" t="s">
        <v>754</v>
      </c>
      <c r="Y121" s="79"/>
      <c r="Z121" s="79"/>
      <c r="AA121" s="85" t="s">
        <v>943</v>
      </c>
      <c r="AB121" s="85" t="s">
        <v>1122</v>
      </c>
      <c r="AC121" s="79" t="b">
        <v>0</v>
      </c>
      <c r="AD121" s="79">
        <v>0</v>
      </c>
      <c r="AE121" s="85" t="s">
        <v>1297</v>
      </c>
      <c r="AF121" s="79" t="b">
        <v>0</v>
      </c>
      <c r="AG121" s="79" t="s">
        <v>1363</v>
      </c>
      <c r="AH121" s="79"/>
      <c r="AI121" s="85" t="s">
        <v>1190</v>
      </c>
      <c r="AJ121" s="79" t="b">
        <v>0</v>
      </c>
      <c r="AK121" s="79">
        <v>0</v>
      </c>
      <c r="AL121" s="85" t="s">
        <v>1190</v>
      </c>
      <c r="AM121" s="79" t="s">
        <v>1375</v>
      </c>
      <c r="AN121" s="79" t="b">
        <v>0</v>
      </c>
      <c r="AO121" s="85" t="s">
        <v>1122</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0</v>
      </c>
      <c r="BE121" s="49">
        <v>0</v>
      </c>
      <c r="BF121" s="48">
        <v>2</v>
      </c>
      <c r="BG121" s="49">
        <v>7.407407407407407</v>
      </c>
      <c r="BH121" s="48">
        <v>0</v>
      </c>
      <c r="BI121" s="49">
        <v>0</v>
      </c>
      <c r="BJ121" s="48">
        <v>25</v>
      </c>
      <c r="BK121" s="49">
        <v>92.5925925925926</v>
      </c>
      <c r="BL121" s="48">
        <v>27</v>
      </c>
    </row>
    <row r="122" spans="1:64" ht="15">
      <c r="A122" s="64" t="s">
        <v>226</v>
      </c>
      <c r="B122" s="64" t="s">
        <v>337</v>
      </c>
      <c r="C122" s="65"/>
      <c r="D122" s="66"/>
      <c r="E122" s="67"/>
      <c r="F122" s="68"/>
      <c r="G122" s="65"/>
      <c r="H122" s="69"/>
      <c r="I122" s="70"/>
      <c r="J122" s="70"/>
      <c r="K122" s="34" t="s">
        <v>65</v>
      </c>
      <c r="L122" s="77">
        <v>123</v>
      </c>
      <c r="M122" s="77"/>
      <c r="N122" s="72"/>
      <c r="O122" s="79" t="s">
        <v>403</v>
      </c>
      <c r="P122" s="81">
        <v>43453.821805555555</v>
      </c>
      <c r="Q122" s="79" t="s">
        <v>521</v>
      </c>
      <c r="R122" s="83" t="s">
        <v>598</v>
      </c>
      <c r="S122" s="79" t="s">
        <v>609</v>
      </c>
      <c r="T122" s="79"/>
      <c r="U122" s="79"/>
      <c r="V122" s="83" t="s">
        <v>633</v>
      </c>
      <c r="W122" s="81">
        <v>43453.821805555555</v>
      </c>
      <c r="X122" s="83" t="s">
        <v>755</v>
      </c>
      <c r="Y122" s="79"/>
      <c r="Z122" s="79"/>
      <c r="AA122" s="85" t="s">
        <v>944</v>
      </c>
      <c r="AB122" s="85" t="s">
        <v>1123</v>
      </c>
      <c r="AC122" s="79" t="b">
        <v>0</v>
      </c>
      <c r="AD122" s="79">
        <v>0</v>
      </c>
      <c r="AE122" s="85" t="s">
        <v>1298</v>
      </c>
      <c r="AF122" s="79" t="b">
        <v>0</v>
      </c>
      <c r="AG122" s="79" t="s">
        <v>1363</v>
      </c>
      <c r="AH122" s="79"/>
      <c r="AI122" s="85" t="s">
        <v>1190</v>
      </c>
      <c r="AJ122" s="79" t="b">
        <v>0</v>
      </c>
      <c r="AK122" s="79">
        <v>0</v>
      </c>
      <c r="AL122" s="85" t="s">
        <v>1190</v>
      </c>
      <c r="AM122" s="79" t="s">
        <v>1375</v>
      </c>
      <c r="AN122" s="79" t="b">
        <v>0</v>
      </c>
      <c r="AO122" s="85" t="s">
        <v>1123</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0</v>
      </c>
      <c r="BE122" s="49">
        <v>0</v>
      </c>
      <c r="BF122" s="48">
        <v>2</v>
      </c>
      <c r="BG122" s="49">
        <v>7.407407407407407</v>
      </c>
      <c r="BH122" s="48">
        <v>0</v>
      </c>
      <c r="BI122" s="49">
        <v>0</v>
      </c>
      <c r="BJ122" s="48">
        <v>25</v>
      </c>
      <c r="BK122" s="49">
        <v>92.5925925925926</v>
      </c>
      <c r="BL122" s="48">
        <v>27</v>
      </c>
    </row>
    <row r="123" spans="1:64" ht="15">
      <c r="A123" s="64" t="s">
        <v>226</v>
      </c>
      <c r="B123" s="64" t="s">
        <v>338</v>
      </c>
      <c r="C123" s="65"/>
      <c r="D123" s="66"/>
      <c r="E123" s="67"/>
      <c r="F123" s="68"/>
      <c r="G123" s="65"/>
      <c r="H123" s="69"/>
      <c r="I123" s="70"/>
      <c r="J123" s="70"/>
      <c r="K123" s="34" t="s">
        <v>65</v>
      </c>
      <c r="L123" s="77">
        <v>124</v>
      </c>
      <c r="M123" s="77"/>
      <c r="N123" s="72"/>
      <c r="O123" s="79" t="s">
        <v>403</v>
      </c>
      <c r="P123" s="81">
        <v>43453.889016203706</v>
      </c>
      <c r="Q123" s="79" t="s">
        <v>522</v>
      </c>
      <c r="R123" s="83" t="s">
        <v>598</v>
      </c>
      <c r="S123" s="79" t="s">
        <v>609</v>
      </c>
      <c r="T123" s="79"/>
      <c r="U123" s="79"/>
      <c r="V123" s="83" t="s">
        <v>633</v>
      </c>
      <c r="W123" s="81">
        <v>43453.889016203706</v>
      </c>
      <c r="X123" s="83" t="s">
        <v>756</v>
      </c>
      <c r="Y123" s="79"/>
      <c r="Z123" s="79"/>
      <c r="AA123" s="85" t="s">
        <v>945</v>
      </c>
      <c r="AB123" s="85" t="s">
        <v>1124</v>
      </c>
      <c r="AC123" s="79" t="b">
        <v>0</v>
      </c>
      <c r="AD123" s="79">
        <v>0</v>
      </c>
      <c r="AE123" s="85" t="s">
        <v>1299</v>
      </c>
      <c r="AF123" s="79" t="b">
        <v>0</v>
      </c>
      <c r="AG123" s="79" t="s">
        <v>1363</v>
      </c>
      <c r="AH123" s="79"/>
      <c r="AI123" s="85" t="s">
        <v>1190</v>
      </c>
      <c r="AJ123" s="79" t="b">
        <v>0</v>
      </c>
      <c r="AK123" s="79">
        <v>0</v>
      </c>
      <c r="AL123" s="85" t="s">
        <v>1190</v>
      </c>
      <c r="AM123" s="79" t="s">
        <v>1375</v>
      </c>
      <c r="AN123" s="79" t="b">
        <v>0</v>
      </c>
      <c r="AO123" s="85" t="s">
        <v>1124</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1</v>
      </c>
      <c r="BD123" s="48">
        <v>0</v>
      </c>
      <c r="BE123" s="49">
        <v>0</v>
      </c>
      <c r="BF123" s="48">
        <v>2</v>
      </c>
      <c r="BG123" s="49">
        <v>5.405405405405405</v>
      </c>
      <c r="BH123" s="48">
        <v>0</v>
      </c>
      <c r="BI123" s="49">
        <v>0</v>
      </c>
      <c r="BJ123" s="48">
        <v>35</v>
      </c>
      <c r="BK123" s="49">
        <v>94.5945945945946</v>
      </c>
      <c r="BL123" s="48">
        <v>37</v>
      </c>
    </row>
    <row r="124" spans="1:64" ht="15">
      <c r="A124" s="64" t="s">
        <v>226</v>
      </c>
      <c r="B124" s="64" t="s">
        <v>339</v>
      </c>
      <c r="C124" s="65"/>
      <c r="D124" s="66"/>
      <c r="E124" s="67"/>
      <c r="F124" s="68"/>
      <c r="G124" s="65"/>
      <c r="H124" s="69"/>
      <c r="I124" s="70"/>
      <c r="J124" s="70"/>
      <c r="K124" s="34" t="s">
        <v>65</v>
      </c>
      <c r="L124" s="77">
        <v>125</v>
      </c>
      <c r="M124" s="77"/>
      <c r="N124" s="72"/>
      <c r="O124" s="79" t="s">
        <v>403</v>
      </c>
      <c r="P124" s="81">
        <v>43454.361712962964</v>
      </c>
      <c r="Q124" s="79" t="s">
        <v>523</v>
      </c>
      <c r="R124" s="83" t="s">
        <v>598</v>
      </c>
      <c r="S124" s="79" t="s">
        <v>609</v>
      </c>
      <c r="T124" s="79"/>
      <c r="U124" s="79"/>
      <c r="V124" s="83" t="s">
        <v>633</v>
      </c>
      <c r="W124" s="81">
        <v>43454.361712962964</v>
      </c>
      <c r="X124" s="83" t="s">
        <v>757</v>
      </c>
      <c r="Y124" s="79"/>
      <c r="Z124" s="79"/>
      <c r="AA124" s="85" t="s">
        <v>946</v>
      </c>
      <c r="AB124" s="85" t="s">
        <v>1125</v>
      </c>
      <c r="AC124" s="79" t="b">
        <v>0</v>
      </c>
      <c r="AD124" s="79">
        <v>0</v>
      </c>
      <c r="AE124" s="85" t="s">
        <v>1300</v>
      </c>
      <c r="AF124" s="79" t="b">
        <v>0</v>
      </c>
      <c r="AG124" s="79" t="s">
        <v>1363</v>
      </c>
      <c r="AH124" s="79"/>
      <c r="AI124" s="85" t="s">
        <v>1190</v>
      </c>
      <c r="AJ124" s="79" t="b">
        <v>0</v>
      </c>
      <c r="AK124" s="79">
        <v>0</v>
      </c>
      <c r="AL124" s="85" t="s">
        <v>1190</v>
      </c>
      <c r="AM124" s="79" t="s">
        <v>1375</v>
      </c>
      <c r="AN124" s="79" t="b">
        <v>0</v>
      </c>
      <c r="AO124" s="85" t="s">
        <v>1125</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1</v>
      </c>
      <c r="BC124" s="78" t="str">
        <f>REPLACE(INDEX(GroupVertices[Group],MATCH(Edges24[[#This Row],[Vertex 2]],GroupVertices[Vertex],0)),1,1,"")</f>
        <v>1</v>
      </c>
      <c r="BD124" s="48">
        <v>1</v>
      </c>
      <c r="BE124" s="49">
        <v>3.4482758620689653</v>
      </c>
      <c r="BF124" s="48">
        <v>1</v>
      </c>
      <c r="BG124" s="49">
        <v>3.4482758620689653</v>
      </c>
      <c r="BH124" s="48">
        <v>0</v>
      </c>
      <c r="BI124" s="49">
        <v>0</v>
      </c>
      <c r="BJ124" s="48">
        <v>27</v>
      </c>
      <c r="BK124" s="49">
        <v>93.10344827586206</v>
      </c>
      <c r="BL124" s="48">
        <v>29</v>
      </c>
    </row>
    <row r="125" spans="1:64" ht="15">
      <c r="A125" s="64" t="s">
        <v>226</v>
      </c>
      <c r="B125" s="64" t="s">
        <v>339</v>
      </c>
      <c r="C125" s="65"/>
      <c r="D125" s="66"/>
      <c r="E125" s="67"/>
      <c r="F125" s="68"/>
      <c r="G125" s="65"/>
      <c r="H125" s="69"/>
      <c r="I125" s="70"/>
      <c r="J125" s="70"/>
      <c r="K125" s="34" t="s">
        <v>65</v>
      </c>
      <c r="L125" s="77">
        <v>126</v>
      </c>
      <c r="M125" s="77"/>
      <c r="N125" s="72"/>
      <c r="O125" s="79" t="s">
        <v>403</v>
      </c>
      <c r="P125" s="81">
        <v>43454.36581018518</v>
      </c>
      <c r="Q125" s="79" t="s">
        <v>524</v>
      </c>
      <c r="R125" s="83" t="s">
        <v>598</v>
      </c>
      <c r="S125" s="79" t="s">
        <v>609</v>
      </c>
      <c r="T125" s="79"/>
      <c r="U125" s="79"/>
      <c r="V125" s="83" t="s">
        <v>633</v>
      </c>
      <c r="W125" s="81">
        <v>43454.36581018518</v>
      </c>
      <c r="X125" s="83" t="s">
        <v>758</v>
      </c>
      <c r="Y125" s="79"/>
      <c r="Z125" s="79"/>
      <c r="AA125" s="85" t="s">
        <v>947</v>
      </c>
      <c r="AB125" s="85" t="s">
        <v>1126</v>
      </c>
      <c r="AC125" s="79" t="b">
        <v>0</v>
      </c>
      <c r="AD125" s="79">
        <v>0</v>
      </c>
      <c r="AE125" s="85" t="s">
        <v>1300</v>
      </c>
      <c r="AF125" s="79" t="b">
        <v>0</v>
      </c>
      <c r="AG125" s="79" t="s">
        <v>1363</v>
      </c>
      <c r="AH125" s="79"/>
      <c r="AI125" s="85" t="s">
        <v>1190</v>
      </c>
      <c r="AJ125" s="79" t="b">
        <v>0</v>
      </c>
      <c r="AK125" s="79">
        <v>0</v>
      </c>
      <c r="AL125" s="85" t="s">
        <v>1190</v>
      </c>
      <c r="AM125" s="79" t="s">
        <v>1375</v>
      </c>
      <c r="AN125" s="79" t="b">
        <v>0</v>
      </c>
      <c r="AO125" s="85" t="s">
        <v>1126</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1</v>
      </c>
      <c r="BC125" s="78" t="str">
        <f>REPLACE(INDEX(GroupVertices[Group],MATCH(Edges24[[#This Row],[Vertex 2]],GroupVertices[Vertex],0)),1,1,"")</f>
        <v>1</v>
      </c>
      <c r="BD125" s="48">
        <v>1</v>
      </c>
      <c r="BE125" s="49">
        <v>8.333333333333334</v>
      </c>
      <c r="BF125" s="48">
        <v>0</v>
      </c>
      <c r="BG125" s="49">
        <v>0</v>
      </c>
      <c r="BH125" s="48">
        <v>0</v>
      </c>
      <c r="BI125" s="49">
        <v>0</v>
      </c>
      <c r="BJ125" s="48">
        <v>11</v>
      </c>
      <c r="BK125" s="49">
        <v>91.66666666666667</v>
      </c>
      <c r="BL125" s="48">
        <v>12</v>
      </c>
    </row>
    <row r="126" spans="1:64" ht="15">
      <c r="A126" s="64" t="s">
        <v>226</v>
      </c>
      <c r="B126" s="64" t="s">
        <v>340</v>
      </c>
      <c r="C126" s="65"/>
      <c r="D126" s="66"/>
      <c r="E126" s="67"/>
      <c r="F126" s="68"/>
      <c r="G126" s="65"/>
      <c r="H126" s="69"/>
      <c r="I126" s="70"/>
      <c r="J126" s="70"/>
      <c r="K126" s="34" t="s">
        <v>65</v>
      </c>
      <c r="L126" s="77">
        <v>127</v>
      </c>
      <c r="M126" s="77"/>
      <c r="N126" s="72"/>
      <c r="O126" s="79" t="s">
        <v>403</v>
      </c>
      <c r="P126" s="81">
        <v>43454.406539351854</v>
      </c>
      <c r="Q126" s="79" t="s">
        <v>525</v>
      </c>
      <c r="R126" s="83" t="s">
        <v>598</v>
      </c>
      <c r="S126" s="79" t="s">
        <v>609</v>
      </c>
      <c r="T126" s="79"/>
      <c r="U126" s="79"/>
      <c r="V126" s="83" t="s">
        <v>633</v>
      </c>
      <c r="W126" s="81">
        <v>43454.406539351854</v>
      </c>
      <c r="X126" s="83" t="s">
        <v>759</v>
      </c>
      <c r="Y126" s="79"/>
      <c r="Z126" s="79"/>
      <c r="AA126" s="85" t="s">
        <v>948</v>
      </c>
      <c r="AB126" s="85" t="s">
        <v>1127</v>
      </c>
      <c r="AC126" s="79" t="b">
        <v>0</v>
      </c>
      <c r="AD126" s="79">
        <v>0</v>
      </c>
      <c r="AE126" s="85" t="s">
        <v>1301</v>
      </c>
      <c r="AF126" s="79" t="b">
        <v>0</v>
      </c>
      <c r="AG126" s="79" t="s">
        <v>1363</v>
      </c>
      <c r="AH126" s="79"/>
      <c r="AI126" s="85" t="s">
        <v>1190</v>
      </c>
      <c r="AJ126" s="79" t="b">
        <v>0</v>
      </c>
      <c r="AK126" s="79">
        <v>0</v>
      </c>
      <c r="AL126" s="85" t="s">
        <v>1190</v>
      </c>
      <c r="AM126" s="79" t="s">
        <v>1375</v>
      </c>
      <c r="AN126" s="79" t="b">
        <v>0</v>
      </c>
      <c r="AO126" s="85" t="s">
        <v>1127</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v>0</v>
      </c>
      <c r="BE126" s="49">
        <v>0</v>
      </c>
      <c r="BF126" s="48">
        <v>1</v>
      </c>
      <c r="BG126" s="49">
        <v>3.7037037037037037</v>
      </c>
      <c r="BH126" s="48">
        <v>0</v>
      </c>
      <c r="BI126" s="49">
        <v>0</v>
      </c>
      <c r="BJ126" s="48">
        <v>26</v>
      </c>
      <c r="BK126" s="49">
        <v>96.29629629629629</v>
      </c>
      <c r="BL126" s="48">
        <v>27</v>
      </c>
    </row>
    <row r="127" spans="1:64" ht="15">
      <c r="A127" s="64" t="s">
        <v>226</v>
      </c>
      <c r="B127" s="64" t="s">
        <v>341</v>
      </c>
      <c r="C127" s="65"/>
      <c r="D127" s="66"/>
      <c r="E127" s="67"/>
      <c r="F127" s="68"/>
      <c r="G127" s="65"/>
      <c r="H127" s="69"/>
      <c r="I127" s="70"/>
      <c r="J127" s="70"/>
      <c r="K127" s="34" t="s">
        <v>65</v>
      </c>
      <c r="L127" s="77">
        <v>128</v>
      </c>
      <c r="M127" s="77"/>
      <c r="N127" s="72"/>
      <c r="O127" s="79" t="s">
        <v>403</v>
      </c>
      <c r="P127" s="81">
        <v>43454.61200231482</v>
      </c>
      <c r="Q127" s="79" t="s">
        <v>526</v>
      </c>
      <c r="R127" s="83" t="s">
        <v>598</v>
      </c>
      <c r="S127" s="79" t="s">
        <v>609</v>
      </c>
      <c r="T127" s="79"/>
      <c r="U127" s="79"/>
      <c r="V127" s="83" t="s">
        <v>633</v>
      </c>
      <c r="W127" s="81">
        <v>43454.61200231482</v>
      </c>
      <c r="X127" s="83" t="s">
        <v>760</v>
      </c>
      <c r="Y127" s="79"/>
      <c r="Z127" s="79"/>
      <c r="AA127" s="85" t="s">
        <v>949</v>
      </c>
      <c r="AB127" s="85" t="s">
        <v>1128</v>
      </c>
      <c r="AC127" s="79" t="b">
        <v>0</v>
      </c>
      <c r="AD127" s="79">
        <v>0</v>
      </c>
      <c r="AE127" s="85" t="s">
        <v>1302</v>
      </c>
      <c r="AF127" s="79" t="b">
        <v>0</v>
      </c>
      <c r="AG127" s="79" t="s">
        <v>1363</v>
      </c>
      <c r="AH127" s="79"/>
      <c r="AI127" s="85" t="s">
        <v>1190</v>
      </c>
      <c r="AJ127" s="79" t="b">
        <v>0</v>
      </c>
      <c r="AK127" s="79">
        <v>0</v>
      </c>
      <c r="AL127" s="85" t="s">
        <v>1190</v>
      </c>
      <c r="AM127" s="79" t="s">
        <v>1375</v>
      </c>
      <c r="AN127" s="79" t="b">
        <v>0</v>
      </c>
      <c r="AO127" s="85" t="s">
        <v>1128</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0</v>
      </c>
      <c r="BE127" s="49">
        <v>0</v>
      </c>
      <c r="BF127" s="48">
        <v>2</v>
      </c>
      <c r="BG127" s="49">
        <v>4.651162790697675</v>
      </c>
      <c r="BH127" s="48">
        <v>0</v>
      </c>
      <c r="BI127" s="49">
        <v>0</v>
      </c>
      <c r="BJ127" s="48">
        <v>41</v>
      </c>
      <c r="BK127" s="49">
        <v>95.34883720930233</v>
      </c>
      <c r="BL127" s="48">
        <v>43</v>
      </c>
    </row>
    <row r="128" spans="1:64" ht="15">
      <c r="A128" s="64" t="s">
        <v>226</v>
      </c>
      <c r="B128" s="64" t="s">
        <v>342</v>
      </c>
      <c r="C128" s="65"/>
      <c r="D128" s="66"/>
      <c r="E128" s="67"/>
      <c r="F128" s="68"/>
      <c r="G128" s="65"/>
      <c r="H128" s="69"/>
      <c r="I128" s="70"/>
      <c r="J128" s="70"/>
      <c r="K128" s="34" t="s">
        <v>65</v>
      </c>
      <c r="L128" s="77">
        <v>129</v>
      </c>
      <c r="M128" s="77"/>
      <c r="N128" s="72"/>
      <c r="O128" s="79" t="s">
        <v>403</v>
      </c>
      <c r="P128" s="81">
        <v>43454.662997685184</v>
      </c>
      <c r="Q128" s="79" t="s">
        <v>527</v>
      </c>
      <c r="R128" s="83" t="s">
        <v>598</v>
      </c>
      <c r="S128" s="79" t="s">
        <v>609</v>
      </c>
      <c r="T128" s="79"/>
      <c r="U128" s="79"/>
      <c r="V128" s="83" t="s">
        <v>633</v>
      </c>
      <c r="W128" s="81">
        <v>43454.662997685184</v>
      </c>
      <c r="X128" s="83" t="s">
        <v>761</v>
      </c>
      <c r="Y128" s="79"/>
      <c r="Z128" s="79"/>
      <c r="AA128" s="85" t="s">
        <v>950</v>
      </c>
      <c r="AB128" s="85" t="s">
        <v>1129</v>
      </c>
      <c r="AC128" s="79" t="b">
        <v>0</v>
      </c>
      <c r="AD128" s="79">
        <v>0</v>
      </c>
      <c r="AE128" s="85" t="s">
        <v>1303</v>
      </c>
      <c r="AF128" s="79" t="b">
        <v>0</v>
      </c>
      <c r="AG128" s="79" t="s">
        <v>1363</v>
      </c>
      <c r="AH128" s="79"/>
      <c r="AI128" s="85" t="s">
        <v>1190</v>
      </c>
      <c r="AJ128" s="79" t="b">
        <v>0</v>
      </c>
      <c r="AK128" s="79">
        <v>0</v>
      </c>
      <c r="AL128" s="85" t="s">
        <v>1190</v>
      </c>
      <c r="AM128" s="79" t="s">
        <v>1375</v>
      </c>
      <c r="AN128" s="79" t="b">
        <v>0</v>
      </c>
      <c r="AO128" s="85" t="s">
        <v>1129</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2</v>
      </c>
      <c r="BE128" s="49">
        <v>5.405405405405405</v>
      </c>
      <c r="BF128" s="48">
        <v>0</v>
      </c>
      <c r="BG128" s="49">
        <v>0</v>
      </c>
      <c r="BH128" s="48">
        <v>0</v>
      </c>
      <c r="BI128" s="49">
        <v>0</v>
      </c>
      <c r="BJ128" s="48">
        <v>35</v>
      </c>
      <c r="BK128" s="49">
        <v>94.5945945945946</v>
      </c>
      <c r="BL128" s="48">
        <v>37</v>
      </c>
    </row>
    <row r="129" spans="1:64" ht="15">
      <c r="A129" s="64" t="s">
        <v>226</v>
      </c>
      <c r="B129" s="64" t="s">
        <v>343</v>
      </c>
      <c r="C129" s="65"/>
      <c r="D129" s="66"/>
      <c r="E129" s="67"/>
      <c r="F129" s="68"/>
      <c r="G129" s="65"/>
      <c r="H129" s="69"/>
      <c r="I129" s="70"/>
      <c r="J129" s="70"/>
      <c r="K129" s="34" t="s">
        <v>65</v>
      </c>
      <c r="L129" s="77">
        <v>130</v>
      </c>
      <c r="M129" s="77"/>
      <c r="N129" s="72"/>
      <c r="O129" s="79" t="s">
        <v>403</v>
      </c>
      <c r="P129" s="81">
        <v>43454.86454861111</v>
      </c>
      <c r="Q129" s="79" t="s">
        <v>528</v>
      </c>
      <c r="R129" s="83" t="s">
        <v>598</v>
      </c>
      <c r="S129" s="79" t="s">
        <v>609</v>
      </c>
      <c r="T129" s="79"/>
      <c r="U129" s="79"/>
      <c r="V129" s="83" t="s">
        <v>633</v>
      </c>
      <c r="W129" s="81">
        <v>43454.86454861111</v>
      </c>
      <c r="X129" s="83" t="s">
        <v>762</v>
      </c>
      <c r="Y129" s="79"/>
      <c r="Z129" s="79"/>
      <c r="AA129" s="85" t="s">
        <v>951</v>
      </c>
      <c r="AB129" s="85" t="s">
        <v>1130</v>
      </c>
      <c r="AC129" s="79" t="b">
        <v>0</v>
      </c>
      <c r="AD129" s="79">
        <v>0</v>
      </c>
      <c r="AE129" s="85" t="s">
        <v>1304</v>
      </c>
      <c r="AF129" s="79" t="b">
        <v>0</v>
      </c>
      <c r="AG129" s="79" t="s">
        <v>1363</v>
      </c>
      <c r="AH129" s="79"/>
      <c r="AI129" s="85" t="s">
        <v>1190</v>
      </c>
      <c r="AJ129" s="79" t="b">
        <v>0</v>
      </c>
      <c r="AK129" s="79">
        <v>0</v>
      </c>
      <c r="AL129" s="85" t="s">
        <v>1190</v>
      </c>
      <c r="AM129" s="79" t="s">
        <v>1375</v>
      </c>
      <c r="AN129" s="79" t="b">
        <v>0</v>
      </c>
      <c r="AO129" s="85" t="s">
        <v>1130</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0</v>
      </c>
      <c r="BE129" s="49">
        <v>0</v>
      </c>
      <c r="BF129" s="48">
        <v>1</v>
      </c>
      <c r="BG129" s="49">
        <v>4.3478260869565215</v>
      </c>
      <c r="BH129" s="48">
        <v>0</v>
      </c>
      <c r="BI129" s="49">
        <v>0</v>
      </c>
      <c r="BJ129" s="48">
        <v>22</v>
      </c>
      <c r="BK129" s="49">
        <v>95.65217391304348</v>
      </c>
      <c r="BL129" s="48">
        <v>23</v>
      </c>
    </row>
    <row r="130" spans="1:64" ht="15">
      <c r="A130" s="64" t="s">
        <v>226</v>
      </c>
      <c r="B130" s="64" t="s">
        <v>344</v>
      </c>
      <c r="C130" s="65"/>
      <c r="D130" s="66"/>
      <c r="E130" s="67"/>
      <c r="F130" s="68"/>
      <c r="G130" s="65"/>
      <c r="H130" s="69"/>
      <c r="I130" s="70"/>
      <c r="J130" s="70"/>
      <c r="K130" s="34" t="s">
        <v>65</v>
      </c>
      <c r="L130" s="77">
        <v>131</v>
      </c>
      <c r="M130" s="77"/>
      <c r="N130" s="72"/>
      <c r="O130" s="79" t="s">
        <v>403</v>
      </c>
      <c r="P130" s="81">
        <v>43455.65021990741</v>
      </c>
      <c r="Q130" s="79" t="s">
        <v>529</v>
      </c>
      <c r="R130" s="83" t="s">
        <v>598</v>
      </c>
      <c r="S130" s="79" t="s">
        <v>609</v>
      </c>
      <c r="T130" s="79"/>
      <c r="U130" s="79"/>
      <c r="V130" s="83" t="s">
        <v>633</v>
      </c>
      <c r="W130" s="81">
        <v>43455.65021990741</v>
      </c>
      <c r="X130" s="83" t="s">
        <v>763</v>
      </c>
      <c r="Y130" s="79"/>
      <c r="Z130" s="79"/>
      <c r="AA130" s="85" t="s">
        <v>952</v>
      </c>
      <c r="AB130" s="85" t="s">
        <v>1131</v>
      </c>
      <c r="AC130" s="79" t="b">
        <v>0</v>
      </c>
      <c r="AD130" s="79">
        <v>0</v>
      </c>
      <c r="AE130" s="85" t="s">
        <v>1305</v>
      </c>
      <c r="AF130" s="79" t="b">
        <v>0</v>
      </c>
      <c r="AG130" s="79" t="s">
        <v>1363</v>
      </c>
      <c r="AH130" s="79"/>
      <c r="AI130" s="85" t="s">
        <v>1190</v>
      </c>
      <c r="AJ130" s="79" t="b">
        <v>0</v>
      </c>
      <c r="AK130" s="79">
        <v>0</v>
      </c>
      <c r="AL130" s="85" t="s">
        <v>1190</v>
      </c>
      <c r="AM130" s="79" t="s">
        <v>1375</v>
      </c>
      <c r="AN130" s="79" t="b">
        <v>0</v>
      </c>
      <c r="AO130" s="85" t="s">
        <v>1131</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0</v>
      </c>
      <c r="BE130" s="49">
        <v>0</v>
      </c>
      <c r="BF130" s="48">
        <v>1</v>
      </c>
      <c r="BG130" s="49">
        <v>5</v>
      </c>
      <c r="BH130" s="48">
        <v>0</v>
      </c>
      <c r="BI130" s="49">
        <v>0</v>
      </c>
      <c r="BJ130" s="48">
        <v>19</v>
      </c>
      <c r="BK130" s="49">
        <v>95</v>
      </c>
      <c r="BL130" s="48">
        <v>20</v>
      </c>
    </row>
    <row r="131" spans="1:64" ht="15">
      <c r="A131" s="64" t="s">
        <v>226</v>
      </c>
      <c r="B131" s="64" t="s">
        <v>345</v>
      </c>
      <c r="C131" s="65"/>
      <c r="D131" s="66"/>
      <c r="E131" s="67"/>
      <c r="F131" s="68"/>
      <c r="G131" s="65"/>
      <c r="H131" s="69"/>
      <c r="I131" s="70"/>
      <c r="J131" s="70"/>
      <c r="K131" s="34" t="s">
        <v>65</v>
      </c>
      <c r="L131" s="77">
        <v>132</v>
      </c>
      <c r="M131" s="77"/>
      <c r="N131" s="72"/>
      <c r="O131" s="79" t="s">
        <v>403</v>
      </c>
      <c r="P131" s="81">
        <v>43455.69561342592</v>
      </c>
      <c r="Q131" s="79" t="s">
        <v>530</v>
      </c>
      <c r="R131" s="83" t="s">
        <v>598</v>
      </c>
      <c r="S131" s="79" t="s">
        <v>609</v>
      </c>
      <c r="T131" s="79"/>
      <c r="U131" s="79"/>
      <c r="V131" s="83" t="s">
        <v>633</v>
      </c>
      <c r="W131" s="81">
        <v>43455.69561342592</v>
      </c>
      <c r="X131" s="83" t="s">
        <v>764</v>
      </c>
      <c r="Y131" s="79"/>
      <c r="Z131" s="79"/>
      <c r="AA131" s="85" t="s">
        <v>953</v>
      </c>
      <c r="AB131" s="85" t="s">
        <v>1132</v>
      </c>
      <c r="AC131" s="79" t="b">
        <v>0</v>
      </c>
      <c r="AD131" s="79">
        <v>0</v>
      </c>
      <c r="AE131" s="85" t="s">
        <v>1306</v>
      </c>
      <c r="AF131" s="79" t="b">
        <v>0</v>
      </c>
      <c r="AG131" s="79" t="s">
        <v>1363</v>
      </c>
      <c r="AH131" s="79"/>
      <c r="AI131" s="85" t="s">
        <v>1190</v>
      </c>
      <c r="AJ131" s="79" t="b">
        <v>0</v>
      </c>
      <c r="AK131" s="79">
        <v>0</v>
      </c>
      <c r="AL131" s="85" t="s">
        <v>1190</v>
      </c>
      <c r="AM131" s="79" t="s">
        <v>1375</v>
      </c>
      <c r="AN131" s="79" t="b">
        <v>0</v>
      </c>
      <c r="AO131" s="85" t="s">
        <v>1132</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0</v>
      </c>
      <c r="BE131" s="49">
        <v>0</v>
      </c>
      <c r="BF131" s="48">
        <v>1</v>
      </c>
      <c r="BG131" s="49">
        <v>3.4482758620689653</v>
      </c>
      <c r="BH131" s="48">
        <v>0</v>
      </c>
      <c r="BI131" s="49">
        <v>0</v>
      </c>
      <c r="BJ131" s="48">
        <v>28</v>
      </c>
      <c r="BK131" s="49">
        <v>96.55172413793103</v>
      </c>
      <c r="BL131" s="48">
        <v>29</v>
      </c>
    </row>
    <row r="132" spans="1:64" ht="15">
      <c r="A132" s="64" t="s">
        <v>226</v>
      </c>
      <c r="B132" s="64" t="s">
        <v>346</v>
      </c>
      <c r="C132" s="65"/>
      <c r="D132" s="66"/>
      <c r="E132" s="67"/>
      <c r="F132" s="68"/>
      <c r="G132" s="65"/>
      <c r="H132" s="69"/>
      <c r="I132" s="70"/>
      <c r="J132" s="70"/>
      <c r="K132" s="34" t="s">
        <v>65</v>
      </c>
      <c r="L132" s="77">
        <v>133</v>
      </c>
      <c r="M132" s="77"/>
      <c r="N132" s="72"/>
      <c r="O132" s="79" t="s">
        <v>403</v>
      </c>
      <c r="P132" s="81">
        <v>43455.697164351855</v>
      </c>
      <c r="Q132" s="79" t="s">
        <v>531</v>
      </c>
      <c r="R132" s="83" t="s">
        <v>598</v>
      </c>
      <c r="S132" s="79" t="s">
        <v>609</v>
      </c>
      <c r="T132" s="79"/>
      <c r="U132" s="79"/>
      <c r="V132" s="83" t="s">
        <v>633</v>
      </c>
      <c r="W132" s="81">
        <v>43455.697164351855</v>
      </c>
      <c r="X132" s="83" t="s">
        <v>765</v>
      </c>
      <c r="Y132" s="79"/>
      <c r="Z132" s="79"/>
      <c r="AA132" s="85" t="s">
        <v>954</v>
      </c>
      <c r="AB132" s="85" t="s">
        <v>1133</v>
      </c>
      <c r="AC132" s="79" t="b">
        <v>0</v>
      </c>
      <c r="AD132" s="79">
        <v>0</v>
      </c>
      <c r="AE132" s="85" t="s">
        <v>1307</v>
      </c>
      <c r="AF132" s="79" t="b">
        <v>0</v>
      </c>
      <c r="AG132" s="79" t="s">
        <v>1363</v>
      </c>
      <c r="AH132" s="79"/>
      <c r="AI132" s="85" t="s">
        <v>1190</v>
      </c>
      <c r="AJ132" s="79" t="b">
        <v>0</v>
      </c>
      <c r="AK132" s="79">
        <v>0</v>
      </c>
      <c r="AL132" s="85" t="s">
        <v>1190</v>
      </c>
      <c r="AM132" s="79" t="s">
        <v>1375</v>
      </c>
      <c r="AN132" s="79" t="b">
        <v>0</v>
      </c>
      <c r="AO132" s="85" t="s">
        <v>1133</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v>0</v>
      </c>
      <c r="BE132" s="49">
        <v>0</v>
      </c>
      <c r="BF132" s="48">
        <v>2</v>
      </c>
      <c r="BG132" s="49">
        <v>6.451612903225806</v>
      </c>
      <c r="BH132" s="48">
        <v>0</v>
      </c>
      <c r="BI132" s="49">
        <v>0</v>
      </c>
      <c r="BJ132" s="48">
        <v>29</v>
      </c>
      <c r="BK132" s="49">
        <v>93.54838709677419</v>
      </c>
      <c r="BL132" s="48">
        <v>31</v>
      </c>
    </row>
    <row r="133" spans="1:64" ht="15">
      <c r="A133" s="64" t="s">
        <v>226</v>
      </c>
      <c r="B133" s="64" t="s">
        <v>347</v>
      </c>
      <c r="C133" s="65"/>
      <c r="D133" s="66"/>
      <c r="E133" s="67"/>
      <c r="F133" s="68"/>
      <c r="G133" s="65"/>
      <c r="H133" s="69"/>
      <c r="I133" s="70"/>
      <c r="J133" s="70"/>
      <c r="K133" s="34" t="s">
        <v>65</v>
      </c>
      <c r="L133" s="77">
        <v>134</v>
      </c>
      <c r="M133" s="77"/>
      <c r="N133" s="72"/>
      <c r="O133" s="79" t="s">
        <v>403</v>
      </c>
      <c r="P133" s="81">
        <v>43455.72002314815</v>
      </c>
      <c r="Q133" s="79" t="s">
        <v>532</v>
      </c>
      <c r="R133" s="83" t="s">
        <v>598</v>
      </c>
      <c r="S133" s="79" t="s">
        <v>609</v>
      </c>
      <c r="T133" s="79"/>
      <c r="U133" s="79"/>
      <c r="V133" s="83" t="s">
        <v>633</v>
      </c>
      <c r="W133" s="81">
        <v>43455.72002314815</v>
      </c>
      <c r="X133" s="83" t="s">
        <v>766</v>
      </c>
      <c r="Y133" s="79"/>
      <c r="Z133" s="79"/>
      <c r="AA133" s="85" t="s">
        <v>955</v>
      </c>
      <c r="AB133" s="85" t="s">
        <v>1134</v>
      </c>
      <c r="AC133" s="79" t="b">
        <v>0</v>
      </c>
      <c r="AD133" s="79">
        <v>1</v>
      </c>
      <c r="AE133" s="85" t="s">
        <v>1308</v>
      </c>
      <c r="AF133" s="79" t="b">
        <v>0</v>
      </c>
      <c r="AG133" s="79" t="s">
        <v>1363</v>
      </c>
      <c r="AH133" s="79"/>
      <c r="AI133" s="85" t="s">
        <v>1190</v>
      </c>
      <c r="AJ133" s="79" t="b">
        <v>0</v>
      </c>
      <c r="AK133" s="79">
        <v>0</v>
      </c>
      <c r="AL133" s="85" t="s">
        <v>1190</v>
      </c>
      <c r="AM133" s="79" t="s">
        <v>1375</v>
      </c>
      <c r="AN133" s="79" t="b">
        <v>0</v>
      </c>
      <c r="AO133" s="85" t="s">
        <v>1134</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32</v>
      </c>
      <c r="BK133" s="49">
        <v>100</v>
      </c>
      <c r="BL133" s="48">
        <v>32</v>
      </c>
    </row>
    <row r="134" spans="1:64" ht="15">
      <c r="A134" s="64" t="s">
        <v>226</v>
      </c>
      <c r="B134" s="64" t="s">
        <v>348</v>
      </c>
      <c r="C134" s="65"/>
      <c r="D134" s="66"/>
      <c r="E134" s="67"/>
      <c r="F134" s="68"/>
      <c r="G134" s="65"/>
      <c r="H134" s="69"/>
      <c r="I134" s="70"/>
      <c r="J134" s="70"/>
      <c r="K134" s="34" t="s">
        <v>65</v>
      </c>
      <c r="L134" s="77">
        <v>135</v>
      </c>
      <c r="M134" s="77"/>
      <c r="N134" s="72"/>
      <c r="O134" s="79" t="s">
        <v>403</v>
      </c>
      <c r="P134" s="81">
        <v>43455.8584375</v>
      </c>
      <c r="Q134" s="79" t="s">
        <v>533</v>
      </c>
      <c r="R134" s="83" t="s">
        <v>598</v>
      </c>
      <c r="S134" s="79" t="s">
        <v>609</v>
      </c>
      <c r="T134" s="79"/>
      <c r="U134" s="79"/>
      <c r="V134" s="83" t="s">
        <v>633</v>
      </c>
      <c r="W134" s="81">
        <v>43455.8584375</v>
      </c>
      <c r="X134" s="83" t="s">
        <v>767</v>
      </c>
      <c r="Y134" s="79"/>
      <c r="Z134" s="79"/>
      <c r="AA134" s="85" t="s">
        <v>956</v>
      </c>
      <c r="AB134" s="85" t="s">
        <v>1135</v>
      </c>
      <c r="AC134" s="79" t="b">
        <v>0</v>
      </c>
      <c r="AD134" s="79">
        <v>0</v>
      </c>
      <c r="AE134" s="85" t="s">
        <v>1309</v>
      </c>
      <c r="AF134" s="79" t="b">
        <v>0</v>
      </c>
      <c r="AG134" s="79" t="s">
        <v>1363</v>
      </c>
      <c r="AH134" s="79"/>
      <c r="AI134" s="85" t="s">
        <v>1190</v>
      </c>
      <c r="AJ134" s="79" t="b">
        <v>0</v>
      </c>
      <c r="AK134" s="79">
        <v>0</v>
      </c>
      <c r="AL134" s="85" t="s">
        <v>1190</v>
      </c>
      <c r="AM134" s="79" t="s">
        <v>1375</v>
      </c>
      <c r="AN134" s="79" t="b">
        <v>0</v>
      </c>
      <c r="AO134" s="85" t="s">
        <v>1135</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0</v>
      </c>
      <c r="BE134" s="49">
        <v>0</v>
      </c>
      <c r="BF134" s="48">
        <v>2</v>
      </c>
      <c r="BG134" s="49">
        <v>5.405405405405405</v>
      </c>
      <c r="BH134" s="48">
        <v>0</v>
      </c>
      <c r="BI134" s="49">
        <v>0</v>
      </c>
      <c r="BJ134" s="48">
        <v>35</v>
      </c>
      <c r="BK134" s="49">
        <v>94.5945945945946</v>
      </c>
      <c r="BL134" s="48">
        <v>37</v>
      </c>
    </row>
    <row r="135" spans="1:64" ht="15">
      <c r="A135" s="64" t="s">
        <v>226</v>
      </c>
      <c r="B135" s="64" t="s">
        <v>349</v>
      </c>
      <c r="C135" s="65"/>
      <c r="D135" s="66"/>
      <c r="E135" s="67"/>
      <c r="F135" s="68"/>
      <c r="G135" s="65"/>
      <c r="H135" s="69"/>
      <c r="I135" s="70"/>
      <c r="J135" s="70"/>
      <c r="K135" s="34" t="s">
        <v>65</v>
      </c>
      <c r="L135" s="77">
        <v>136</v>
      </c>
      <c r="M135" s="77"/>
      <c r="N135" s="72"/>
      <c r="O135" s="79" t="s">
        <v>403</v>
      </c>
      <c r="P135" s="81">
        <v>43455.86251157407</v>
      </c>
      <c r="Q135" s="79" t="s">
        <v>534</v>
      </c>
      <c r="R135" s="83" t="s">
        <v>598</v>
      </c>
      <c r="S135" s="79" t="s">
        <v>609</v>
      </c>
      <c r="T135" s="79"/>
      <c r="U135" s="79"/>
      <c r="V135" s="83" t="s">
        <v>633</v>
      </c>
      <c r="W135" s="81">
        <v>43455.86251157407</v>
      </c>
      <c r="X135" s="83" t="s">
        <v>768</v>
      </c>
      <c r="Y135" s="79"/>
      <c r="Z135" s="79"/>
      <c r="AA135" s="85" t="s">
        <v>957</v>
      </c>
      <c r="AB135" s="85" t="s">
        <v>1136</v>
      </c>
      <c r="AC135" s="79" t="b">
        <v>0</v>
      </c>
      <c r="AD135" s="79">
        <v>0</v>
      </c>
      <c r="AE135" s="85" t="s">
        <v>1310</v>
      </c>
      <c r="AF135" s="79" t="b">
        <v>0</v>
      </c>
      <c r="AG135" s="79" t="s">
        <v>1363</v>
      </c>
      <c r="AH135" s="79"/>
      <c r="AI135" s="85" t="s">
        <v>1190</v>
      </c>
      <c r="AJ135" s="79" t="b">
        <v>0</v>
      </c>
      <c r="AK135" s="79">
        <v>0</v>
      </c>
      <c r="AL135" s="85" t="s">
        <v>1190</v>
      </c>
      <c r="AM135" s="79" t="s">
        <v>1375</v>
      </c>
      <c r="AN135" s="79" t="b">
        <v>0</v>
      </c>
      <c r="AO135" s="85" t="s">
        <v>1136</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20</v>
      </c>
      <c r="BK135" s="49">
        <v>100</v>
      </c>
      <c r="BL135" s="48">
        <v>20</v>
      </c>
    </row>
    <row r="136" spans="1:64" ht="15">
      <c r="A136" s="64" t="s">
        <v>226</v>
      </c>
      <c r="B136" s="64" t="s">
        <v>350</v>
      </c>
      <c r="C136" s="65"/>
      <c r="D136" s="66"/>
      <c r="E136" s="67"/>
      <c r="F136" s="68"/>
      <c r="G136" s="65"/>
      <c r="H136" s="69"/>
      <c r="I136" s="70"/>
      <c r="J136" s="70"/>
      <c r="K136" s="34" t="s">
        <v>65</v>
      </c>
      <c r="L136" s="77">
        <v>137</v>
      </c>
      <c r="M136" s="77"/>
      <c r="N136" s="72"/>
      <c r="O136" s="79" t="s">
        <v>403</v>
      </c>
      <c r="P136" s="81">
        <v>43456.52863425926</v>
      </c>
      <c r="Q136" s="79" t="s">
        <v>535</v>
      </c>
      <c r="R136" s="83" t="s">
        <v>598</v>
      </c>
      <c r="S136" s="79" t="s">
        <v>609</v>
      </c>
      <c r="T136" s="79"/>
      <c r="U136" s="79"/>
      <c r="V136" s="83" t="s">
        <v>633</v>
      </c>
      <c r="W136" s="81">
        <v>43456.52863425926</v>
      </c>
      <c r="X136" s="83" t="s">
        <v>769</v>
      </c>
      <c r="Y136" s="79"/>
      <c r="Z136" s="79"/>
      <c r="AA136" s="85" t="s">
        <v>958</v>
      </c>
      <c r="AB136" s="85" t="s">
        <v>1137</v>
      </c>
      <c r="AC136" s="79" t="b">
        <v>0</v>
      </c>
      <c r="AD136" s="79">
        <v>0</v>
      </c>
      <c r="AE136" s="85" t="s">
        <v>1311</v>
      </c>
      <c r="AF136" s="79" t="b">
        <v>0</v>
      </c>
      <c r="AG136" s="79" t="s">
        <v>1363</v>
      </c>
      <c r="AH136" s="79"/>
      <c r="AI136" s="85" t="s">
        <v>1190</v>
      </c>
      <c r="AJ136" s="79" t="b">
        <v>0</v>
      </c>
      <c r="AK136" s="79">
        <v>0</v>
      </c>
      <c r="AL136" s="85" t="s">
        <v>1190</v>
      </c>
      <c r="AM136" s="79" t="s">
        <v>1375</v>
      </c>
      <c r="AN136" s="79" t="b">
        <v>0</v>
      </c>
      <c r="AO136" s="85" t="s">
        <v>1137</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v>1</v>
      </c>
      <c r="BE136" s="49">
        <v>4.3478260869565215</v>
      </c>
      <c r="BF136" s="48">
        <v>0</v>
      </c>
      <c r="BG136" s="49">
        <v>0</v>
      </c>
      <c r="BH136" s="48">
        <v>0</v>
      </c>
      <c r="BI136" s="49">
        <v>0</v>
      </c>
      <c r="BJ136" s="48">
        <v>22</v>
      </c>
      <c r="BK136" s="49">
        <v>95.65217391304348</v>
      </c>
      <c r="BL136" s="48">
        <v>23</v>
      </c>
    </row>
    <row r="137" spans="1:64" ht="15">
      <c r="A137" s="64" t="s">
        <v>226</v>
      </c>
      <c r="B137" s="64" t="s">
        <v>351</v>
      </c>
      <c r="C137" s="65"/>
      <c r="D137" s="66"/>
      <c r="E137" s="67"/>
      <c r="F137" s="68"/>
      <c r="G137" s="65"/>
      <c r="H137" s="69"/>
      <c r="I137" s="70"/>
      <c r="J137" s="70"/>
      <c r="K137" s="34" t="s">
        <v>65</v>
      </c>
      <c r="L137" s="77">
        <v>138</v>
      </c>
      <c r="M137" s="77"/>
      <c r="N137" s="72"/>
      <c r="O137" s="79" t="s">
        <v>403</v>
      </c>
      <c r="P137" s="81">
        <v>43456.57675925926</v>
      </c>
      <c r="Q137" s="79" t="s">
        <v>536</v>
      </c>
      <c r="R137" s="83" t="s">
        <v>598</v>
      </c>
      <c r="S137" s="79" t="s">
        <v>609</v>
      </c>
      <c r="T137" s="79"/>
      <c r="U137" s="79"/>
      <c r="V137" s="83" t="s">
        <v>633</v>
      </c>
      <c r="W137" s="81">
        <v>43456.57675925926</v>
      </c>
      <c r="X137" s="83" t="s">
        <v>770</v>
      </c>
      <c r="Y137" s="79"/>
      <c r="Z137" s="79"/>
      <c r="AA137" s="85" t="s">
        <v>959</v>
      </c>
      <c r="AB137" s="85" t="s">
        <v>1138</v>
      </c>
      <c r="AC137" s="79" t="b">
        <v>0</v>
      </c>
      <c r="AD137" s="79">
        <v>0</v>
      </c>
      <c r="AE137" s="85" t="s">
        <v>1312</v>
      </c>
      <c r="AF137" s="79" t="b">
        <v>0</v>
      </c>
      <c r="AG137" s="79" t="s">
        <v>1363</v>
      </c>
      <c r="AH137" s="79"/>
      <c r="AI137" s="85" t="s">
        <v>1190</v>
      </c>
      <c r="AJ137" s="79" t="b">
        <v>0</v>
      </c>
      <c r="AK137" s="79">
        <v>0</v>
      </c>
      <c r="AL137" s="85" t="s">
        <v>1190</v>
      </c>
      <c r="AM137" s="79" t="s">
        <v>1375</v>
      </c>
      <c r="AN137" s="79" t="b">
        <v>0</v>
      </c>
      <c r="AO137" s="85" t="s">
        <v>1138</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v>3</v>
      </c>
      <c r="BE137" s="49">
        <v>12.5</v>
      </c>
      <c r="BF137" s="48">
        <v>0</v>
      </c>
      <c r="BG137" s="49">
        <v>0</v>
      </c>
      <c r="BH137" s="48">
        <v>0</v>
      </c>
      <c r="BI137" s="49">
        <v>0</v>
      </c>
      <c r="BJ137" s="48">
        <v>21</v>
      </c>
      <c r="BK137" s="49">
        <v>87.5</v>
      </c>
      <c r="BL137" s="48">
        <v>24</v>
      </c>
    </row>
    <row r="138" spans="1:64" ht="15">
      <c r="A138" s="64" t="s">
        <v>226</v>
      </c>
      <c r="B138" s="64" t="s">
        <v>352</v>
      </c>
      <c r="C138" s="65"/>
      <c r="D138" s="66"/>
      <c r="E138" s="67"/>
      <c r="F138" s="68"/>
      <c r="G138" s="65"/>
      <c r="H138" s="69"/>
      <c r="I138" s="70"/>
      <c r="J138" s="70"/>
      <c r="K138" s="34" t="s">
        <v>65</v>
      </c>
      <c r="L138" s="77">
        <v>139</v>
      </c>
      <c r="M138" s="77"/>
      <c r="N138" s="72"/>
      <c r="O138" s="79" t="s">
        <v>403</v>
      </c>
      <c r="P138" s="81">
        <v>43457.46021990741</v>
      </c>
      <c r="Q138" s="79" t="s">
        <v>537</v>
      </c>
      <c r="R138" s="83" t="s">
        <v>598</v>
      </c>
      <c r="S138" s="79" t="s">
        <v>609</v>
      </c>
      <c r="T138" s="79"/>
      <c r="U138" s="79"/>
      <c r="V138" s="83" t="s">
        <v>633</v>
      </c>
      <c r="W138" s="81">
        <v>43457.46021990741</v>
      </c>
      <c r="X138" s="83" t="s">
        <v>771</v>
      </c>
      <c r="Y138" s="79"/>
      <c r="Z138" s="79"/>
      <c r="AA138" s="85" t="s">
        <v>960</v>
      </c>
      <c r="AB138" s="85" t="s">
        <v>1139</v>
      </c>
      <c r="AC138" s="79" t="b">
        <v>0</v>
      </c>
      <c r="AD138" s="79">
        <v>0</v>
      </c>
      <c r="AE138" s="85" t="s">
        <v>1313</v>
      </c>
      <c r="AF138" s="79" t="b">
        <v>0</v>
      </c>
      <c r="AG138" s="79" t="s">
        <v>1363</v>
      </c>
      <c r="AH138" s="79"/>
      <c r="AI138" s="85" t="s">
        <v>1190</v>
      </c>
      <c r="AJ138" s="79" t="b">
        <v>0</v>
      </c>
      <c r="AK138" s="79">
        <v>0</v>
      </c>
      <c r="AL138" s="85" t="s">
        <v>1190</v>
      </c>
      <c r="AM138" s="79" t="s">
        <v>1375</v>
      </c>
      <c r="AN138" s="79" t="b">
        <v>0</v>
      </c>
      <c r="AO138" s="85" t="s">
        <v>1139</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v>1</v>
      </c>
      <c r="BE138" s="49">
        <v>4.545454545454546</v>
      </c>
      <c r="BF138" s="48">
        <v>0</v>
      </c>
      <c r="BG138" s="49">
        <v>0</v>
      </c>
      <c r="BH138" s="48">
        <v>0</v>
      </c>
      <c r="BI138" s="49">
        <v>0</v>
      </c>
      <c r="BJ138" s="48">
        <v>21</v>
      </c>
      <c r="BK138" s="49">
        <v>95.45454545454545</v>
      </c>
      <c r="BL138" s="48">
        <v>22</v>
      </c>
    </row>
    <row r="139" spans="1:64" ht="15">
      <c r="A139" s="64" t="s">
        <v>226</v>
      </c>
      <c r="B139" s="64" t="s">
        <v>353</v>
      </c>
      <c r="C139" s="65"/>
      <c r="D139" s="66"/>
      <c r="E139" s="67"/>
      <c r="F139" s="68"/>
      <c r="G139" s="65"/>
      <c r="H139" s="69"/>
      <c r="I139" s="70"/>
      <c r="J139" s="70"/>
      <c r="K139" s="34" t="s">
        <v>65</v>
      </c>
      <c r="L139" s="77">
        <v>140</v>
      </c>
      <c r="M139" s="77"/>
      <c r="N139" s="72"/>
      <c r="O139" s="79" t="s">
        <v>403</v>
      </c>
      <c r="P139" s="81">
        <v>43457.47085648148</v>
      </c>
      <c r="Q139" s="79" t="s">
        <v>538</v>
      </c>
      <c r="R139" s="83" t="s">
        <v>598</v>
      </c>
      <c r="S139" s="79" t="s">
        <v>609</v>
      </c>
      <c r="T139" s="79"/>
      <c r="U139" s="79"/>
      <c r="V139" s="83" t="s">
        <v>633</v>
      </c>
      <c r="W139" s="81">
        <v>43457.47085648148</v>
      </c>
      <c r="X139" s="83" t="s">
        <v>772</v>
      </c>
      <c r="Y139" s="79"/>
      <c r="Z139" s="79"/>
      <c r="AA139" s="85" t="s">
        <v>961</v>
      </c>
      <c r="AB139" s="85" t="s">
        <v>1140</v>
      </c>
      <c r="AC139" s="79" t="b">
        <v>0</v>
      </c>
      <c r="AD139" s="79">
        <v>0</v>
      </c>
      <c r="AE139" s="85" t="s">
        <v>1314</v>
      </c>
      <c r="AF139" s="79" t="b">
        <v>0</v>
      </c>
      <c r="AG139" s="79" t="s">
        <v>1363</v>
      </c>
      <c r="AH139" s="79"/>
      <c r="AI139" s="85" t="s">
        <v>1190</v>
      </c>
      <c r="AJ139" s="79" t="b">
        <v>0</v>
      </c>
      <c r="AK139" s="79">
        <v>0</v>
      </c>
      <c r="AL139" s="85" t="s">
        <v>1190</v>
      </c>
      <c r="AM139" s="79" t="s">
        <v>1375</v>
      </c>
      <c r="AN139" s="79" t="b">
        <v>0</v>
      </c>
      <c r="AO139" s="85" t="s">
        <v>1140</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v>0</v>
      </c>
      <c r="BE139" s="49">
        <v>0</v>
      </c>
      <c r="BF139" s="48">
        <v>0</v>
      </c>
      <c r="BG139" s="49">
        <v>0</v>
      </c>
      <c r="BH139" s="48">
        <v>0</v>
      </c>
      <c r="BI139" s="49">
        <v>0</v>
      </c>
      <c r="BJ139" s="48">
        <v>21</v>
      </c>
      <c r="BK139" s="49">
        <v>100</v>
      </c>
      <c r="BL139" s="48">
        <v>21</v>
      </c>
    </row>
    <row r="140" spans="1:64" ht="15">
      <c r="A140" s="64" t="s">
        <v>226</v>
      </c>
      <c r="B140" s="64" t="s">
        <v>354</v>
      </c>
      <c r="C140" s="65"/>
      <c r="D140" s="66"/>
      <c r="E140" s="67"/>
      <c r="F140" s="68"/>
      <c r="G140" s="65"/>
      <c r="H140" s="69"/>
      <c r="I140" s="70"/>
      <c r="J140" s="70"/>
      <c r="K140" s="34" t="s">
        <v>65</v>
      </c>
      <c r="L140" s="77">
        <v>141</v>
      </c>
      <c r="M140" s="77"/>
      <c r="N140" s="72"/>
      <c r="O140" s="79" t="s">
        <v>403</v>
      </c>
      <c r="P140" s="81">
        <v>43454.45248842592</v>
      </c>
      <c r="Q140" s="79" t="s">
        <v>539</v>
      </c>
      <c r="R140" s="83" t="s">
        <v>598</v>
      </c>
      <c r="S140" s="79" t="s">
        <v>609</v>
      </c>
      <c r="T140" s="79"/>
      <c r="U140" s="79"/>
      <c r="V140" s="83" t="s">
        <v>633</v>
      </c>
      <c r="W140" s="81">
        <v>43454.45248842592</v>
      </c>
      <c r="X140" s="83" t="s">
        <v>773</v>
      </c>
      <c r="Y140" s="79"/>
      <c r="Z140" s="79"/>
      <c r="AA140" s="85" t="s">
        <v>962</v>
      </c>
      <c r="AB140" s="85" t="s">
        <v>1141</v>
      </c>
      <c r="AC140" s="79" t="b">
        <v>0</v>
      </c>
      <c r="AD140" s="79">
        <v>0</v>
      </c>
      <c r="AE140" s="85" t="s">
        <v>1315</v>
      </c>
      <c r="AF140" s="79" t="b">
        <v>0</v>
      </c>
      <c r="AG140" s="79" t="s">
        <v>1363</v>
      </c>
      <c r="AH140" s="79"/>
      <c r="AI140" s="85" t="s">
        <v>1190</v>
      </c>
      <c r="AJ140" s="79" t="b">
        <v>0</v>
      </c>
      <c r="AK140" s="79">
        <v>0</v>
      </c>
      <c r="AL140" s="85" t="s">
        <v>1190</v>
      </c>
      <c r="AM140" s="79" t="s">
        <v>1375</v>
      </c>
      <c r="AN140" s="79" t="b">
        <v>0</v>
      </c>
      <c r="AO140" s="85" t="s">
        <v>1141</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1</v>
      </c>
      <c r="BC140" s="78" t="str">
        <f>REPLACE(INDEX(GroupVertices[Group],MATCH(Edges24[[#This Row],[Vertex 2]],GroupVertices[Vertex],0)),1,1,"")</f>
        <v>1</v>
      </c>
      <c r="BD140" s="48">
        <v>2</v>
      </c>
      <c r="BE140" s="49">
        <v>7.407407407407407</v>
      </c>
      <c r="BF140" s="48">
        <v>0</v>
      </c>
      <c r="BG140" s="49">
        <v>0</v>
      </c>
      <c r="BH140" s="48">
        <v>0</v>
      </c>
      <c r="BI140" s="49">
        <v>0</v>
      </c>
      <c r="BJ140" s="48">
        <v>25</v>
      </c>
      <c r="BK140" s="49">
        <v>92.5925925925926</v>
      </c>
      <c r="BL140" s="48">
        <v>27</v>
      </c>
    </row>
    <row r="141" spans="1:64" ht="15">
      <c r="A141" s="64" t="s">
        <v>226</v>
      </c>
      <c r="B141" s="64" t="s">
        <v>354</v>
      </c>
      <c r="C141" s="65"/>
      <c r="D141" s="66"/>
      <c r="E141" s="67"/>
      <c r="F141" s="68"/>
      <c r="G141" s="65"/>
      <c r="H141" s="69"/>
      <c r="I141" s="70"/>
      <c r="J141" s="70"/>
      <c r="K141" s="34" t="s">
        <v>65</v>
      </c>
      <c r="L141" s="77">
        <v>142</v>
      </c>
      <c r="M141" s="77"/>
      <c r="N141" s="72"/>
      <c r="O141" s="79" t="s">
        <v>403</v>
      </c>
      <c r="P141" s="81">
        <v>43457.50697916667</v>
      </c>
      <c r="Q141" s="79" t="s">
        <v>540</v>
      </c>
      <c r="R141" s="83" t="s">
        <v>598</v>
      </c>
      <c r="S141" s="79" t="s">
        <v>609</v>
      </c>
      <c r="T141" s="79"/>
      <c r="U141" s="79"/>
      <c r="V141" s="83" t="s">
        <v>633</v>
      </c>
      <c r="W141" s="81">
        <v>43457.50697916667</v>
      </c>
      <c r="X141" s="83" t="s">
        <v>774</v>
      </c>
      <c r="Y141" s="79"/>
      <c r="Z141" s="79"/>
      <c r="AA141" s="85" t="s">
        <v>963</v>
      </c>
      <c r="AB141" s="85" t="s">
        <v>1142</v>
      </c>
      <c r="AC141" s="79" t="b">
        <v>0</v>
      </c>
      <c r="AD141" s="79">
        <v>0</v>
      </c>
      <c r="AE141" s="85" t="s">
        <v>1315</v>
      </c>
      <c r="AF141" s="79" t="b">
        <v>0</v>
      </c>
      <c r="AG141" s="79" t="s">
        <v>1363</v>
      </c>
      <c r="AH141" s="79"/>
      <c r="AI141" s="85" t="s">
        <v>1190</v>
      </c>
      <c r="AJ141" s="79" t="b">
        <v>0</v>
      </c>
      <c r="AK141" s="79">
        <v>0</v>
      </c>
      <c r="AL141" s="85" t="s">
        <v>1190</v>
      </c>
      <c r="AM141" s="79" t="s">
        <v>1375</v>
      </c>
      <c r="AN141" s="79" t="b">
        <v>0</v>
      </c>
      <c r="AO141" s="85" t="s">
        <v>1142</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1</v>
      </c>
      <c r="BC141" s="78" t="str">
        <f>REPLACE(INDEX(GroupVertices[Group],MATCH(Edges24[[#This Row],[Vertex 2]],GroupVertices[Vertex],0)),1,1,"")</f>
        <v>1</v>
      </c>
      <c r="BD141" s="48">
        <v>4</v>
      </c>
      <c r="BE141" s="49">
        <v>9.523809523809524</v>
      </c>
      <c r="BF141" s="48">
        <v>1</v>
      </c>
      <c r="BG141" s="49">
        <v>2.380952380952381</v>
      </c>
      <c r="BH141" s="48">
        <v>0</v>
      </c>
      <c r="BI141" s="49">
        <v>0</v>
      </c>
      <c r="BJ141" s="48">
        <v>37</v>
      </c>
      <c r="BK141" s="49">
        <v>88.0952380952381</v>
      </c>
      <c r="BL141" s="48">
        <v>42</v>
      </c>
    </row>
    <row r="142" spans="1:64" ht="15">
      <c r="A142" s="64" t="s">
        <v>226</v>
      </c>
      <c r="B142" s="64" t="s">
        <v>355</v>
      </c>
      <c r="C142" s="65"/>
      <c r="D142" s="66"/>
      <c r="E142" s="67"/>
      <c r="F142" s="68"/>
      <c r="G142" s="65"/>
      <c r="H142" s="69"/>
      <c r="I142" s="70"/>
      <c r="J142" s="70"/>
      <c r="K142" s="34" t="s">
        <v>65</v>
      </c>
      <c r="L142" s="77">
        <v>143</v>
      </c>
      <c r="M142" s="77"/>
      <c r="N142" s="72"/>
      <c r="O142" s="79" t="s">
        <v>403</v>
      </c>
      <c r="P142" s="81">
        <v>43457.579780092594</v>
      </c>
      <c r="Q142" s="79" t="s">
        <v>541</v>
      </c>
      <c r="R142" s="83" t="s">
        <v>598</v>
      </c>
      <c r="S142" s="79" t="s">
        <v>609</v>
      </c>
      <c r="T142" s="79"/>
      <c r="U142" s="79"/>
      <c r="V142" s="83" t="s">
        <v>633</v>
      </c>
      <c r="W142" s="81">
        <v>43457.579780092594</v>
      </c>
      <c r="X142" s="83" t="s">
        <v>775</v>
      </c>
      <c r="Y142" s="79"/>
      <c r="Z142" s="79"/>
      <c r="AA142" s="85" t="s">
        <v>964</v>
      </c>
      <c r="AB142" s="85" t="s">
        <v>1143</v>
      </c>
      <c r="AC142" s="79" t="b">
        <v>0</v>
      </c>
      <c r="AD142" s="79">
        <v>0</v>
      </c>
      <c r="AE142" s="85" t="s">
        <v>1316</v>
      </c>
      <c r="AF142" s="79" t="b">
        <v>0</v>
      </c>
      <c r="AG142" s="79" t="s">
        <v>1363</v>
      </c>
      <c r="AH142" s="79"/>
      <c r="AI142" s="85" t="s">
        <v>1190</v>
      </c>
      <c r="AJ142" s="79" t="b">
        <v>0</v>
      </c>
      <c r="AK142" s="79">
        <v>0</v>
      </c>
      <c r="AL142" s="85" t="s">
        <v>1190</v>
      </c>
      <c r="AM142" s="79" t="s">
        <v>1375</v>
      </c>
      <c r="AN142" s="79" t="b">
        <v>0</v>
      </c>
      <c r="AO142" s="85" t="s">
        <v>1143</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v>1</v>
      </c>
      <c r="BE142" s="49">
        <v>5</v>
      </c>
      <c r="BF142" s="48">
        <v>0</v>
      </c>
      <c r="BG142" s="49">
        <v>0</v>
      </c>
      <c r="BH142" s="48">
        <v>0</v>
      </c>
      <c r="BI142" s="49">
        <v>0</v>
      </c>
      <c r="BJ142" s="48">
        <v>19</v>
      </c>
      <c r="BK142" s="49">
        <v>95</v>
      </c>
      <c r="BL142" s="48">
        <v>20</v>
      </c>
    </row>
    <row r="143" spans="1:64" ht="15">
      <c r="A143" s="64" t="s">
        <v>226</v>
      </c>
      <c r="B143" s="64" t="s">
        <v>356</v>
      </c>
      <c r="C143" s="65"/>
      <c r="D143" s="66"/>
      <c r="E143" s="67"/>
      <c r="F143" s="68"/>
      <c r="G143" s="65"/>
      <c r="H143" s="69"/>
      <c r="I143" s="70"/>
      <c r="J143" s="70"/>
      <c r="K143" s="34" t="s">
        <v>65</v>
      </c>
      <c r="L143" s="77">
        <v>144</v>
      </c>
      <c r="M143" s="77"/>
      <c r="N143" s="72"/>
      <c r="O143" s="79" t="s">
        <v>403</v>
      </c>
      <c r="P143" s="81">
        <v>43457.69855324074</v>
      </c>
      <c r="Q143" s="79" t="s">
        <v>542</v>
      </c>
      <c r="R143" s="83" t="s">
        <v>598</v>
      </c>
      <c r="S143" s="79" t="s">
        <v>609</v>
      </c>
      <c r="T143" s="79"/>
      <c r="U143" s="79"/>
      <c r="V143" s="83" t="s">
        <v>633</v>
      </c>
      <c r="W143" s="81">
        <v>43457.69855324074</v>
      </c>
      <c r="X143" s="83" t="s">
        <v>776</v>
      </c>
      <c r="Y143" s="79"/>
      <c r="Z143" s="79"/>
      <c r="AA143" s="85" t="s">
        <v>965</v>
      </c>
      <c r="AB143" s="85" t="s">
        <v>1144</v>
      </c>
      <c r="AC143" s="79" t="b">
        <v>0</v>
      </c>
      <c r="AD143" s="79">
        <v>0</v>
      </c>
      <c r="AE143" s="85" t="s">
        <v>1317</v>
      </c>
      <c r="AF143" s="79" t="b">
        <v>0</v>
      </c>
      <c r="AG143" s="79" t="s">
        <v>1363</v>
      </c>
      <c r="AH143" s="79"/>
      <c r="AI143" s="85" t="s">
        <v>1190</v>
      </c>
      <c r="AJ143" s="79" t="b">
        <v>0</v>
      </c>
      <c r="AK143" s="79">
        <v>0</v>
      </c>
      <c r="AL143" s="85" t="s">
        <v>1190</v>
      </c>
      <c r="AM143" s="79" t="s">
        <v>1375</v>
      </c>
      <c r="AN143" s="79" t="b">
        <v>0</v>
      </c>
      <c r="AO143" s="85" t="s">
        <v>1144</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v>0</v>
      </c>
      <c r="BE143" s="49">
        <v>0</v>
      </c>
      <c r="BF143" s="48">
        <v>1</v>
      </c>
      <c r="BG143" s="49">
        <v>11.11111111111111</v>
      </c>
      <c r="BH143" s="48">
        <v>0</v>
      </c>
      <c r="BI143" s="49">
        <v>0</v>
      </c>
      <c r="BJ143" s="48">
        <v>8</v>
      </c>
      <c r="BK143" s="49">
        <v>88.88888888888889</v>
      </c>
      <c r="BL143" s="48">
        <v>9</v>
      </c>
    </row>
    <row r="144" spans="1:64" ht="15">
      <c r="A144" s="64" t="s">
        <v>226</v>
      </c>
      <c r="B144" s="64" t="s">
        <v>357</v>
      </c>
      <c r="C144" s="65"/>
      <c r="D144" s="66"/>
      <c r="E144" s="67"/>
      <c r="F144" s="68"/>
      <c r="G144" s="65"/>
      <c r="H144" s="69"/>
      <c r="I144" s="70"/>
      <c r="J144" s="70"/>
      <c r="K144" s="34" t="s">
        <v>65</v>
      </c>
      <c r="L144" s="77">
        <v>145</v>
      </c>
      <c r="M144" s="77"/>
      <c r="N144" s="72"/>
      <c r="O144" s="79" t="s">
        <v>403</v>
      </c>
      <c r="P144" s="81">
        <v>43458.39729166667</v>
      </c>
      <c r="Q144" s="79" t="s">
        <v>543</v>
      </c>
      <c r="R144" s="83" t="s">
        <v>598</v>
      </c>
      <c r="S144" s="79" t="s">
        <v>609</v>
      </c>
      <c r="T144" s="79"/>
      <c r="U144" s="79"/>
      <c r="V144" s="83" t="s">
        <v>633</v>
      </c>
      <c r="W144" s="81">
        <v>43458.39729166667</v>
      </c>
      <c r="X144" s="83" t="s">
        <v>777</v>
      </c>
      <c r="Y144" s="79"/>
      <c r="Z144" s="79"/>
      <c r="AA144" s="85" t="s">
        <v>966</v>
      </c>
      <c r="AB144" s="85" t="s">
        <v>1145</v>
      </c>
      <c r="AC144" s="79" t="b">
        <v>0</v>
      </c>
      <c r="AD144" s="79">
        <v>0</v>
      </c>
      <c r="AE144" s="85" t="s">
        <v>1318</v>
      </c>
      <c r="AF144" s="79" t="b">
        <v>0</v>
      </c>
      <c r="AG144" s="79" t="s">
        <v>1363</v>
      </c>
      <c r="AH144" s="79"/>
      <c r="AI144" s="85" t="s">
        <v>1190</v>
      </c>
      <c r="AJ144" s="79" t="b">
        <v>0</v>
      </c>
      <c r="AK144" s="79">
        <v>0</v>
      </c>
      <c r="AL144" s="85" t="s">
        <v>1190</v>
      </c>
      <c r="AM144" s="79" t="s">
        <v>1375</v>
      </c>
      <c r="AN144" s="79" t="b">
        <v>0</v>
      </c>
      <c r="AO144" s="85" t="s">
        <v>1145</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22</v>
      </c>
      <c r="BK144" s="49">
        <v>100</v>
      </c>
      <c r="BL144" s="48">
        <v>22</v>
      </c>
    </row>
    <row r="145" spans="1:64" ht="15">
      <c r="A145" s="64" t="s">
        <v>226</v>
      </c>
      <c r="B145" s="64" t="s">
        <v>358</v>
      </c>
      <c r="C145" s="65"/>
      <c r="D145" s="66"/>
      <c r="E145" s="67"/>
      <c r="F145" s="68"/>
      <c r="G145" s="65"/>
      <c r="H145" s="69"/>
      <c r="I145" s="70"/>
      <c r="J145" s="70"/>
      <c r="K145" s="34" t="s">
        <v>65</v>
      </c>
      <c r="L145" s="77">
        <v>146</v>
      </c>
      <c r="M145" s="77"/>
      <c r="N145" s="72"/>
      <c r="O145" s="79" t="s">
        <v>403</v>
      </c>
      <c r="P145" s="81">
        <v>43458.46108796296</v>
      </c>
      <c r="Q145" s="79" t="s">
        <v>544</v>
      </c>
      <c r="R145" s="83" t="s">
        <v>598</v>
      </c>
      <c r="S145" s="79" t="s">
        <v>609</v>
      </c>
      <c r="T145" s="79"/>
      <c r="U145" s="79"/>
      <c r="V145" s="83" t="s">
        <v>633</v>
      </c>
      <c r="W145" s="81">
        <v>43458.46108796296</v>
      </c>
      <c r="X145" s="83" t="s">
        <v>778</v>
      </c>
      <c r="Y145" s="79"/>
      <c r="Z145" s="79"/>
      <c r="AA145" s="85" t="s">
        <v>967</v>
      </c>
      <c r="AB145" s="85" t="s">
        <v>1146</v>
      </c>
      <c r="AC145" s="79" t="b">
        <v>0</v>
      </c>
      <c r="AD145" s="79">
        <v>0</v>
      </c>
      <c r="AE145" s="85" t="s">
        <v>1319</v>
      </c>
      <c r="AF145" s="79" t="b">
        <v>0</v>
      </c>
      <c r="AG145" s="79" t="s">
        <v>1363</v>
      </c>
      <c r="AH145" s="79"/>
      <c r="AI145" s="85" t="s">
        <v>1190</v>
      </c>
      <c r="AJ145" s="79" t="b">
        <v>0</v>
      </c>
      <c r="AK145" s="79">
        <v>0</v>
      </c>
      <c r="AL145" s="85" t="s">
        <v>1190</v>
      </c>
      <c r="AM145" s="79" t="s">
        <v>1375</v>
      </c>
      <c r="AN145" s="79" t="b">
        <v>0</v>
      </c>
      <c r="AO145" s="85" t="s">
        <v>1146</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1</v>
      </c>
      <c r="BE145" s="49">
        <v>4.166666666666667</v>
      </c>
      <c r="BF145" s="48">
        <v>1</v>
      </c>
      <c r="BG145" s="49">
        <v>4.166666666666667</v>
      </c>
      <c r="BH145" s="48">
        <v>0</v>
      </c>
      <c r="BI145" s="49">
        <v>0</v>
      </c>
      <c r="BJ145" s="48">
        <v>22</v>
      </c>
      <c r="BK145" s="49">
        <v>91.66666666666667</v>
      </c>
      <c r="BL145" s="48">
        <v>24</v>
      </c>
    </row>
    <row r="146" spans="1:64" ht="15">
      <c r="A146" s="64" t="s">
        <v>226</v>
      </c>
      <c r="B146" s="64" t="s">
        <v>359</v>
      </c>
      <c r="C146" s="65"/>
      <c r="D146" s="66"/>
      <c r="E146" s="67"/>
      <c r="F146" s="68"/>
      <c r="G146" s="65"/>
      <c r="H146" s="69"/>
      <c r="I146" s="70"/>
      <c r="J146" s="70"/>
      <c r="K146" s="34" t="s">
        <v>65</v>
      </c>
      <c r="L146" s="77">
        <v>147</v>
      </c>
      <c r="M146" s="77"/>
      <c r="N146" s="72"/>
      <c r="O146" s="79" t="s">
        <v>403</v>
      </c>
      <c r="P146" s="81">
        <v>43458.49335648148</v>
      </c>
      <c r="Q146" s="79" t="s">
        <v>545</v>
      </c>
      <c r="R146" s="83" t="s">
        <v>598</v>
      </c>
      <c r="S146" s="79" t="s">
        <v>609</v>
      </c>
      <c r="T146" s="79"/>
      <c r="U146" s="79"/>
      <c r="V146" s="83" t="s">
        <v>633</v>
      </c>
      <c r="W146" s="81">
        <v>43458.49335648148</v>
      </c>
      <c r="X146" s="83" t="s">
        <v>779</v>
      </c>
      <c r="Y146" s="79"/>
      <c r="Z146" s="79"/>
      <c r="AA146" s="85" t="s">
        <v>968</v>
      </c>
      <c r="AB146" s="85" t="s">
        <v>1147</v>
      </c>
      <c r="AC146" s="79" t="b">
        <v>0</v>
      </c>
      <c r="AD146" s="79">
        <v>0</v>
      </c>
      <c r="AE146" s="85" t="s">
        <v>1320</v>
      </c>
      <c r="AF146" s="79" t="b">
        <v>0</v>
      </c>
      <c r="AG146" s="79" t="s">
        <v>1363</v>
      </c>
      <c r="AH146" s="79"/>
      <c r="AI146" s="85" t="s">
        <v>1190</v>
      </c>
      <c r="AJ146" s="79" t="b">
        <v>0</v>
      </c>
      <c r="AK146" s="79">
        <v>0</v>
      </c>
      <c r="AL146" s="85" t="s">
        <v>1190</v>
      </c>
      <c r="AM146" s="79" t="s">
        <v>1375</v>
      </c>
      <c r="AN146" s="79" t="b">
        <v>0</v>
      </c>
      <c r="AO146" s="85" t="s">
        <v>1147</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v>0</v>
      </c>
      <c r="BE146" s="49">
        <v>0</v>
      </c>
      <c r="BF146" s="48">
        <v>1</v>
      </c>
      <c r="BG146" s="49">
        <v>3.5714285714285716</v>
      </c>
      <c r="BH146" s="48">
        <v>0</v>
      </c>
      <c r="BI146" s="49">
        <v>0</v>
      </c>
      <c r="BJ146" s="48">
        <v>27</v>
      </c>
      <c r="BK146" s="49">
        <v>96.42857142857143</v>
      </c>
      <c r="BL146" s="48">
        <v>28</v>
      </c>
    </row>
    <row r="147" spans="1:64" ht="15">
      <c r="A147" s="64" t="s">
        <v>226</v>
      </c>
      <c r="B147" s="64" t="s">
        <v>360</v>
      </c>
      <c r="C147" s="65"/>
      <c r="D147" s="66"/>
      <c r="E147" s="67"/>
      <c r="F147" s="68"/>
      <c r="G147" s="65"/>
      <c r="H147" s="69"/>
      <c r="I147" s="70"/>
      <c r="J147" s="70"/>
      <c r="K147" s="34" t="s">
        <v>65</v>
      </c>
      <c r="L147" s="77">
        <v>148</v>
      </c>
      <c r="M147" s="77"/>
      <c r="N147" s="72"/>
      <c r="O147" s="79" t="s">
        <v>403</v>
      </c>
      <c r="P147" s="81">
        <v>43458.514085648145</v>
      </c>
      <c r="Q147" s="79" t="s">
        <v>546</v>
      </c>
      <c r="R147" s="83" t="s">
        <v>598</v>
      </c>
      <c r="S147" s="79" t="s">
        <v>609</v>
      </c>
      <c r="T147" s="79"/>
      <c r="U147" s="79"/>
      <c r="V147" s="83" t="s">
        <v>633</v>
      </c>
      <c r="W147" s="81">
        <v>43458.514085648145</v>
      </c>
      <c r="X147" s="83" t="s">
        <v>780</v>
      </c>
      <c r="Y147" s="79"/>
      <c r="Z147" s="79"/>
      <c r="AA147" s="85" t="s">
        <v>969</v>
      </c>
      <c r="AB147" s="85" t="s">
        <v>1148</v>
      </c>
      <c r="AC147" s="79" t="b">
        <v>0</v>
      </c>
      <c r="AD147" s="79">
        <v>0</v>
      </c>
      <c r="AE147" s="85" t="s">
        <v>1321</v>
      </c>
      <c r="AF147" s="79" t="b">
        <v>0</v>
      </c>
      <c r="AG147" s="79" t="s">
        <v>1363</v>
      </c>
      <c r="AH147" s="79"/>
      <c r="AI147" s="85" t="s">
        <v>1190</v>
      </c>
      <c r="AJ147" s="79" t="b">
        <v>0</v>
      </c>
      <c r="AK147" s="79">
        <v>0</v>
      </c>
      <c r="AL147" s="85" t="s">
        <v>1190</v>
      </c>
      <c r="AM147" s="79" t="s">
        <v>1375</v>
      </c>
      <c r="AN147" s="79" t="b">
        <v>0</v>
      </c>
      <c r="AO147" s="85" t="s">
        <v>1148</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v>0</v>
      </c>
      <c r="BE147" s="49">
        <v>0</v>
      </c>
      <c r="BF147" s="48">
        <v>2</v>
      </c>
      <c r="BG147" s="49">
        <v>5.714285714285714</v>
      </c>
      <c r="BH147" s="48">
        <v>0</v>
      </c>
      <c r="BI147" s="49">
        <v>0</v>
      </c>
      <c r="BJ147" s="48">
        <v>33</v>
      </c>
      <c r="BK147" s="49">
        <v>94.28571428571429</v>
      </c>
      <c r="BL147" s="48">
        <v>35</v>
      </c>
    </row>
    <row r="148" spans="1:64" ht="15">
      <c r="A148" s="64" t="s">
        <v>226</v>
      </c>
      <c r="B148" s="64" t="s">
        <v>361</v>
      </c>
      <c r="C148" s="65"/>
      <c r="D148" s="66"/>
      <c r="E148" s="67"/>
      <c r="F148" s="68"/>
      <c r="G148" s="65"/>
      <c r="H148" s="69"/>
      <c r="I148" s="70"/>
      <c r="J148" s="70"/>
      <c r="K148" s="34" t="s">
        <v>65</v>
      </c>
      <c r="L148" s="77">
        <v>149</v>
      </c>
      <c r="M148" s="77"/>
      <c r="N148" s="72"/>
      <c r="O148" s="79" t="s">
        <v>403</v>
      </c>
      <c r="P148" s="81">
        <v>43458.57685185185</v>
      </c>
      <c r="Q148" s="79" t="s">
        <v>547</v>
      </c>
      <c r="R148" s="83" t="s">
        <v>598</v>
      </c>
      <c r="S148" s="79" t="s">
        <v>609</v>
      </c>
      <c r="T148" s="79"/>
      <c r="U148" s="79"/>
      <c r="V148" s="83" t="s">
        <v>633</v>
      </c>
      <c r="W148" s="81">
        <v>43458.57685185185</v>
      </c>
      <c r="X148" s="83" t="s">
        <v>781</v>
      </c>
      <c r="Y148" s="79"/>
      <c r="Z148" s="79"/>
      <c r="AA148" s="85" t="s">
        <v>970</v>
      </c>
      <c r="AB148" s="85" t="s">
        <v>1149</v>
      </c>
      <c r="AC148" s="79" t="b">
        <v>0</v>
      </c>
      <c r="AD148" s="79">
        <v>0</v>
      </c>
      <c r="AE148" s="85" t="s">
        <v>1322</v>
      </c>
      <c r="AF148" s="79" t="b">
        <v>0</v>
      </c>
      <c r="AG148" s="79" t="s">
        <v>1363</v>
      </c>
      <c r="AH148" s="79"/>
      <c r="AI148" s="85" t="s">
        <v>1190</v>
      </c>
      <c r="AJ148" s="79" t="b">
        <v>0</v>
      </c>
      <c r="AK148" s="79">
        <v>0</v>
      </c>
      <c r="AL148" s="85" t="s">
        <v>1190</v>
      </c>
      <c r="AM148" s="79" t="s">
        <v>1375</v>
      </c>
      <c r="AN148" s="79" t="b">
        <v>0</v>
      </c>
      <c r="AO148" s="85" t="s">
        <v>1149</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1</v>
      </c>
      <c r="BD148" s="48">
        <v>0</v>
      </c>
      <c r="BE148" s="49">
        <v>0</v>
      </c>
      <c r="BF148" s="48">
        <v>1</v>
      </c>
      <c r="BG148" s="49">
        <v>3.0303030303030303</v>
      </c>
      <c r="BH148" s="48">
        <v>0</v>
      </c>
      <c r="BI148" s="49">
        <v>0</v>
      </c>
      <c r="BJ148" s="48">
        <v>32</v>
      </c>
      <c r="BK148" s="49">
        <v>96.96969696969697</v>
      </c>
      <c r="BL148" s="48">
        <v>33</v>
      </c>
    </row>
    <row r="149" spans="1:64" ht="15">
      <c r="A149" s="64" t="s">
        <v>226</v>
      </c>
      <c r="B149" s="64" t="s">
        <v>362</v>
      </c>
      <c r="C149" s="65"/>
      <c r="D149" s="66"/>
      <c r="E149" s="67"/>
      <c r="F149" s="68"/>
      <c r="G149" s="65"/>
      <c r="H149" s="69"/>
      <c r="I149" s="70"/>
      <c r="J149" s="70"/>
      <c r="K149" s="34" t="s">
        <v>65</v>
      </c>
      <c r="L149" s="77">
        <v>150</v>
      </c>
      <c r="M149" s="77"/>
      <c r="N149" s="72"/>
      <c r="O149" s="79" t="s">
        <v>403</v>
      </c>
      <c r="P149" s="81">
        <v>43461.34693287037</v>
      </c>
      <c r="Q149" s="79" t="s">
        <v>548</v>
      </c>
      <c r="R149" s="83" t="s">
        <v>598</v>
      </c>
      <c r="S149" s="79" t="s">
        <v>609</v>
      </c>
      <c r="T149" s="79"/>
      <c r="U149" s="79"/>
      <c r="V149" s="83" t="s">
        <v>633</v>
      </c>
      <c r="W149" s="81">
        <v>43461.34693287037</v>
      </c>
      <c r="X149" s="83" t="s">
        <v>782</v>
      </c>
      <c r="Y149" s="79"/>
      <c r="Z149" s="79"/>
      <c r="AA149" s="85" t="s">
        <v>971</v>
      </c>
      <c r="AB149" s="85" t="s">
        <v>1150</v>
      </c>
      <c r="AC149" s="79" t="b">
        <v>0</v>
      </c>
      <c r="AD149" s="79">
        <v>0</v>
      </c>
      <c r="AE149" s="85" t="s">
        <v>1323</v>
      </c>
      <c r="AF149" s="79" t="b">
        <v>0</v>
      </c>
      <c r="AG149" s="79" t="s">
        <v>1363</v>
      </c>
      <c r="AH149" s="79"/>
      <c r="AI149" s="85" t="s">
        <v>1190</v>
      </c>
      <c r="AJ149" s="79" t="b">
        <v>0</v>
      </c>
      <c r="AK149" s="79">
        <v>0</v>
      </c>
      <c r="AL149" s="85" t="s">
        <v>1190</v>
      </c>
      <c r="AM149" s="79" t="s">
        <v>1375</v>
      </c>
      <c r="AN149" s="79" t="b">
        <v>0</v>
      </c>
      <c r="AO149" s="85" t="s">
        <v>1150</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0</v>
      </c>
      <c r="BE149" s="49">
        <v>0</v>
      </c>
      <c r="BF149" s="48">
        <v>0</v>
      </c>
      <c r="BG149" s="49">
        <v>0</v>
      </c>
      <c r="BH149" s="48">
        <v>0</v>
      </c>
      <c r="BI149" s="49">
        <v>0</v>
      </c>
      <c r="BJ149" s="48">
        <v>27</v>
      </c>
      <c r="BK149" s="49">
        <v>100</v>
      </c>
      <c r="BL149" s="48">
        <v>27</v>
      </c>
    </row>
    <row r="150" spans="1:64" ht="15">
      <c r="A150" s="64" t="s">
        <v>226</v>
      </c>
      <c r="B150" s="64" t="s">
        <v>363</v>
      </c>
      <c r="C150" s="65"/>
      <c r="D150" s="66"/>
      <c r="E150" s="67"/>
      <c r="F150" s="68"/>
      <c r="G150" s="65"/>
      <c r="H150" s="69"/>
      <c r="I150" s="70"/>
      <c r="J150" s="70"/>
      <c r="K150" s="34" t="s">
        <v>65</v>
      </c>
      <c r="L150" s="77">
        <v>151</v>
      </c>
      <c r="M150" s="77"/>
      <c r="N150" s="72"/>
      <c r="O150" s="79" t="s">
        <v>403</v>
      </c>
      <c r="P150" s="81">
        <v>43461.368159722224</v>
      </c>
      <c r="Q150" s="79" t="s">
        <v>549</v>
      </c>
      <c r="R150" s="83" t="s">
        <v>598</v>
      </c>
      <c r="S150" s="79" t="s">
        <v>609</v>
      </c>
      <c r="T150" s="79"/>
      <c r="U150" s="79"/>
      <c r="V150" s="83" t="s">
        <v>633</v>
      </c>
      <c r="W150" s="81">
        <v>43461.368159722224</v>
      </c>
      <c r="X150" s="83" t="s">
        <v>783</v>
      </c>
      <c r="Y150" s="79"/>
      <c r="Z150" s="79"/>
      <c r="AA150" s="85" t="s">
        <v>972</v>
      </c>
      <c r="AB150" s="85" t="s">
        <v>1151</v>
      </c>
      <c r="AC150" s="79" t="b">
        <v>0</v>
      </c>
      <c r="AD150" s="79">
        <v>0</v>
      </c>
      <c r="AE150" s="85" t="s">
        <v>1324</v>
      </c>
      <c r="AF150" s="79" t="b">
        <v>0</v>
      </c>
      <c r="AG150" s="79" t="s">
        <v>1363</v>
      </c>
      <c r="AH150" s="79"/>
      <c r="AI150" s="85" t="s">
        <v>1190</v>
      </c>
      <c r="AJ150" s="79" t="b">
        <v>0</v>
      </c>
      <c r="AK150" s="79">
        <v>0</v>
      </c>
      <c r="AL150" s="85" t="s">
        <v>1190</v>
      </c>
      <c r="AM150" s="79" t="s">
        <v>1375</v>
      </c>
      <c r="AN150" s="79" t="b">
        <v>0</v>
      </c>
      <c r="AO150" s="85" t="s">
        <v>1151</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1</v>
      </c>
      <c r="BE150" s="49">
        <v>3.7037037037037037</v>
      </c>
      <c r="BF150" s="48">
        <v>0</v>
      </c>
      <c r="BG150" s="49">
        <v>0</v>
      </c>
      <c r="BH150" s="48">
        <v>0</v>
      </c>
      <c r="BI150" s="49">
        <v>0</v>
      </c>
      <c r="BJ150" s="48">
        <v>26</v>
      </c>
      <c r="BK150" s="49">
        <v>96.29629629629629</v>
      </c>
      <c r="BL150" s="48">
        <v>27</v>
      </c>
    </row>
    <row r="151" spans="1:64" ht="15">
      <c r="A151" s="64" t="s">
        <v>226</v>
      </c>
      <c r="B151" s="64" t="s">
        <v>364</v>
      </c>
      <c r="C151" s="65"/>
      <c r="D151" s="66"/>
      <c r="E151" s="67"/>
      <c r="F151" s="68"/>
      <c r="G151" s="65"/>
      <c r="H151" s="69"/>
      <c r="I151" s="70"/>
      <c r="J151" s="70"/>
      <c r="K151" s="34" t="s">
        <v>65</v>
      </c>
      <c r="L151" s="77">
        <v>152</v>
      </c>
      <c r="M151" s="77"/>
      <c r="N151" s="72"/>
      <c r="O151" s="79" t="s">
        <v>403</v>
      </c>
      <c r="P151" s="81">
        <v>43461.373194444444</v>
      </c>
      <c r="Q151" s="79" t="s">
        <v>550</v>
      </c>
      <c r="R151" s="83" t="s">
        <v>598</v>
      </c>
      <c r="S151" s="79" t="s">
        <v>609</v>
      </c>
      <c r="T151" s="79"/>
      <c r="U151" s="79"/>
      <c r="V151" s="83" t="s">
        <v>633</v>
      </c>
      <c r="W151" s="81">
        <v>43461.373194444444</v>
      </c>
      <c r="X151" s="83" t="s">
        <v>784</v>
      </c>
      <c r="Y151" s="79"/>
      <c r="Z151" s="79"/>
      <c r="AA151" s="85" t="s">
        <v>973</v>
      </c>
      <c r="AB151" s="85" t="s">
        <v>1152</v>
      </c>
      <c r="AC151" s="79" t="b">
        <v>0</v>
      </c>
      <c r="AD151" s="79">
        <v>0</v>
      </c>
      <c r="AE151" s="85" t="s">
        <v>1325</v>
      </c>
      <c r="AF151" s="79" t="b">
        <v>0</v>
      </c>
      <c r="AG151" s="79" t="s">
        <v>1363</v>
      </c>
      <c r="AH151" s="79"/>
      <c r="AI151" s="85" t="s">
        <v>1190</v>
      </c>
      <c r="AJ151" s="79" t="b">
        <v>0</v>
      </c>
      <c r="AK151" s="79">
        <v>0</v>
      </c>
      <c r="AL151" s="85" t="s">
        <v>1190</v>
      </c>
      <c r="AM151" s="79" t="s">
        <v>1375</v>
      </c>
      <c r="AN151" s="79" t="b">
        <v>0</v>
      </c>
      <c r="AO151" s="85" t="s">
        <v>1152</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1</v>
      </c>
      <c r="BE151" s="49">
        <v>4.3478260869565215</v>
      </c>
      <c r="BF151" s="48">
        <v>0</v>
      </c>
      <c r="BG151" s="49">
        <v>0</v>
      </c>
      <c r="BH151" s="48">
        <v>0</v>
      </c>
      <c r="BI151" s="49">
        <v>0</v>
      </c>
      <c r="BJ151" s="48">
        <v>22</v>
      </c>
      <c r="BK151" s="49">
        <v>95.65217391304348</v>
      </c>
      <c r="BL151" s="48">
        <v>23</v>
      </c>
    </row>
    <row r="152" spans="1:64" ht="15">
      <c r="A152" s="64" t="s">
        <v>226</v>
      </c>
      <c r="B152" s="64" t="s">
        <v>365</v>
      </c>
      <c r="C152" s="65"/>
      <c r="D152" s="66"/>
      <c r="E152" s="67"/>
      <c r="F152" s="68"/>
      <c r="G152" s="65"/>
      <c r="H152" s="69"/>
      <c r="I152" s="70"/>
      <c r="J152" s="70"/>
      <c r="K152" s="34" t="s">
        <v>65</v>
      </c>
      <c r="L152" s="77">
        <v>153</v>
      </c>
      <c r="M152" s="77"/>
      <c r="N152" s="72"/>
      <c r="O152" s="79" t="s">
        <v>403</v>
      </c>
      <c r="P152" s="81">
        <v>43461.374074074076</v>
      </c>
      <c r="Q152" s="79" t="s">
        <v>551</v>
      </c>
      <c r="R152" s="83" t="s">
        <v>598</v>
      </c>
      <c r="S152" s="79" t="s">
        <v>609</v>
      </c>
      <c r="T152" s="79"/>
      <c r="U152" s="79"/>
      <c r="V152" s="83" t="s">
        <v>633</v>
      </c>
      <c r="W152" s="81">
        <v>43461.374074074076</v>
      </c>
      <c r="X152" s="83" t="s">
        <v>785</v>
      </c>
      <c r="Y152" s="79"/>
      <c r="Z152" s="79"/>
      <c r="AA152" s="85" t="s">
        <v>974</v>
      </c>
      <c r="AB152" s="85" t="s">
        <v>1153</v>
      </c>
      <c r="AC152" s="79" t="b">
        <v>0</v>
      </c>
      <c r="AD152" s="79">
        <v>0</v>
      </c>
      <c r="AE152" s="85" t="s">
        <v>1326</v>
      </c>
      <c r="AF152" s="79" t="b">
        <v>0</v>
      </c>
      <c r="AG152" s="79" t="s">
        <v>1363</v>
      </c>
      <c r="AH152" s="79"/>
      <c r="AI152" s="85" t="s">
        <v>1190</v>
      </c>
      <c r="AJ152" s="79" t="b">
        <v>0</v>
      </c>
      <c r="AK152" s="79">
        <v>0</v>
      </c>
      <c r="AL152" s="85" t="s">
        <v>1190</v>
      </c>
      <c r="AM152" s="79" t="s">
        <v>1375</v>
      </c>
      <c r="AN152" s="79" t="b">
        <v>0</v>
      </c>
      <c r="AO152" s="85" t="s">
        <v>1153</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4</v>
      </c>
      <c r="BE152" s="49">
        <v>9.75609756097561</v>
      </c>
      <c r="BF152" s="48">
        <v>0</v>
      </c>
      <c r="BG152" s="49">
        <v>0</v>
      </c>
      <c r="BH152" s="48">
        <v>0</v>
      </c>
      <c r="BI152" s="49">
        <v>0</v>
      </c>
      <c r="BJ152" s="48">
        <v>37</v>
      </c>
      <c r="BK152" s="49">
        <v>90.2439024390244</v>
      </c>
      <c r="BL152" s="48">
        <v>41</v>
      </c>
    </row>
    <row r="153" spans="1:64" ht="15">
      <c r="A153" s="64" t="s">
        <v>226</v>
      </c>
      <c r="B153" s="64" t="s">
        <v>366</v>
      </c>
      <c r="C153" s="65"/>
      <c r="D153" s="66"/>
      <c r="E153" s="67"/>
      <c r="F153" s="68"/>
      <c r="G153" s="65"/>
      <c r="H153" s="69"/>
      <c r="I153" s="70"/>
      <c r="J153" s="70"/>
      <c r="K153" s="34" t="s">
        <v>65</v>
      </c>
      <c r="L153" s="77">
        <v>154</v>
      </c>
      <c r="M153" s="77"/>
      <c r="N153" s="72"/>
      <c r="O153" s="79" t="s">
        <v>403</v>
      </c>
      <c r="P153" s="81">
        <v>43461.379907407405</v>
      </c>
      <c r="Q153" s="79" t="s">
        <v>552</v>
      </c>
      <c r="R153" s="83" t="s">
        <v>598</v>
      </c>
      <c r="S153" s="79" t="s">
        <v>609</v>
      </c>
      <c r="T153" s="79"/>
      <c r="U153" s="79"/>
      <c r="V153" s="83" t="s">
        <v>633</v>
      </c>
      <c r="W153" s="81">
        <v>43461.379907407405</v>
      </c>
      <c r="X153" s="83" t="s">
        <v>786</v>
      </c>
      <c r="Y153" s="79"/>
      <c r="Z153" s="79"/>
      <c r="AA153" s="85" t="s">
        <v>975</v>
      </c>
      <c r="AB153" s="85" t="s">
        <v>1154</v>
      </c>
      <c r="AC153" s="79" t="b">
        <v>0</v>
      </c>
      <c r="AD153" s="79">
        <v>0</v>
      </c>
      <c r="AE153" s="85" t="s">
        <v>1327</v>
      </c>
      <c r="AF153" s="79" t="b">
        <v>0</v>
      </c>
      <c r="AG153" s="79" t="s">
        <v>1363</v>
      </c>
      <c r="AH153" s="79"/>
      <c r="AI153" s="85" t="s">
        <v>1190</v>
      </c>
      <c r="AJ153" s="79" t="b">
        <v>0</v>
      </c>
      <c r="AK153" s="79">
        <v>0</v>
      </c>
      <c r="AL153" s="85" t="s">
        <v>1190</v>
      </c>
      <c r="AM153" s="79" t="s">
        <v>1375</v>
      </c>
      <c r="AN153" s="79" t="b">
        <v>0</v>
      </c>
      <c r="AO153" s="85" t="s">
        <v>1154</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0</v>
      </c>
      <c r="BE153" s="49">
        <v>0</v>
      </c>
      <c r="BF153" s="48">
        <v>0</v>
      </c>
      <c r="BG153" s="49">
        <v>0</v>
      </c>
      <c r="BH153" s="48">
        <v>0</v>
      </c>
      <c r="BI153" s="49">
        <v>0</v>
      </c>
      <c r="BJ153" s="48">
        <v>27</v>
      </c>
      <c r="BK153" s="49">
        <v>100</v>
      </c>
      <c r="BL153" s="48">
        <v>27</v>
      </c>
    </row>
    <row r="154" spans="1:64" ht="15">
      <c r="A154" s="64" t="s">
        <v>226</v>
      </c>
      <c r="B154" s="64" t="s">
        <v>367</v>
      </c>
      <c r="C154" s="65"/>
      <c r="D154" s="66"/>
      <c r="E154" s="67"/>
      <c r="F154" s="68"/>
      <c r="G154" s="65"/>
      <c r="H154" s="69"/>
      <c r="I154" s="70"/>
      <c r="J154" s="70"/>
      <c r="K154" s="34" t="s">
        <v>65</v>
      </c>
      <c r="L154" s="77">
        <v>155</v>
      </c>
      <c r="M154" s="77"/>
      <c r="N154" s="72"/>
      <c r="O154" s="79" t="s">
        <v>403</v>
      </c>
      <c r="P154" s="81">
        <v>43461.417280092595</v>
      </c>
      <c r="Q154" s="79" t="s">
        <v>553</v>
      </c>
      <c r="R154" s="83" t="s">
        <v>598</v>
      </c>
      <c r="S154" s="79" t="s">
        <v>609</v>
      </c>
      <c r="T154" s="79"/>
      <c r="U154" s="79"/>
      <c r="V154" s="83" t="s">
        <v>633</v>
      </c>
      <c r="W154" s="81">
        <v>43461.417280092595</v>
      </c>
      <c r="X154" s="83" t="s">
        <v>787</v>
      </c>
      <c r="Y154" s="79"/>
      <c r="Z154" s="79"/>
      <c r="AA154" s="85" t="s">
        <v>976</v>
      </c>
      <c r="AB154" s="85" t="s">
        <v>1155</v>
      </c>
      <c r="AC154" s="79" t="b">
        <v>0</v>
      </c>
      <c r="AD154" s="79">
        <v>0</v>
      </c>
      <c r="AE154" s="85" t="s">
        <v>1328</v>
      </c>
      <c r="AF154" s="79" t="b">
        <v>0</v>
      </c>
      <c r="AG154" s="79" t="s">
        <v>1363</v>
      </c>
      <c r="AH154" s="79"/>
      <c r="AI154" s="85" t="s">
        <v>1190</v>
      </c>
      <c r="AJ154" s="79" t="b">
        <v>0</v>
      </c>
      <c r="AK154" s="79">
        <v>0</v>
      </c>
      <c r="AL154" s="85" t="s">
        <v>1190</v>
      </c>
      <c r="AM154" s="79" t="s">
        <v>1375</v>
      </c>
      <c r="AN154" s="79" t="b">
        <v>0</v>
      </c>
      <c r="AO154" s="85" t="s">
        <v>1155</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v>1</v>
      </c>
      <c r="BE154" s="49">
        <v>3.4482758620689653</v>
      </c>
      <c r="BF154" s="48">
        <v>0</v>
      </c>
      <c r="BG154" s="49">
        <v>0</v>
      </c>
      <c r="BH154" s="48">
        <v>0</v>
      </c>
      <c r="BI154" s="49">
        <v>0</v>
      </c>
      <c r="BJ154" s="48">
        <v>28</v>
      </c>
      <c r="BK154" s="49">
        <v>96.55172413793103</v>
      </c>
      <c r="BL154" s="48">
        <v>29</v>
      </c>
    </row>
    <row r="155" spans="1:64" ht="15">
      <c r="A155" s="64" t="s">
        <v>226</v>
      </c>
      <c r="B155" s="64" t="s">
        <v>368</v>
      </c>
      <c r="C155" s="65"/>
      <c r="D155" s="66"/>
      <c r="E155" s="67"/>
      <c r="F155" s="68"/>
      <c r="G155" s="65"/>
      <c r="H155" s="69"/>
      <c r="I155" s="70"/>
      <c r="J155" s="70"/>
      <c r="K155" s="34" t="s">
        <v>65</v>
      </c>
      <c r="L155" s="77">
        <v>156</v>
      </c>
      <c r="M155" s="77"/>
      <c r="N155" s="72"/>
      <c r="O155" s="79" t="s">
        <v>403</v>
      </c>
      <c r="P155" s="81">
        <v>43461.43288194444</v>
      </c>
      <c r="Q155" s="79" t="s">
        <v>554</v>
      </c>
      <c r="R155" s="83" t="s">
        <v>598</v>
      </c>
      <c r="S155" s="79" t="s">
        <v>609</v>
      </c>
      <c r="T155" s="79"/>
      <c r="U155" s="79"/>
      <c r="V155" s="83" t="s">
        <v>633</v>
      </c>
      <c r="W155" s="81">
        <v>43461.43288194444</v>
      </c>
      <c r="X155" s="83" t="s">
        <v>788</v>
      </c>
      <c r="Y155" s="79"/>
      <c r="Z155" s="79"/>
      <c r="AA155" s="85" t="s">
        <v>977</v>
      </c>
      <c r="AB155" s="85" t="s">
        <v>1156</v>
      </c>
      <c r="AC155" s="79" t="b">
        <v>0</v>
      </c>
      <c r="AD155" s="79">
        <v>0</v>
      </c>
      <c r="AE155" s="85" t="s">
        <v>1329</v>
      </c>
      <c r="AF155" s="79" t="b">
        <v>0</v>
      </c>
      <c r="AG155" s="79" t="s">
        <v>1363</v>
      </c>
      <c r="AH155" s="79"/>
      <c r="AI155" s="85" t="s">
        <v>1190</v>
      </c>
      <c r="AJ155" s="79" t="b">
        <v>0</v>
      </c>
      <c r="AK155" s="79">
        <v>0</v>
      </c>
      <c r="AL155" s="85" t="s">
        <v>1190</v>
      </c>
      <c r="AM155" s="79" t="s">
        <v>1375</v>
      </c>
      <c r="AN155" s="79" t="b">
        <v>0</v>
      </c>
      <c r="AO155" s="85" t="s">
        <v>1156</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v>2</v>
      </c>
      <c r="BE155" s="49">
        <v>6.666666666666667</v>
      </c>
      <c r="BF155" s="48">
        <v>0</v>
      </c>
      <c r="BG155" s="49">
        <v>0</v>
      </c>
      <c r="BH155" s="48">
        <v>0</v>
      </c>
      <c r="BI155" s="49">
        <v>0</v>
      </c>
      <c r="BJ155" s="48">
        <v>28</v>
      </c>
      <c r="BK155" s="49">
        <v>93.33333333333333</v>
      </c>
      <c r="BL155" s="48">
        <v>30</v>
      </c>
    </row>
    <row r="156" spans="1:64" ht="15">
      <c r="A156" s="64" t="s">
        <v>226</v>
      </c>
      <c r="B156" s="64" t="s">
        <v>369</v>
      </c>
      <c r="C156" s="65"/>
      <c r="D156" s="66"/>
      <c r="E156" s="67"/>
      <c r="F156" s="68"/>
      <c r="G156" s="65"/>
      <c r="H156" s="69"/>
      <c r="I156" s="70"/>
      <c r="J156" s="70"/>
      <c r="K156" s="34" t="s">
        <v>65</v>
      </c>
      <c r="L156" s="77">
        <v>157</v>
      </c>
      <c r="M156" s="77"/>
      <c r="N156" s="72"/>
      <c r="O156" s="79" t="s">
        <v>403</v>
      </c>
      <c r="P156" s="81">
        <v>43461.43869212963</v>
      </c>
      <c r="Q156" s="79" t="s">
        <v>555</v>
      </c>
      <c r="R156" s="83" t="s">
        <v>598</v>
      </c>
      <c r="S156" s="79" t="s">
        <v>609</v>
      </c>
      <c r="T156" s="79"/>
      <c r="U156" s="79"/>
      <c r="V156" s="83" t="s">
        <v>633</v>
      </c>
      <c r="W156" s="81">
        <v>43461.43869212963</v>
      </c>
      <c r="X156" s="83" t="s">
        <v>789</v>
      </c>
      <c r="Y156" s="79"/>
      <c r="Z156" s="79"/>
      <c r="AA156" s="85" t="s">
        <v>978</v>
      </c>
      <c r="AB156" s="85" t="s">
        <v>1157</v>
      </c>
      <c r="AC156" s="79" t="b">
        <v>0</v>
      </c>
      <c r="AD156" s="79">
        <v>0</v>
      </c>
      <c r="AE156" s="85" t="s">
        <v>1330</v>
      </c>
      <c r="AF156" s="79" t="b">
        <v>0</v>
      </c>
      <c r="AG156" s="79" t="s">
        <v>1363</v>
      </c>
      <c r="AH156" s="79"/>
      <c r="AI156" s="85" t="s">
        <v>1190</v>
      </c>
      <c r="AJ156" s="79" t="b">
        <v>0</v>
      </c>
      <c r="AK156" s="79">
        <v>0</v>
      </c>
      <c r="AL156" s="85" t="s">
        <v>1190</v>
      </c>
      <c r="AM156" s="79" t="s">
        <v>1375</v>
      </c>
      <c r="AN156" s="79" t="b">
        <v>0</v>
      </c>
      <c r="AO156" s="85" t="s">
        <v>1157</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v>0</v>
      </c>
      <c r="BE156" s="49">
        <v>0</v>
      </c>
      <c r="BF156" s="48">
        <v>2</v>
      </c>
      <c r="BG156" s="49">
        <v>5.714285714285714</v>
      </c>
      <c r="BH156" s="48">
        <v>0</v>
      </c>
      <c r="BI156" s="49">
        <v>0</v>
      </c>
      <c r="BJ156" s="48">
        <v>33</v>
      </c>
      <c r="BK156" s="49">
        <v>94.28571428571429</v>
      </c>
      <c r="BL156" s="48">
        <v>35</v>
      </c>
    </row>
    <row r="157" spans="1:64" ht="15">
      <c r="A157" s="64" t="s">
        <v>226</v>
      </c>
      <c r="B157" s="64" t="s">
        <v>370</v>
      </c>
      <c r="C157" s="65"/>
      <c r="D157" s="66"/>
      <c r="E157" s="67"/>
      <c r="F157" s="68"/>
      <c r="G157" s="65"/>
      <c r="H157" s="69"/>
      <c r="I157" s="70"/>
      <c r="J157" s="70"/>
      <c r="K157" s="34" t="s">
        <v>65</v>
      </c>
      <c r="L157" s="77">
        <v>158</v>
      </c>
      <c r="M157" s="77"/>
      <c r="N157" s="72"/>
      <c r="O157" s="79" t="s">
        <v>403</v>
      </c>
      <c r="P157" s="81">
        <v>43461.44023148148</v>
      </c>
      <c r="Q157" s="79" t="s">
        <v>556</v>
      </c>
      <c r="R157" s="83" t="s">
        <v>598</v>
      </c>
      <c r="S157" s="79" t="s">
        <v>609</v>
      </c>
      <c r="T157" s="79"/>
      <c r="U157" s="79"/>
      <c r="V157" s="83" t="s">
        <v>633</v>
      </c>
      <c r="W157" s="81">
        <v>43461.44023148148</v>
      </c>
      <c r="X157" s="83" t="s">
        <v>790</v>
      </c>
      <c r="Y157" s="79"/>
      <c r="Z157" s="79"/>
      <c r="AA157" s="85" t="s">
        <v>979</v>
      </c>
      <c r="AB157" s="85" t="s">
        <v>1158</v>
      </c>
      <c r="AC157" s="79" t="b">
        <v>0</v>
      </c>
      <c r="AD157" s="79">
        <v>0</v>
      </c>
      <c r="AE157" s="85" t="s">
        <v>1331</v>
      </c>
      <c r="AF157" s="79" t="b">
        <v>0</v>
      </c>
      <c r="AG157" s="79" t="s">
        <v>1363</v>
      </c>
      <c r="AH157" s="79"/>
      <c r="AI157" s="85" t="s">
        <v>1190</v>
      </c>
      <c r="AJ157" s="79" t="b">
        <v>0</v>
      </c>
      <c r="AK157" s="79">
        <v>0</v>
      </c>
      <c r="AL157" s="85" t="s">
        <v>1190</v>
      </c>
      <c r="AM157" s="79" t="s">
        <v>1375</v>
      </c>
      <c r="AN157" s="79" t="b">
        <v>0</v>
      </c>
      <c r="AO157" s="85" t="s">
        <v>1158</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v>0</v>
      </c>
      <c r="BE157" s="49">
        <v>0</v>
      </c>
      <c r="BF157" s="48">
        <v>2</v>
      </c>
      <c r="BG157" s="49">
        <v>7.6923076923076925</v>
      </c>
      <c r="BH157" s="48">
        <v>0</v>
      </c>
      <c r="BI157" s="49">
        <v>0</v>
      </c>
      <c r="BJ157" s="48">
        <v>24</v>
      </c>
      <c r="BK157" s="49">
        <v>92.3076923076923</v>
      </c>
      <c r="BL157" s="48">
        <v>26</v>
      </c>
    </row>
    <row r="158" spans="1:64" ht="15">
      <c r="A158" s="64" t="s">
        <v>226</v>
      </c>
      <c r="B158" s="64" t="s">
        <v>371</v>
      </c>
      <c r="C158" s="65"/>
      <c r="D158" s="66"/>
      <c r="E158" s="67"/>
      <c r="F158" s="68"/>
      <c r="G158" s="65"/>
      <c r="H158" s="69"/>
      <c r="I158" s="70"/>
      <c r="J158" s="70"/>
      <c r="K158" s="34" t="s">
        <v>65</v>
      </c>
      <c r="L158" s="77">
        <v>159</v>
      </c>
      <c r="M158" s="77"/>
      <c r="N158" s="72"/>
      <c r="O158" s="79" t="s">
        <v>403</v>
      </c>
      <c r="P158" s="81">
        <v>43461.451944444445</v>
      </c>
      <c r="Q158" s="79" t="s">
        <v>557</v>
      </c>
      <c r="R158" s="83" t="s">
        <v>598</v>
      </c>
      <c r="S158" s="79" t="s">
        <v>609</v>
      </c>
      <c r="T158" s="79"/>
      <c r="U158" s="79"/>
      <c r="V158" s="83" t="s">
        <v>633</v>
      </c>
      <c r="W158" s="81">
        <v>43461.451944444445</v>
      </c>
      <c r="X158" s="83" t="s">
        <v>791</v>
      </c>
      <c r="Y158" s="79"/>
      <c r="Z158" s="79"/>
      <c r="AA158" s="85" t="s">
        <v>980</v>
      </c>
      <c r="AB158" s="85" t="s">
        <v>1159</v>
      </c>
      <c r="AC158" s="79" t="b">
        <v>0</v>
      </c>
      <c r="AD158" s="79">
        <v>0</v>
      </c>
      <c r="AE158" s="85" t="s">
        <v>1332</v>
      </c>
      <c r="AF158" s="79" t="b">
        <v>0</v>
      </c>
      <c r="AG158" s="79" t="s">
        <v>1363</v>
      </c>
      <c r="AH158" s="79"/>
      <c r="AI158" s="85" t="s">
        <v>1190</v>
      </c>
      <c r="AJ158" s="79" t="b">
        <v>0</v>
      </c>
      <c r="AK158" s="79">
        <v>0</v>
      </c>
      <c r="AL158" s="85" t="s">
        <v>1190</v>
      </c>
      <c r="AM158" s="79" t="s">
        <v>1375</v>
      </c>
      <c r="AN158" s="79" t="b">
        <v>0</v>
      </c>
      <c r="AO158" s="85" t="s">
        <v>1159</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2</v>
      </c>
      <c r="BE158" s="49">
        <v>6.0606060606060606</v>
      </c>
      <c r="BF158" s="48">
        <v>0</v>
      </c>
      <c r="BG158" s="49">
        <v>0</v>
      </c>
      <c r="BH158" s="48">
        <v>0</v>
      </c>
      <c r="BI158" s="49">
        <v>0</v>
      </c>
      <c r="BJ158" s="48">
        <v>31</v>
      </c>
      <c r="BK158" s="49">
        <v>93.93939393939394</v>
      </c>
      <c r="BL158" s="48">
        <v>33</v>
      </c>
    </row>
    <row r="159" spans="1:64" ht="15">
      <c r="A159" s="64" t="s">
        <v>226</v>
      </c>
      <c r="B159" s="64" t="s">
        <v>372</v>
      </c>
      <c r="C159" s="65"/>
      <c r="D159" s="66"/>
      <c r="E159" s="67"/>
      <c r="F159" s="68"/>
      <c r="G159" s="65"/>
      <c r="H159" s="69"/>
      <c r="I159" s="70"/>
      <c r="J159" s="70"/>
      <c r="K159" s="34" t="s">
        <v>65</v>
      </c>
      <c r="L159" s="77">
        <v>160</v>
      </c>
      <c r="M159" s="77"/>
      <c r="N159" s="72"/>
      <c r="O159" s="79" t="s">
        <v>403</v>
      </c>
      <c r="P159" s="81">
        <v>43461.49787037037</v>
      </c>
      <c r="Q159" s="79" t="s">
        <v>558</v>
      </c>
      <c r="R159" s="83" t="s">
        <v>598</v>
      </c>
      <c r="S159" s="79" t="s">
        <v>609</v>
      </c>
      <c r="T159" s="79"/>
      <c r="U159" s="79"/>
      <c r="V159" s="83" t="s">
        <v>633</v>
      </c>
      <c r="W159" s="81">
        <v>43461.49787037037</v>
      </c>
      <c r="X159" s="83" t="s">
        <v>792</v>
      </c>
      <c r="Y159" s="79"/>
      <c r="Z159" s="79"/>
      <c r="AA159" s="85" t="s">
        <v>981</v>
      </c>
      <c r="AB159" s="85" t="s">
        <v>1160</v>
      </c>
      <c r="AC159" s="79" t="b">
        <v>0</v>
      </c>
      <c r="AD159" s="79">
        <v>0</v>
      </c>
      <c r="AE159" s="85" t="s">
        <v>1333</v>
      </c>
      <c r="AF159" s="79" t="b">
        <v>0</v>
      </c>
      <c r="AG159" s="79" t="s">
        <v>1363</v>
      </c>
      <c r="AH159" s="79"/>
      <c r="AI159" s="85" t="s">
        <v>1190</v>
      </c>
      <c r="AJ159" s="79" t="b">
        <v>0</v>
      </c>
      <c r="AK159" s="79">
        <v>0</v>
      </c>
      <c r="AL159" s="85" t="s">
        <v>1190</v>
      </c>
      <c r="AM159" s="79" t="s">
        <v>1375</v>
      </c>
      <c r="AN159" s="79" t="b">
        <v>0</v>
      </c>
      <c r="AO159" s="85" t="s">
        <v>1160</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v>3</v>
      </c>
      <c r="BE159" s="49">
        <v>7.6923076923076925</v>
      </c>
      <c r="BF159" s="48">
        <v>2</v>
      </c>
      <c r="BG159" s="49">
        <v>5.128205128205129</v>
      </c>
      <c r="BH159" s="48">
        <v>0</v>
      </c>
      <c r="BI159" s="49">
        <v>0</v>
      </c>
      <c r="BJ159" s="48">
        <v>34</v>
      </c>
      <c r="BK159" s="49">
        <v>87.17948717948718</v>
      </c>
      <c r="BL159" s="48">
        <v>39</v>
      </c>
    </row>
    <row r="160" spans="1:64" ht="15">
      <c r="A160" s="64" t="s">
        <v>226</v>
      </c>
      <c r="B160" s="64" t="s">
        <v>373</v>
      </c>
      <c r="C160" s="65"/>
      <c r="D160" s="66"/>
      <c r="E160" s="67"/>
      <c r="F160" s="68"/>
      <c r="G160" s="65"/>
      <c r="H160" s="69"/>
      <c r="I160" s="70"/>
      <c r="J160" s="70"/>
      <c r="K160" s="34" t="s">
        <v>65</v>
      </c>
      <c r="L160" s="77">
        <v>161</v>
      </c>
      <c r="M160" s="77"/>
      <c r="N160" s="72"/>
      <c r="O160" s="79" t="s">
        <v>403</v>
      </c>
      <c r="P160" s="81">
        <v>43461.56071759259</v>
      </c>
      <c r="Q160" s="79" t="s">
        <v>559</v>
      </c>
      <c r="R160" s="83" t="s">
        <v>598</v>
      </c>
      <c r="S160" s="79" t="s">
        <v>609</v>
      </c>
      <c r="T160" s="79"/>
      <c r="U160" s="79"/>
      <c r="V160" s="83" t="s">
        <v>633</v>
      </c>
      <c r="W160" s="81">
        <v>43461.56071759259</v>
      </c>
      <c r="X160" s="83" t="s">
        <v>793</v>
      </c>
      <c r="Y160" s="79"/>
      <c r="Z160" s="79"/>
      <c r="AA160" s="85" t="s">
        <v>982</v>
      </c>
      <c r="AB160" s="85" t="s">
        <v>1161</v>
      </c>
      <c r="AC160" s="79" t="b">
        <v>0</v>
      </c>
      <c r="AD160" s="79">
        <v>0</v>
      </c>
      <c r="AE160" s="85" t="s">
        <v>1334</v>
      </c>
      <c r="AF160" s="79" t="b">
        <v>0</v>
      </c>
      <c r="AG160" s="79" t="s">
        <v>1363</v>
      </c>
      <c r="AH160" s="79"/>
      <c r="AI160" s="85" t="s">
        <v>1190</v>
      </c>
      <c r="AJ160" s="79" t="b">
        <v>0</v>
      </c>
      <c r="AK160" s="79">
        <v>0</v>
      </c>
      <c r="AL160" s="85" t="s">
        <v>1190</v>
      </c>
      <c r="AM160" s="79" t="s">
        <v>1375</v>
      </c>
      <c r="AN160" s="79" t="b">
        <v>0</v>
      </c>
      <c r="AO160" s="85" t="s">
        <v>1161</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1</v>
      </c>
      <c r="BE160" s="49">
        <v>5</v>
      </c>
      <c r="BF160" s="48">
        <v>1</v>
      </c>
      <c r="BG160" s="49">
        <v>5</v>
      </c>
      <c r="BH160" s="48">
        <v>0</v>
      </c>
      <c r="BI160" s="49">
        <v>0</v>
      </c>
      <c r="BJ160" s="48">
        <v>18</v>
      </c>
      <c r="BK160" s="49">
        <v>90</v>
      </c>
      <c r="BL160" s="48">
        <v>20</v>
      </c>
    </row>
    <row r="161" spans="1:64" ht="15">
      <c r="A161" s="64" t="s">
        <v>226</v>
      </c>
      <c r="B161" s="64" t="s">
        <v>374</v>
      </c>
      <c r="C161" s="65"/>
      <c r="D161" s="66"/>
      <c r="E161" s="67"/>
      <c r="F161" s="68"/>
      <c r="G161" s="65"/>
      <c r="H161" s="69"/>
      <c r="I161" s="70"/>
      <c r="J161" s="70"/>
      <c r="K161" s="34" t="s">
        <v>65</v>
      </c>
      <c r="L161" s="77">
        <v>162</v>
      </c>
      <c r="M161" s="77"/>
      <c r="N161" s="72"/>
      <c r="O161" s="79" t="s">
        <v>403</v>
      </c>
      <c r="P161" s="81">
        <v>43461.68002314815</v>
      </c>
      <c r="Q161" s="79" t="s">
        <v>560</v>
      </c>
      <c r="R161" s="83" t="s">
        <v>598</v>
      </c>
      <c r="S161" s="79" t="s">
        <v>609</v>
      </c>
      <c r="T161" s="79"/>
      <c r="U161" s="79"/>
      <c r="V161" s="83" t="s">
        <v>633</v>
      </c>
      <c r="W161" s="81">
        <v>43461.68002314815</v>
      </c>
      <c r="X161" s="83" t="s">
        <v>794</v>
      </c>
      <c r="Y161" s="79"/>
      <c r="Z161" s="79"/>
      <c r="AA161" s="85" t="s">
        <v>983</v>
      </c>
      <c r="AB161" s="85" t="s">
        <v>1162</v>
      </c>
      <c r="AC161" s="79" t="b">
        <v>0</v>
      </c>
      <c r="AD161" s="79">
        <v>0</v>
      </c>
      <c r="AE161" s="85" t="s">
        <v>1335</v>
      </c>
      <c r="AF161" s="79" t="b">
        <v>0</v>
      </c>
      <c r="AG161" s="79" t="s">
        <v>1363</v>
      </c>
      <c r="AH161" s="79"/>
      <c r="AI161" s="85" t="s">
        <v>1190</v>
      </c>
      <c r="AJ161" s="79" t="b">
        <v>0</v>
      </c>
      <c r="AK161" s="79">
        <v>0</v>
      </c>
      <c r="AL161" s="85" t="s">
        <v>1190</v>
      </c>
      <c r="AM161" s="79" t="s">
        <v>1375</v>
      </c>
      <c r="AN161" s="79" t="b">
        <v>0</v>
      </c>
      <c r="AO161" s="85" t="s">
        <v>1162</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0</v>
      </c>
      <c r="BE161" s="49">
        <v>0</v>
      </c>
      <c r="BF161" s="48">
        <v>0</v>
      </c>
      <c r="BG161" s="49">
        <v>0</v>
      </c>
      <c r="BH161" s="48">
        <v>0</v>
      </c>
      <c r="BI161" s="49">
        <v>0</v>
      </c>
      <c r="BJ161" s="48">
        <v>30</v>
      </c>
      <c r="BK161" s="49">
        <v>100</v>
      </c>
      <c r="BL161" s="48">
        <v>30</v>
      </c>
    </row>
    <row r="162" spans="1:64" ht="15">
      <c r="A162" s="64" t="s">
        <v>226</v>
      </c>
      <c r="B162" s="64" t="s">
        <v>375</v>
      </c>
      <c r="C162" s="65"/>
      <c r="D162" s="66"/>
      <c r="E162" s="67"/>
      <c r="F162" s="68"/>
      <c r="G162" s="65"/>
      <c r="H162" s="69"/>
      <c r="I162" s="70"/>
      <c r="J162" s="70"/>
      <c r="K162" s="34" t="s">
        <v>65</v>
      </c>
      <c r="L162" s="77">
        <v>163</v>
      </c>
      <c r="M162" s="77"/>
      <c r="N162" s="72"/>
      <c r="O162" s="79" t="s">
        <v>403</v>
      </c>
      <c r="P162" s="81">
        <v>43461.75099537037</v>
      </c>
      <c r="Q162" s="79" t="s">
        <v>561</v>
      </c>
      <c r="R162" s="83" t="s">
        <v>598</v>
      </c>
      <c r="S162" s="79" t="s">
        <v>609</v>
      </c>
      <c r="T162" s="79"/>
      <c r="U162" s="79"/>
      <c r="V162" s="83" t="s">
        <v>633</v>
      </c>
      <c r="W162" s="81">
        <v>43461.75099537037</v>
      </c>
      <c r="X162" s="83" t="s">
        <v>795</v>
      </c>
      <c r="Y162" s="79"/>
      <c r="Z162" s="79"/>
      <c r="AA162" s="85" t="s">
        <v>984</v>
      </c>
      <c r="AB162" s="85" t="s">
        <v>1163</v>
      </c>
      <c r="AC162" s="79" t="b">
        <v>0</v>
      </c>
      <c r="AD162" s="79">
        <v>0</v>
      </c>
      <c r="AE162" s="85" t="s">
        <v>1336</v>
      </c>
      <c r="AF162" s="79" t="b">
        <v>0</v>
      </c>
      <c r="AG162" s="79" t="s">
        <v>1363</v>
      </c>
      <c r="AH162" s="79"/>
      <c r="AI162" s="85" t="s">
        <v>1190</v>
      </c>
      <c r="AJ162" s="79" t="b">
        <v>0</v>
      </c>
      <c r="AK162" s="79">
        <v>0</v>
      </c>
      <c r="AL162" s="85" t="s">
        <v>1190</v>
      </c>
      <c r="AM162" s="79" t="s">
        <v>1375</v>
      </c>
      <c r="AN162" s="79" t="b">
        <v>0</v>
      </c>
      <c r="AO162" s="85" t="s">
        <v>1163</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v>0</v>
      </c>
      <c r="BE162" s="49">
        <v>0</v>
      </c>
      <c r="BF162" s="48">
        <v>1</v>
      </c>
      <c r="BG162" s="49">
        <v>4.166666666666667</v>
      </c>
      <c r="BH162" s="48">
        <v>0</v>
      </c>
      <c r="BI162" s="49">
        <v>0</v>
      </c>
      <c r="BJ162" s="48">
        <v>23</v>
      </c>
      <c r="BK162" s="49">
        <v>95.83333333333333</v>
      </c>
      <c r="BL162" s="48">
        <v>24</v>
      </c>
    </row>
    <row r="163" spans="1:64" ht="15">
      <c r="A163" s="64" t="s">
        <v>226</v>
      </c>
      <c r="B163" s="64" t="s">
        <v>376</v>
      </c>
      <c r="C163" s="65"/>
      <c r="D163" s="66"/>
      <c r="E163" s="67"/>
      <c r="F163" s="68"/>
      <c r="G163" s="65"/>
      <c r="H163" s="69"/>
      <c r="I163" s="70"/>
      <c r="J163" s="70"/>
      <c r="K163" s="34" t="s">
        <v>65</v>
      </c>
      <c r="L163" s="77">
        <v>164</v>
      </c>
      <c r="M163" s="77"/>
      <c r="N163" s="72"/>
      <c r="O163" s="79" t="s">
        <v>403</v>
      </c>
      <c r="P163" s="81">
        <v>43461.84738425926</v>
      </c>
      <c r="Q163" s="79" t="s">
        <v>562</v>
      </c>
      <c r="R163" s="83" t="s">
        <v>598</v>
      </c>
      <c r="S163" s="79" t="s">
        <v>609</v>
      </c>
      <c r="T163" s="79"/>
      <c r="U163" s="79"/>
      <c r="V163" s="83" t="s">
        <v>633</v>
      </c>
      <c r="W163" s="81">
        <v>43461.84738425926</v>
      </c>
      <c r="X163" s="83" t="s">
        <v>796</v>
      </c>
      <c r="Y163" s="79"/>
      <c r="Z163" s="79"/>
      <c r="AA163" s="85" t="s">
        <v>985</v>
      </c>
      <c r="AB163" s="85" t="s">
        <v>1164</v>
      </c>
      <c r="AC163" s="79" t="b">
        <v>0</v>
      </c>
      <c r="AD163" s="79">
        <v>0</v>
      </c>
      <c r="AE163" s="85" t="s">
        <v>1337</v>
      </c>
      <c r="AF163" s="79" t="b">
        <v>0</v>
      </c>
      <c r="AG163" s="79" t="s">
        <v>1363</v>
      </c>
      <c r="AH163" s="79"/>
      <c r="AI163" s="85" t="s">
        <v>1190</v>
      </c>
      <c r="AJ163" s="79" t="b">
        <v>0</v>
      </c>
      <c r="AK163" s="79">
        <v>0</v>
      </c>
      <c r="AL163" s="85" t="s">
        <v>1190</v>
      </c>
      <c r="AM163" s="79" t="s">
        <v>1375</v>
      </c>
      <c r="AN163" s="79" t="b">
        <v>0</v>
      </c>
      <c r="AO163" s="85" t="s">
        <v>1164</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v>0</v>
      </c>
      <c r="BE163" s="49">
        <v>0</v>
      </c>
      <c r="BF163" s="48">
        <v>1</v>
      </c>
      <c r="BG163" s="49">
        <v>2.7777777777777777</v>
      </c>
      <c r="BH163" s="48">
        <v>0</v>
      </c>
      <c r="BI163" s="49">
        <v>0</v>
      </c>
      <c r="BJ163" s="48">
        <v>35</v>
      </c>
      <c r="BK163" s="49">
        <v>97.22222222222223</v>
      </c>
      <c r="BL163" s="48">
        <v>36</v>
      </c>
    </row>
    <row r="164" spans="1:64" ht="15">
      <c r="A164" s="64" t="s">
        <v>226</v>
      </c>
      <c r="B164" s="64" t="s">
        <v>377</v>
      </c>
      <c r="C164" s="65"/>
      <c r="D164" s="66"/>
      <c r="E164" s="67"/>
      <c r="F164" s="68"/>
      <c r="G164" s="65"/>
      <c r="H164" s="69"/>
      <c r="I164" s="70"/>
      <c r="J164" s="70"/>
      <c r="K164" s="34" t="s">
        <v>65</v>
      </c>
      <c r="L164" s="77">
        <v>165</v>
      </c>
      <c r="M164" s="77"/>
      <c r="N164" s="72"/>
      <c r="O164" s="79" t="s">
        <v>403</v>
      </c>
      <c r="P164" s="81">
        <v>43461.89802083333</v>
      </c>
      <c r="Q164" s="79" t="s">
        <v>563</v>
      </c>
      <c r="R164" s="83" t="s">
        <v>598</v>
      </c>
      <c r="S164" s="79" t="s">
        <v>609</v>
      </c>
      <c r="T164" s="79"/>
      <c r="U164" s="79"/>
      <c r="V164" s="83" t="s">
        <v>633</v>
      </c>
      <c r="W164" s="81">
        <v>43461.89802083333</v>
      </c>
      <c r="X164" s="83" t="s">
        <v>797</v>
      </c>
      <c r="Y164" s="79"/>
      <c r="Z164" s="79"/>
      <c r="AA164" s="85" t="s">
        <v>986</v>
      </c>
      <c r="AB164" s="85" t="s">
        <v>1165</v>
      </c>
      <c r="AC164" s="79" t="b">
        <v>0</v>
      </c>
      <c r="AD164" s="79">
        <v>0</v>
      </c>
      <c r="AE164" s="85" t="s">
        <v>1338</v>
      </c>
      <c r="AF164" s="79" t="b">
        <v>0</v>
      </c>
      <c r="AG164" s="79" t="s">
        <v>1363</v>
      </c>
      <c r="AH164" s="79"/>
      <c r="AI164" s="85" t="s">
        <v>1190</v>
      </c>
      <c r="AJ164" s="79" t="b">
        <v>0</v>
      </c>
      <c r="AK164" s="79">
        <v>0</v>
      </c>
      <c r="AL164" s="85" t="s">
        <v>1190</v>
      </c>
      <c r="AM164" s="79" t="s">
        <v>1375</v>
      </c>
      <c r="AN164" s="79" t="b">
        <v>0</v>
      </c>
      <c r="AO164" s="85" t="s">
        <v>1165</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1</v>
      </c>
      <c r="BE164" s="49">
        <v>2.7027027027027026</v>
      </c>
      <c r="BF164" s="48">
        <v>1</v>
      </c>
      <c r="BG164" s="49">
        <v>2.7027027027027026</v>
      </c>
      <c r="BH164" s="48">
        <v>0</v>
      </c>
      <c r="BI164" s="49">
        <v>0</v>
      </c>
      <c r="BJ164" s="48">
        <v>35</v>
      </c>
      <c r="BK164" s="49">
        <v>94.5945945945946</v>
      </c>
      <c r="BL164" s="48">
        <v>37</v>
      </c>
    </row>
    <row r="165" spans="1:64" ht="15">
      <c r="A165" s="64" t="s">
        <v>226</v>
      </c>
      <c r="B165" s="64" t="s">
        <v>378</v>
      </c>
      <c r="C165" s="65"/>
      <c r="D165" s="66"/>
      <c r="E165" s="67"/>
      <c r="F165" s="68"/>
      <c r="G165" s="65"/>
      <c r="H165" s="69"/>
      <c r="I165" s="70"/>
      <c r="J165" s="70"/>
      <c r="K165" s="34" t="s">
        <v>65</v>
      </c>
      <c r="L165" s="77">
        <v>166</v>
      </c>
      <c r="M165" s="77"/>
      <c r="N165" s="72"/>
      <c r="O165" s="79" t="s">
        <v>403</v>
      </c>
      <c r="P165" s="81">
        <v>43462.38716435185</v>
      </c>
      <c r="Q165" s="79" t="s">
        <v>564</v>
      </c>
      <c r="R165" s="83" t="s">
        <v>598</v>
      </c>
      <c r="S165" s="79" t="s">
        <v>609</v>
      </c>
      <c r="T165" s="79"/>
      <c r="U165" s="79"/>
      <c r="V165" s="83" t="s">
        <v>633</v>
      </c>
      <c r="W165" s="81">
        <v>43462.38716435185</v>
      </c>
      <c r="X165" s="83" t="s">
        <v>798</v>
      </c>
      <c r="Y165" s="79"/>
      <c r="Z165" s="79"/>
      <c r="AA165" s="85" t="s">
        <v>987</v>
      </c>
      <c r="AB165" s="85" t="s">
        <v>1166</v>
      </c>
      <c r="AC165" s="79" t="b">
        <v>0</v>
      </c>
      <c r="AD165" s="79">
        <v>0</v>
      </c>
      <c r="AE165" s="85" t="s">
        <v>1339</v>
      </c>
      <c r="AF165" s="79" t="b">
        <v>0</v>
      </c>
      <c r="AG165" s="79" t="s">
        <v>1363</v>
      </c>
      <c r="AH165" s="79"/>
      <c r="AI165" s="85" t="s">
        <v>1190</v>
      </c>
      <c r="AJ165" s="79" t="b">
        <v>0</v>
      </c>
      <c r="AK165" s="79">
        <v>0</v>
      </c>
      <c r="AL165" s="85" t="s">
        <v>1190</v>
      </c>
      <c r="AM165" s="79" t="s">
        <v>1375</v>
      </c>
      <c r="AN165" s="79" t="b">
        <v>0</v>
      </c>
      <c r="AO165" s="85" t="s">
        <v>1166</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1</v>
      </c>
      <c r="BE165" s="49">
        <v>3.8461538461538463</v>
      </c>
      <c r="BF165" s="48">
        <v>1</v>
      </c>
      <c r="BG165" s="49">
        <v>3.8461538461538463</v>
      </c>
      <c r="BH165" s="48">
        <v>0</v>
      </c>
      <c r="BI165" s="49">
        <v>0</v>
      </c>
      <c r="BJ165" s="48">
        <v>24</v>
      </c>
      <c r="BK165" s="49">
        <v>92.3076923076923</v>
      </c>
      <c r="BL165" s="48">
        <v>26</v>
      </c>
    </row>
    <row r="166" spans="1:64" ht="15">
      <c r="A166" s="64" t="s">
        <v>226</v>
      </c>
      <c r="B166" s="64" t="s">
        <v>379</v>
      </c>
      <c r="C166" s="65"/>
      <c r="D166" s="66"/>
      <c r="E166" s="67"/>
      <c r="F166" s="68"/>
      <c r="G166" s="65"/>
      <c r="H166" s="69"/>
      <c r="I166" s="70"/>
      <c r="J166" s="70"/>
      <c r="K166" s="34" t="s">
        <v>65</v>
      </c>
      <c r="L166" s="77">
        <v>167</v>
      </c>
      <c r="M166" s="77"/>
      <c r="N166" s="72"/>
      <c r="O166" s="79" t="s">
        <v>403</v>
      </c>
      <c r="P166" s="81">
        <v>43462.50240740741</v>
      </c>
      <c r="Q166" s="79" t="s">
        <v>565</v>
      </c>
      <c r="R166" s="83" t="s">
        <v>598</v>
      </c>
      <c r="S166" s="79" t="s">
        <v>609</v>
      </c>
      <c r="T166" s="79"/>
      <c r="U166" s="79"/>
      <c r="V166" s="83" t="s">
        <v>633</v>
      </c>
      <c r="W166" s="81">
        <v>43462.50240740741</v>
      </c>
      <c r="X166" s="83" t="s">
        <v>799</v>
      </c>
      <c r="Y166" s="79"/>
      <c r="Z166" s="79"/>
      <c r="AA166" s="85" t="s">
        <v>988</v>
      </c>
      <c r="AB166" s="85" t="s">
        <v>1167</v>
      </c>
      <c r="AC166" s="79" t="b">
        <v>0</v>
      </c>
      <c r="AD166" s="79">
        <v>0</v>
      </c>
      <c r="AE166" s="85" t="s">
        <v>1340</v>
      </c>
      <c r="AF166" s="79" t="b">
        <v>0</v>
      </c>
      <c r="AG166" s="79" t="s">
        <v>1363</v>
      </c>
      <c r="AH166" s="79"/>
      <c r="AI166" s="85" t="s">
        <v>1190</v>
      </c>
      <c r="AJ166" s="79" t="b">
        <v>0</v>
      </c>
      <c r="AK166" s="79">
        <v>0</v>
      </c>
      <c r="AL166" s="85" t="s">
        <v>1190</v>
      </c>
      <c r="AM166" s="79" t="s">
        <v>1375</v>
      </c>
      <c r="AN166" s="79" t="b">
        <v>0</v>
      </c>
      <c r="AO166" s="85" t="s">
        <v>1167</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13</v>
      </c>
      <c r="BK166" s="49">
        <v>100</v>
      </c>
      <c r="BL166" s="48">
        <v>13</v>
      </c>
    </row>
    <row r="167" spans="1:64" ht="15">
      <c r="A167" s="64" t="s">
        <v>226</v>
      </c>
      <c r="B167" s="64" t="s">
        <v>380</v>
      </c>
      <c r="C167" s="65"/>
      <c r="D167" s="66"/>
      <c r="E167" s="67"/>
      <c r="F167" s="68"/>
      <c r="G167" s="65"/>
      <c r="H167" s="69"/>
      <c r="I167" s="70"/>
      <c r="J167" s="70"/>
      <c r="K167" s="34" t="s">
        <v>65</v>
      </c>
      <c r="L167" s="77">
        <v>168</v>
      </c>
      <c r="M167" s="77"/>
      <c r="N167" s="72"/>
      <c r="O167" s="79" t="s">
        <v>403</v>
      </c>
      <c r="P167" s="81">
        <v>43462.52914351852</v>
      </c>
      <c r="Q167" s="79" t="s">
        <v>566</v>
      </c>
      <c r="R167" s="83" t="s">
        <v>598</v>
      </c>
      <c r="S167" s="79" t="s">
        <v>609</v>
      </c>
      <c r="T167" s="79"/>
      <c r="U167" s="79"/>
      <c r="V167" s="83" t="s">
        <v>633</v>
      </c>
      <c r="W167" s="81">
        <v>43462.52914351852</v>
      </c>
      <c r="X167" s="83" t="s">
        <v>800</v>
      </c>
      <c r="Y167" s="79"/>
      <c r="Z167" s="79"/>
      <c r="AA167" s="85" t="s">
        <v>989</v>
      </c>
      <c r="AB167" s="85" t="s">
        <v>1168</v>
      </c>
      <c r="AC167" s="79" t="b">
        <v>0</v>
      </c>
      <c r="AD167" s="79">
        <v>0</v>
      </c>
      <c r="AE167" s="85" t="s">
        <v>1341</v>
      </c>
      <c r="AF167" s="79" t="b">
        <v>0</v>
      </c>
      <c r="AG167" s="79" t="s">
        <v>1363</v>
      </c>
      <c r="AH167" s="79"/>
      <c r="AI167" s="85" t="s">
        <v>1190</v>
      </c>
      <c r="AJ167" s="79" t="b">
        <v>0</v>
      </c>
      <c r="AK167" s="79">
        <v>0</v>
      </c>
      <c r="AL167" s="85" t="s">
        <v>1190</v>
      </c>
      <c r="AM167" s="79" t="s">
        <v>1375</v>
      </c>
      <c r="AN167" s="79" t="b">
        <v>0</v>
      </c>
      <c r="AO167" s="85" t="s">
        <v>1168</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1</v>
      </c>
      <c r="BD167" s="48">
        <v>2</v>
      </c>
      <c r="BE167" s="49">
        <v>9.523809523809524</v>
      </c>
      <c r="BF167" s="48">
        <v>0</v>
      </c>
      <c r="BG167" s="49">
        <v>0</v>
      </c>
      <c r="BH167" s="48">
        <v>0</v>
      </c>
      <c r="BI167" s="49">
        <v>0</v>
      </c>
      <c r="BJ167" s="48">
        <v>19</v>
      </c>
      <c r="BK167" s="49">
        <v>90.47619047619048</v>
      </c>
      <c r="BL167" s="48">
        <v>21</v>
      </c>
    </row>
    <row r="168" spans="1:64" ht="15">
      <c r="A168" s="64" t="s">
        <v>226</v>
      </c>
      <c r="B168" s="64" t="s">
        <v>381</v>
      </c>
      <c r="C168" s="65"/>
      <c r="D168" s="66"/>
      <c r="E168" s="67"/>
      <c r="F168" s="68"/>
      <c r="G168" s="65"/>
      <c r="H168" s="69"/>
      <c r="I168" s="70"/>
      <c r="J168" s="70"/>
      <c r="K168" s="34" t="s">
        <v>65</v>
      </c>
      <c r="L168" s="77">
        <v>169</v>
      </c>
      <c r="M168" s="77"/>
      <c r="N168" s="72"/>
      <c r="O168" s="79" t="s">
        <v>403</v>
      </c>
      <c r="P168" s="81">
        <v>43462.55300925926</v>
      </c>
      <c r="Q168" s="79" t="s">
        <v>567</v>
      </c>
      <c r="R168" s="83" t="s">
        <v>598</v>
      </c>
      <c r="S168" s="79" t="s">
        <v>609</v>
      </c>
      <c r="T168" s="79"/>
      <c r="U168" s="79"/>
      <c r="V168" s="83" t="s">
        <v>633</v>
      </c>
      <c r="W168" s="81">
        <v>43462.55300925926</v>
      </c>
      <c r="X168" s="83" t="s">
        <v>801</v>
      </c>
      <c r="Y168" s="79"/>
      <c r="Z168" s="79"/>
      <c r="AA168" s="85" t="s">
        <v>990</v>
      </c>
      <c r="AB168" s="85" t="s">
        <v>1169</v>
      </c>
      <c r="AC168" s="79" t="b">
        <v>0</v>
      </c>
      <c r="AD168" s="79">
        <v>0</v>
      </c>
      <c r="AE168" s="85" t="s">
        <v>1342</v>
      </c>
      <c r="AF168" s="79" t="b">
        <v>0</v>
      </c>
      <c r="AG168" s="79" t="s">
        <v>1363</v>
      </c>
      <c r="AH168" s="79"/>
      <c r="AI168" s="85" t="s">
        <v>1190</v>
      </c>
      <c r="AJ168" s="79" t="b">
        <v>0</v>
      </c>
      <c r="AK168" s="79">
        <v>0</v>
      </c>
      <c r="AL168" s="85" t="s">
        <v>1190</v>
      </c>
      <c r="AM168" s="79" t="s">
        <v>1375</v>
      </c>
      <c r="AN168" s="79" t="b">
        <v>0</v>
      </c>
      <c r="AO168" s="85" t="s">
        <v>1169</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1</v>
      </c>
      <c r="BD168" s="48">
        <v>0</v>
      </c>
      <c r="BE168" s="49">
        <v>0</v>
      </c>
      <c r="BF168" s="48">
        <v>0</v>
      </c>
      <c r="BG168" s="49">
        <v>0</v>
      </c>
      <c r="BH168" s="48">
        <v>0</v>
      </c>
      <c r="BI168" s="49">
        <v>0</v>
      </c>
      <c r="BJ168" s="48">
        <v>18</v>
      </c>
      <c r="BK168" s="49">
        <v>100</v>
      </c>
      <c r="BL168" s="48">
        <v>18</v>
      </c>
    </row>
    <row r="169" spans="1:64" ht="15">
      <c r="A169" s="64" t="s">
        <v>226</v>
      </c>
      <c r="B169" s="64" t="s">
        <v>382</v>
      </c>
      <c r="C169" s="65"/>
      <c r="D169" s="66"/>
      <c r="E169" s="67"/>
      <c r="F169" s="68"/>
      <c r="G169" s="65"/>
      <c r="H169" s="69"/>
      <c r="I169" s="70"/>
      <c r="J169" s="70"/>
      <c r="K169" s="34" t="s">
        <v>65</v>
      </c>
      <c r="L169" s="77">
        <v>170</v>
      </c>
      <c r="M169" s="77"/>
      <c r="N169" s="72"/>
      <c r="O169" s="79" t="s">
        <v>403</v>
      </c>
      <c r="P169" s="81">
        <v>43462.62403935185</v>
      </c>
      <c r="Q169" s="79" t="s">
        <v>568</v>
      </c>
      <c r="R169" s="83" t="s">
        <v>598</v>
      </c>
      <c r="S169" s="79" t="s">
        <v>609</v>
      </c>
      <c r="T169" s="79"/>
      <c r="U169" s="79"/>
      <c r="V169" s="83" t="s">
        <v>633</v>
      </c>
      <c r="W169" s="81">
        <v>43462.62403935185</v>
      </c>
      <c r="X169" s="83" t="s">
        <v>802</v>
      </c>
      <c r="Y169" s="79"/>
      <c r="Z169" s="79"/>
      <c r="AA169" s="85" t="s">
        <v>991</v>
      </c>
      <c r="AB169" s="85" t="s">
        <v>1170</v>
      </c>
      <c r="AC169" s="79" t="b">
        <v>0</v>
      </c>
      <c r="AD169" s="79">
        <v>0</v>
      </c>
      <c r="AE169" s="85" t="s">
        <v>1343</v>
      </c>
      <c r="AF169" s="79" t="b">
        <v>0</v>
      </c>
      <c r="AG169" s="79" t="s">
        <v>1363</v>
      </c>
      <c r="AH169" s="79"/>
      <c r="AI169" s="85" t="s">
        <v>1190</v>
      </c>
      <c r="AJ169" s="79" t="b">
        <v>0</v>
      </c>
      <c r="AK169" s="79">
        <v>0</v>
      </c>
      <c r="AL169" s="85" t="s">
        <v>1190</v>
      </c>
      <c r="AM169" s="79" t="s">
        <v>1375</v>
      </c>
      <c r="AN169" s="79" t="b">
        <v>0</v>
      </c>
      <c r="AO169" s="85" t="s">
        <v>1170</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0</v>
      </c>
      <c r="BE169" s="49">
        <v>0</v>
      </c>
      <c r="BF169" s="48">
        <v>1</v>
      </c>
      <c r="BG169" s="49">
        <v>3.4482758620689653</v>
      </c>
      <c r="BH169" s="48">
        <v>0</v>
      </c>
      <c r="BI169" s="49">
        <v>0</v>
      </c>
      <c r="BJ169" s="48">
        <v>28</v>
      </c>
      <c r="BK169" s="49">
        <v>96.55172413793103</v>
      </c>
      <c r="BL169" s="48">
        <v>29</v>
      </c>
    </row>
    <row r="170" spans="1:64" ht="15">
      <c r="A170" s="64" t="s">
        <v>227</v>
      </c>
      <c r="B170" s="64" t="s">
        <v>227</v>
      </c>
      <c r="C170" s="65"/>
      <c r="D170" s="66"/>
      <c r="E170" s="67"/>
      <c r="F170" s="68"/>
      <c r="G170" s="65"/>
      <c r="H170" s="69"/>
      <c r="I170" s="70"/>
      <c r="J170" s="70"/>
      <c r="K170" s="34" t="s">
        <v>65</v>
      </c>
      <c r="L170" s="77">
        <v>171</v>
      </c>
      <c r="M170" s="77"/>
      <c r="N170" s="72"/>
      <c r="O170" s="79" t="s">
        <v>176</v>
      </c>
      <c r="P170" s="81">
        <v>43460.56452546296</v>
      </c>
      <c r="Q170" s="79" t="s">
        <v>569</v>
      </c>
      <c r="R170" s="83" t="s">
        <v>595</v>
      </c>
      <c r="S170" s="79" t="s">
        <v>606</v>
      </c>
      <c r="T170" s="79" t="s">
        <v>618</v>
      </c>
      <c r="U170" s="79"/>
      <c r="V170" s="83" t="s">
        <v>634</v>
      </c>
      <c r="W170" s="81">
        <v>43460.56452546296</v>
      </c>
      <c r="X170" s="83" t="s">
        <v>803</v>
      </c>
      <c r="Y170" s="79"/>
      <c r="Z170" s="79"/>
      <c r="AA170" s="85" t="s">
        <v>992</v>
      </c>
      <c r="AB170" s="79"/>
      <c r="AC170" s="79" t="b">
        <v>0</v>
      </c>
      <c r="AD170" s="79">
        <v>3</v>
      </c>
      <c r="AE170" s="85" t="s">
        <v>1190</v>
      </c>
      <c r="AF170" s="79" t="b">
        <v>0</v>
      </c>
      <c r="AG170" s="79" t="s">
        <v>1363</v>
      </c>
      <c r="AH170" s="79"/>
      <c r="AI170" s="85" t="s">
        <v>1190</v>
      </c>
      <c r="AJ170" s="79" t="b">
        <v>0</v>
      </c>
      <c r="AK170" s="79">
        <v>2</v>
      </c>
      <c r="AL170" s="85" t="s">
        <v>1190</v>
      </c>
      <c r="AM170" s="79" t="s">
        <v>1370</v>
      </c>
      <c r="AN170" s="79" t="b">
        <v>0</v>
      </c>
      <c r="AO170" s="85" t="s">
        <v>992</v>
      </c>
      <c r="AP170" s="79" t="s">
        <v>176</v>
      </c>
      <c r="AQ170" s="79">
        <v>0</v>
      </c>
      <c r="AR170" s="79">
        <v>0</v>
      </c>
      <c r="AS170" s="79"/>
      <c r="AT170" s="79"/>
      <c r="AU170" s="79"/>
      <c r="AV170" s="79"/>
      <c r="AW170" s="79"/>
      <c r="AX170" s="79"/>
      <c r="AY170" s="79"/>
      <c r="AZ170" s="79"/>
      <c r="BA170">
        <v>2</v>
      </c>
      <c r="BB170" s="78" t="str">
        <f>REPLACE(INDEX(GroupVertices[Group],MATCH(Edges24[[#This Row],[Vertex 1]],GroupVertices[Vertex],0)),1,1,"")</f>
        <v>5</v>
      </c>
      <c r="BC170" s="78" t="str">
        <f>REPLACE(INDEX(GroupVertices[Group],MATCH(Edges24[[#This Row],[Vertex 2]],GroupVertices[Vertex],0)),1,1,"")</f>
        <v>5</v>
      </c>
      <c r="BD170" s="48">
        <v>1</v>
      </c>
      <c r="BE170" s="49">
        <v>4.761904761904762</v>
      </c>
      <c r="BF170" s="48">
        <v>0</v>
      </c>
      <c r="BG170" s="49">
        <v>0</v>
      </c>
      <c r="BH170" s="48">
        <v>0</v>
      </c>
      <c r="BI170" s="49">
        <v>0</v>
      </c>
      <c r="BJ170" s="48">
        <v>20</v>
      </c>
      <c r="BK170" s="49">
        <v>95.23809523809524</v>
      </c>
      <c r="BL170" s="48">
        <v>21</v>
      </c>
    </row>
    <row r="171" spans="1:64" ht="15">
      <c r="A171" s="64" t="s">
        <v>227</v>
      </c>
      <c r="B171" s="64" t="s">
        <v>227</v>
      </c>
      <c r="C171" s="65"/>
      <c r="D171" s="66"/>
      <c r="E171" s="67"/>
      <c r="F171" s="68"/>
      <c r="G171" s="65"/>
      <c r="H171" s="69"/>
      <c r="I171" s="70"/>
      <c r="J171" s="70"/>
      <c r="K171" s="34" t="s">
        <v>65</v>
      </c>
      <c r="L171" s="77">
        <v>172</v>
      </c>
      <c r="M171" s="77"/>
      <c r="N171" s="72"/>
      <c r="O171" s="79" t="s">
        <v>176</v>
      </c>
      <c r="P171" s="81">
        <v>43462.68908564815</v>
      </c>
      <c r="Q171" s="79" t="s">
        <v>570</v>
      </c>
      <c r="R171" s="83" t="s">
        <v>595</v>
      </c>
      <c r="S171" s="79" t="s">
        <v>606</v>
      </c>
      <c r="T171" s="79" t="s">
        <v>619</v>
      </c>
      <c r="U171" s="79"/>
      <c r="V171" s="83" t="s">
        <v>634</v>
      </c>
      <c r="W171" s="81">
        <v>43462.68908564815</v>
      </c>
      <c r="X171" s="83" t="s">
        <v>804</v>
      </c>
      <c r="Y171" s="79"/>
      <c r="Z171" s="79"/>
      <c r="AA171" s="85" t="s">
        <v>993</v>
      </c>
      <c r="AB171" s="79"/>
      <c r="AC171" s="79" t="b">
        <v>0</v>
      </c>
      <c r="AD171" s="79">
        <v>0</v>
      </c>
      <c r="AE171" s="85" t="s">
        <v>1190</v>
      </c>
      <c r="AF171" s="79" t="b">
        <v>0</v>
      </c>
      <c r="AG171" s="79" t="s">
        <v>1363</v>
      </c>
      <c r="AH171" s="79"/>
      <c r="AI171" s="85" t="s">
        <v>1190</v>
      </c>
      <c r="AJ171" s="79" t="b">
        <v>0</v>
      </c>
      <c r="AK171" s="79">
        <v>0</v>
      </c>
      <c r="AL171" s="85" t="s">
        <v>1190</v>
      </c>
      <c r="AM171" s="79" t="s">
        <v>1370</v>
      </c>
      <c r="AN171" s="79" t="b">
        <v>0</v>
      </c>
      <c r="AO171" s="85" t="s">
        <v>993</v>
      </c>
      <c r="AP171" s="79" t="s">
        <v>176</v>
      </c>
      <c r="AQ171" s="79">
        <v>0</v>
      </c>
      <c r="AR171" s="79">
        <v>0</v>
      </c>
      <c r="AS171" s="79"/>
      <c r="AT171" s="79"/>
      <c r="AU171" s="79"/>
      <c r="AV171" s="79"/>
      <c r="AW171" s="79"/>
      <c r="AX171" s="79"/>
      <c r="AY171" s="79"/>
      <c r="AZ171" s="79"/>
      <c r="BA171">
        <v>2</v>
      </c>
      <c r="BB171" s="78" t="str">
        <f>REPLACE(INDEX(GroupVertices[Group],MATCH(Edges24[[#This Row],[Vertex 1]],GroupVertices[Vertex],0)),1,1,"")</f>
        <v>5</v>
      </c>
      <c r="BC171" s="78" t="str">
        <f>REPLACE(INDEX(GroupVertices[Group],MATCH(Edges24[[#This Row],[Vertex 2]],GroupVertices[Vertex],0)),1,1,"")</f>
        <v>5</v>
      </c>
      <c r="BD171" s="48">
        <v>0</v>
      </c>
      <c r="BE171" s="49">
        <v>0</v>
      </c>
      <c r="BF171" s="48">
        <v>0</v>
      </c>
      <c r="BG171" s="49">
        <v>0</v>
      </c>
      <c r="BH171" s="48">
        <v>0</v>
      </c>
      <c r="BI171" s="49">
        <v>0</v>
      </c>
      <c r="BJ171" s="48">
        <v>21</v>
      </c>
      <c r="BK171" s="49">
        <v>100</v>
      </c>
      <c r="BL171" s="48">
        <v>21</v>
      </c>
    </row>
    <row r="172" spans="1:64" ht="15">
      <c r="A172" s="64" t="s">
        <v>228</v>
      </c>
      <c r="B172" s="64" t="s">
        <v>383</v>
      </c>
      <c r="C172" s="65"/>
      <c r="D172" s="66"/>
      <c r="E172" s="67"/>
      <c r="F172" s="68"/>
      <c r="G172" s="65"/>
      <c r="H172" s="69"/>
      <c r="I172" s="70"/>
      <c r="J172" s="70"/>
      <c r="K172" s="34" t="s">
        <v>65</v>
      </c>
      <c r="L172" s="77">
        <v>173</v>
      </c>
      <c r="M172" s="77"/>
      <c r="N172" s="72"/>
      <c r="O172" s="79" t="s">
        <v>403</v>
      </c>
      <c r="P172" s="81">
        <v>43450.019166666665</v>
      </c>
      <c r="Q172" s="79" t="s">
        <v>571</v>
      </c>
      <c r="R172" s="83" t="s">
        <v>601</v>
      </c>
      <c r="S172" s="79" t="s">
        <v>612</v>
      </c>
      <c r="T172" s="79"/>
      <c r="U172" s="79"/>
      <c r="V172" s="83" t="s">
        <v>635</v>
      </c>
      <c r="W172" s="81">
        <v>43450.019166666665</v>
      </c>
      <c r="X172" s="83" t="s">
        <v>805</v>
      </c>
      <c r="Y172" s="79"/>
      <c r="Z172" s="79"/>
      <c r="AA172" s="85" t="s">
        <v>994</v>
      </c>
      <c r="AB172" s="85" t="s">
        <v>1171</v>
      </c>
      <c r="AC172" s="79" t="b">
        <v>0</v>
      </c>
      <c r="AD172" s="79">
        <v>0</v>
      </c>
      <c r="AE172" s="85" t="s">
        <v>1344</v>
      </c>
      <c r="AF172" s="79" t="b">
        <v>0</v>
      </c>
      <c r="AG172" s="79" t="s">
        <v>1363</v>
      </c>
      <c r="AH172" s="79"/>
      <c r="AI172" s="85" t="s">
        <v>1190</v>
      </c>
      <c r="AJ172" s="79" t="b">
        <v>0</v>
      </c>
      <c r="AK172" s="79">
        <v>0</v>
      </c>
      <c r="AL172" s="85" t="s">
        <v>1190</v>
      </c>
      <c r="AM172" s="79" t="s">
        <v>1376</v>
      </c>
      <c r="AN172" s="79" t="b">
        <v>0</v>
      </c>
      <c r="AO172" s="85" t="s">
        <v>1171</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2</v>
      </c>
      <c r="BC172" s="78" t="str">
        <f>REPLACE(INDEX(GroupVertices[Group],MATCH(Edges24[[#This Row],[Vertex 2]],GroupVertices[Vertex],0)),1,1,"")</f>
        <v>2</v>
      </c>
      <c r="BD172" s="48">
        <v>1</v>
      </c>
      <c r="BE172" s="49">
        <v>5.555555555555555</v>
      </c>
      <c r="BF172" s="48">
        <v>0</v>
      </c>
      <c r="BG172" s="49">
        <v>0</v>
      </c>
      <c r="BH172" s="48">
        <v>0</v>
      </c>
      <c r="BI172" s="49">
        <v>0</v>
      </c>
      <c r="BJ172" s="48">
        <v>17</v>
      </c>
      <c r="BK172" s="49">
        <v>94.44444444444444</v>
      </c>
      <c r="BL172" s="48">
        <v>18</v>
      </c>
    </row>
    <row r="173" spans="1:64" ht="15">
      <c r="A173" s="64" t="s">
        <v>228</v>
      </c>
      <c r="B173" s="64" t="s">
        <v>384</v>
      </c>
      <c r="C173" s="65"/>
      <c r="D173" s="66"/>
      <c r="E173" s="67"/>
      <c r="F173" s="68"/>
      <c r="G173" s="65"/>
      <c r="H173" s="69"/>
      <c r="I173" s="70"/>
      <c r="J173" s="70"/>
      <c r="K173" s="34" t="s">
        <v>65</v>
      </c>
      <c r="L173" s="77">
        <v>174</v>
      </c>
      <c r="M173" s="77"/>
      <c r="N173" s="72"/>
      <c r="O173" s="79" t="s">
        <v>403</v>
      </c>
      <c r="P173" s="81">
        <v>43451.62136574074</v>
      </c>
      <c r="Q173" s="79" t="s">
        <v>572</v>
      </c>
      <c r="R173" s="83" t="s">
        <v>601</v>
      </c>
      <c r="S173" s="79" t="s">
        <v>612</v>
      </c>
      <c r="T173" s="79"/>
      <c r="U173" s="79"/>
      <c r="V173" s="83" t="s">
        <v>635</v>
      </c>
      <c r="W173" s="81">
        <v>43451.62136574074</v>
      </c>
      <c r="X173" s="83" t="s">
        <v>806</v>
      </c>
      <c r="Y173" s="79"/>
      <c r="Z173" s="79"/>
      <c r="AA173" s="85" t="s">
        <v>995</v>
      </c>
      <c r="AB173" s="85" t="s">
        <v>1172</v>
      </c>
      <c r="AC173" s="79" t="b">
        <v>0</v>
      </c>
      <c r="AD173" s="79">
        <v>0</v>
      </c>
      <c r="AE173" s="85" t="s">
        <v>1345</v>
      </c>
      <c r="AF173" s="79" t="b">
        <v>0</v>
      </c>
      <c r="AG173" s="79" t="s">
        <v>1363</v>
      </c>
      <c r="AH173" s="79"/>
      <c r="AI173" s="85" t="s">
        <v>1190</v>
      </c>
      <c r="AJ173" s="79" t="b">
        <v>0</v>
      </c>
      <c r="AK173" s="79">
        <v>0</v>
      </c>
      <c r="AL173" s="85" t="s">
        <v>1190</v>
      </c>
      <c r="AM173" s="79" t="s">
        <v>1376</v>
      </c>
      <c r="AN173" s="79" t="b">
        <v>0</v>
      </c>
      <c r="AO173" s="85" t="s">
        <v>1172</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2</v>
      </c>
      <c r="BC173" s="78" t="str">
        <f>REPLACE(INDEX(GroupVertices[Group],MATCH(Edges24[[#This Row],[Vertex 2]],GroupVertices[Vertex],0)),1,1,"")</f>
        <v>2</v>
      </c>
      <c r="BD173" s="48">
        <v>1</v>
      </c>
      <c r="BE173" s="49">
        <v>5.555555555555555</v>
      </c>
      <c r="BF173" s="48">
        <v>0</v>
      </c>
      <c r="BG173" s="49">
        <v>0</v>
      </c>
      <c r="BH173" s="48">
        <v>0</v>
      </c>
      <c r="BI173" s="49">
        <v>0</v>
      </c>
      <c r="BJ173" s="48">
        <v>17</v>
      </c>
      <c r="BK173" s="49">
        <v>94.44444444444444</v>
      </c>
      <c r="BL173" s="48">
        <v>18</v>
      </c>
    </row>
    <row r="174" spans="1:64" ht="15">
      <c r="A174" s="64" t="s">
        <v>228</v>
      </c>
      <c r="B174" s="64" t="s">
        <v>385</v>
      </c>
      <c r="C174" s="65"/>
      <c r="D174" s="66"/>
      <c r="E174" s="67"/>
      <c r="F174" s="68"/>
      <c r="G174" s="65"/>
      <c r="H174" s="69"/>
      <c r="I174" s="70"/>
      <c r="J174" s="70"/>
      <c r="K174" s="34" t="s">
        <v>65</v>
      </c>
      <c r="L174" s="77">
        <v>175</v>
      </c>
      <c r="M174" s="77"/>
      <c r="N174" s="72"/>
      <c r="O174" s="79" t="s">
        <v>403</v>
      </c>
      <c r="P174" s="81">
        <v>43452.90163194444</v>
      </c>
      <c r="Q174" s="79" t="s">
        <v>573</v>
      </c>
      <c r="R174" s="83" t="s">
        <v>601</v>
      </c>
      <c r="S174" s="79" t="s">
        <v>612</v>
      </c>
      <c r="T174" s="79"/>
      <c r="U174" s="79"/>
      <c r="V174" s="83" t="s">
        <v>635</v>
      </c>
      <c r="W174" s="81">
        <v>43452.90163194444</v>
      </c>
      <c r="X174" s="83" t="s">
        <v>807</v>
      </c>
      <c r="Y174" s="79"/>
      <c r="Z174" s="79"/>
      <c r="AA174" s="85" t="s">
        <v>996</v>
      </c>
      <c r="AB174" s="85" t="s">
        <v>1173</v>
      </c>
      <c r="AC174" s="79" t="b">
        <v>0</v>
      </c>
      <c r="AD174" s="79">
        <v>0</v>
      </c>
      <c r="AE174" s="85" t="s">
        <v>1346</v>
      </c>
      <c r="AF174" s="79" t="b">
        <v>0</v>
      </c>
      <c r="AG174" s="79" t="s">
        <v>1363</v>
      </c>
      <c r="AH174" s="79"/>
      <c r="AI174" s="85" t="s">
        <v>1190</v>
      </c>
      <c r="AJ174" s="79" t="b">
        <v>0</v>
      </c>
      <c r="AK174" s="79">
        <v>0</v>
      </c>
      <c r="AL174" s="85" t="s">
        <v>1190</v>
      </c>
      <c r="AM174" s="79" t="s">
        <v>1376</v>
      </c>
      <c r="AN174" s="79" t="b">
        <v>0</v>
      </c>
      <c r="AO174" s="85" t="s">
        <v>1173</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2</v>
      </c>
      <c r="BC174" s="78" t="str">
        <f>REPLACE(INDEX(GroupVertices[Group],MATCH(Edges24[[#This Row],[Vertex 2]],GroupVertices[Vertex],0)),1,1,"")</f>
        <v>2</v>
      </c>
      <c r="BD174" s="48">
        <v>1</v>
      </c>
      <c r="BE174" s="49">
        <v>5.555555555555555</v>
      </c>
      <c r="BF174" s="48">
        <v>0</v>
      </c>
      <c r="BG174" s="49">
        <v>0</v>
      </c>
      <c r="BH174" s="48">
        <v>0</v>
      </c>
      <c r="BI174" s="49">
        <v>0</v>
      </c>
      <c r="BJ174" s="48">
        <v>17</v>
      </c>
      <c r="BK174" s="49">
        <v>94.44444444444444</v>
      </c>
      <c r="BL174" s="48">
        <v>18</v>
      </c>
    </row>
    <row r="175" spans="1:64" ht="15">
      <c r="A175" s="64" t="s">
        <v>228</v>
      </c>
      <c r="B175" s="64" t="s">
        <v>386</v>
      </c>
      <c r="C175" s="65"/>
      <c r="D175" s="66"/>
      <c r="E175" s="67"/>
      <c r="F175" s="68"/>
      <c r="G175" s="65"/>
      <c r="H175" s="69"/>
      <c r="I175" s="70"/>
      <c r="J175" s="70"/>
      <c r="K175" s="34" t="s">
        <v>65</v>
      </c>
      <c r="L175" s="77">
        <v>176</v>
      </c>
      <c r="M175" s="77"/>
      <c r="N175" s="72"/>
      <c r="O175" s="79" t="s">
        <v>403</v>
      </c>
      <c r="P175" s="81">
        <v>43452.99597222222</v>
      </c>
      <c r="Q175" s="79" t="s">
        <v>574</v>
      </c>
      <c r="R175" s="83" t="s">
        <v>601</v>
      </c>
      <c r="S175" s="79" t="s">
        <v>612</v>
      </c>
      <c r="T175" s="79"/>
      <c r="U175" s="79"/>
      <c r="V175" s="83" t="s">
        <v>635</v>
      </c>
      <c r="W175" s="81">
        <v>43452.99597222222</v>
      </c>
      <c r="X175" s="83" t="s">
        <v>808</v>
      </c>
      <c r="Y175" s="79"/>
      <c r="Z175" s="79"/>
      <c r="AA175" s="85" t="s">
        <v>997</v>
      </c>
      <c r="AB175" s="85" t="s">
        <v>1174</v>
      </c>
      <c r="AC175" s="79" t="b">
        <v>0</v>
      </c>
      <c r="AD175" s="79">
        <v>0</v>
      </c>
      <c r="AE175" s="85" t="s">
        <v>1347</v>
      </c>
      <c r="AF175" s="79" t="b">
        <v>0</v>
      </c>
      <c r="AG175" s="79" t="s">
        <v>1363</v>
      </c>
      <c r="AH175" s="79"/>
      <c r="AI175" s="85" t="s">
        <v>1190</v>
      </c>
      <c r="AJ175" s="79" t="b">
        <v>0</v>
      </c>
      <c r="AK175" s="79">
        <v>0</v>
      </c>
      <c r="AL175" s="85" t="s">
        <v>1190</v>
      </c>
      <c r="AM175" s="79" t="s">
        <v>1376</v>
      </c>
      <c r="AN175" s="79" t="b">
        <v>0</v>
      </c>
      <c r="AO175" s="85" t="s">
        <v>1174</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2</v>
      </c>
      <c r="BC175" s="78" t="str">
        <f>REPLACE(INDEX(GroupVertices[Group],MATCH(Edges24[[#This Row],[Vertex 2]],GroupVertices[Vertex],0)),1,1,"")</f>
        <v>2</v>
      </c>
      <c r="BD175" s="48">
        <v>1</v>
      </c>
      <c r="BE175" s="49">
        <v>4</v>
      </c>
      <c r="BF175" s="48">
        <v>0</v>
      </c>
      <c r="BG175" s="49">
        <v>0</v>
      </c>
      <c r="BH175" s="48">
        <v>0</v>
      </c>
      <c r="BI175" s="49">
        <v>0</v>
      </c>
      <c r="BJ175" s="48">
        <v>24</v>
      </c>
      <c r="BK175" s="49">
        <v>96</v>
      </c>
      <c r="BL175" s="48">
        <v>25</v>
      </c>
    </row>
    <row r="176" spans="1:64" ht="15">
      <c r="A176" s="64" t="s">
        <v>228</v>
      </c>
      <c r="B176" s="64" t="s">
        <v>387</v>
      </c>
      <c r="C176" s="65"/>
      <c r="D176" s="66"/>
      <c r="E176" s="67"/>
      <c r="F176" s="68"/>
      <c r="G176" s="65"/>
      <c r="H176" s="69"/>
      <c r="I176" s="70"/>
      <c r="J176" s="70"/>
      <c r="K176" s="34" t="s">
        <v>65</v>
      </c>
      <c r="L176" s="77">
        <v>177</v>
      </c>
      <c r="M176" s="77"/>
      <c r="N176" s="72"/>
      <c r="O176" s="79" t="s">
        <v>403</v>
      </c>
      <c r="P176" s="81">
        <v>43453.76741898148</v>
      </c>
      <c r="Q176" s="79" t="s">
        <v>575</v>
      </c>
      <c r="R176" s="83" t="s">
        <v>601</v>
      </c>
      <c r="S176" s="79" t="s">
        <v>612</v>
      </c>
      <c r="T176" s="79"/>
      <c r="U176" s="79"/>
      <c r="V176" s="83" t="s">
        <v>635</v>
      </c>
      <c r="W176" s="81">
        <v>43453.76741898148</v>
      </c>
      <c r="X176" s="83" t="s">
        <v>809</v>
      </c>
      <c r="Y176" s="79"/>
      <c r="Z176" s="79"/>
      <c r="AA176" s="85" t="s">
        <v>998</v>
      </c>
      <c r="AB176" s="85" t="s">
        <v>1175</v>
      </c>
      <c r="AC176" s="79" t="b">
        <v>0</v>
      </c>
      <c r="AD176" s="79">
        <v>0</v>
      </c>
      <c r="AE176" s="85" t="s">
        <v>1348</v>
      </c>
      <c r="AF176" s="79" t="b">
        <v>0</v>
      </c>
      <c r="AG176" s="79" t="s">
        <v>1363</v>
      </c>
      <c r="AH176" s="79"/>
      <c r="AI176" s="85" t="s">
        <v>1190</v>
      </c>
      <c r="AJ176" s="79" t="b">
        <v>0</v>
      </c>
      <c r="AK176" s="79">
        <v>0</v>
      </c>
      <c r="AL176" s="85" t="s">
        <v>1190</v>
      </c>
      <c r="AM176" s="79" t="s">
        <v>1376</v>
      </c>
      <c r="AN176" s="79" t="b">
        <v>0</v>
      </c>
      <c r="AO176" s="85" t="s">
        <v>1175</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2</v>
      </c>
      <c r="BC176" s="78" t="str">
        <f>REPLACE(INDEX(GroupVertices[Group],MATCH(Edges24[[#This Row],[Vertex 2]],GroupVertices[Vertex],0)),1,1,"")</f>
        <v>2</v>
      </c>
      <c r="BD176" s="48">
        <v>0</v>
      </c>
      <c r="BE176" s="49">
        <v>0</v>
      </c>
      <c r="BF176" s="48">
        <v>0</v>
      </c>
      <c r="BG176" s="49">
        <v>0</v>
      </c>
      <c r="BH176" s="48">
        <v>0</v>
      </c>
      <c r="BI176" s="49">
        <v>0</v>
      </c>
      <c r="BJ176" s="48">
        <v>17</v>
      </c>
      <c r="BK176" s="49">
        <v>100</v>
      </c>
      <c r="BL176" s="48">
        <v>17</v>
      </c>
    </row>
    <row r="177" spans="1:64" ht="15">
      <c r="A177" s="64" t="s">
        <v>228</v>
      </c>
      <c r="B177" s="64" t="s">
        <v>388</v>
      </c>
      <c r="C177" s="65"/>
      <c r="D177" s="66"/>
      <c r="E177" s="67"/>
      <c r="F177" s="68"/>
      <c r="G177" s="65"/>
      <c r="H177" s="69"/>
      <c r="I177" s="70"/>
      <c r="J177" s="70"/>
      <c r="K177" s="34" t="s">
        <v>65</v>
      </c>
      <c r="L177" s="77">
        <v>178</v>
      </c>
      <c r="M177" s="77"/>
      <c r="N177" s="72"/>
      <c r="O177" s="79" t="s">
        <v>403</v>
      </c>
      <c r="P177" s="81">
        <v>43454.690462962964</v>
      </c>
      <c r="Q177" s="79" t="s">
        <v>576</v>
      </c>
      <c r="R177" s="83" t="s">
        <v>601</v>
      </c>
      <c r="S177" s="79" t="s">
        <v>612</v>
      </c>
      <c r="T177" s="79"/>
      <c r="U177" s="79"/>
      <c r="V177" s="83" t="s">
        <v>635</v>
      </c>
      <c r="W177" s="81">
        <v>43454.690462962964</v>
      </c>
      <c r="X177" s="83" t="s">
        <v>810</v>
      </c>
      <c r="Y177" s="79"/>
      <c r="Z177" s="79"/>
      <c r="AA177" s="85" t="s">
        <v>999</v>
      </c>
      <c r="AB177" s="85" t="s">
        <v>1176</v>
      </c>
      <c r="AC177" s="79" t="b">
        <v>0</v>
      </c>
      <c r="AD177" s="79">
        <v>0</v>
      </c>
      <c r="AE177" s="85" t="s">
        <v>1349</v>
      </c>
      <c r="AF177" s="79" t="b">
        <v>0</v>
      </c>
      <c r="AG177" s="79" t="s">
        <v>1363</v>
      </c>
      <c r="AH177" s="79"/>
      <c r="AI177" s="85" t="s">
        <v>1190</v>
      </c>
      <c r="AJ177" s="79" t="b">
        <v>0</v>
      </c>
      <c r="AK177" s="79">
        <v>0</v>
      </c>
      <c r="AL177" s="85" t="s">
        <v>1190</v>
      </c>
      <c r="AM177" s="79" t="s">
        <v>1376</v>
      </c>
      <c r="AN177" s="79" t="b">
        <v>0</v>
      </c>
      <c r="AO177" s="85" t="s">
        <v>1176</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v>1</v>
      </c>
      <c r="BE177" s="49">
        <v>5.555555555555555</v>
      </c>
      <c r="BF177" s="48">
        <v>0</v>
      </c>
      <c r="BG177" s="49">
        <v>0</v>
      </c>
      <c r="BH177" s="48">
        <v>0</v>
      </c>
      <c r="BI177" s="49">
        <v>0</v>
      </c>
      <c r="BJ177" s="48">
        <v>17</v>
      </c>
      <c r="BK177" s="49">
        <v>94.44444444444444</v>
      </c>
      <c r="BL177" s="48">
        <v>18</v>
      </c>
    </row>
    <row r="178" spans="1:64" ht="15">
      <c r="A178" s="64" t="s">
        <v>228</v>
      </c>
      <c r="B178" s="64" t="s">
        <v>389</v>
      </c>
      <c r="C178" s="65"/>
      <c r="D178" s="66"/>
      <c r="E178" s="67"/>
      <c r="F178" s="68"/>
      <c r="G178" s="65"/>
      <c r="H178" s="69"/>
      <c r="I178" s="70"/>
      <c r="J178" s="70"/>
      <c r="K178" s="34" t="s">
        <v>65</v>
      </c>
      <c r="L178" s="77">
        <v>179</v>
      </c>
      <c r="M178" s="77"/>
      <c r="N178" s="72"/>
      <c r="O178" s="79" t="s">
        <v>403</v>
      </c>
      <c r="P178" s="81">
        <v>43454.945925925924</v>
      </c>
      <c r="Q178" s="79" t="s">
        <v>577</v>
      </c>
      <c r="R178" s="83" t="s">
        <v>601</v>
      </c>
      <c r="S178" s="79" t="s">
        <v>612</v>
      </c>
      <c r="T178" s="79"/>
      <c r="U178" s="79"/>
      <c r="V178" s="83" t="s">
        <v>635</v>
      </c>
      <c r="W178" s="81">
        <v>43454.945925925924</v>
      </c>
      <c r="X178" s="83" t="s">
        <v>811</v>
      </c>
      <c r="Y178" s="79"/>
      <c r="Z178" s="79"/>
      <c r="AA178" s="85" t="s">
        <v>1000</v>
      </c>
      <c r="AB178" s="85" t="s">
        <v>1177</v>
      </c>
      <c r="AC178" s="79" t="b">
        <v>0</v>
      </c>
      <c r="AD178" s="79">
        <v>0</v>
      </c>
      <c r="AE178" s="85" t="s">
        <v>1350</v>
      </c>
      <c r="AF178" s="79" t="b">
        <v>0</v>
      </c>
      <c r="AG178" s="79" t="s">
        <v>1363</v>
      </c>
      <c r="AH178" s="79"/>
      <c r="AI178" s="85" t="s">
        <v>1190</v>
      </c>
      <c r="AJ178" s="79" t="b">
        <v>0</v>
      </c>
      <c r="AK178" s="79">
        <v>0</v>
      </c>
      <c r="AL178" s="85" t="s">
        <v>1190</v>
      </c>
      <c r="AM178" s="79" t="s">
        <v>1376</v>
      </c>
      <c r="AN178" s="79" t="b">
        <v>0</v>
      </c>
      <c r="AO178" s="85" t="s">
        <v>1177</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2</v>
      </c>
      <c r="BC178" s="78" t="str">
        <f>REPLACE(INDEX(GroupVertices[Group],MATCH(Edges24[[#This Row],[Vertex 2]],GroupVertices[Vertex],0)),1,1,"")</f>
        <v>2</v>
      </c>
      <c r="BD178" s="48">
        <v>0</v>
      </c>
      <c r="BE178" s="49">
        <v>0</v>
      </c>
      <c r="BF178" s="48">
        <v>0</v>
      </c>
      <c r="BG178" s="49">
        <v>0</v>
      </c>
      <c r="BH178" s="48">
        <v>0</v>
      </c>
      <c r="BI178" s="49">
        <v>0</v>
      </c>
      <c r="BJ178" s="48">
        <v>17</v>
      </c>
      <c r="BK178" s="49">
        <v>100</v>
      </c>
      <c r="BL178" s="48">
        <v>17</v>
      </c>
    </row>
    <row r="179" spans="1:64" ht="15">
      <c r="A179" s="64" t="s">
        <v>228</v>
      </c>
      <c r="B179" s="64" t="s">
        <v>390</v>
      </c>
      <c r="C179" s="65"/>
      <c r="D179" s="66"/>
      <c r="E179" s="67"/>
      <c r="F179" s="68"/>
      <c r="G179" s="65"/>
      <c r="H179" s="69"/>
      <c r="I179" s="70"/>
      <c r="J179" s="70"/>
      <c r="K179" s="34" t="s">
        <v>65</v>
      </c>
      <c r="L179" s="77">
        <v>180</v>
      </c>
      <c r="M179" s="77"/>
      <c r="N179" s="72"/>
      <c r="O179" s="79" t="s">
        <v>403</v>
      </c>
      <c r="P179" s="81">
        <v>43455.613912037035</v>
      </c>
      <c r="Q179" s="79" t="s">
        <v>578</v>
      </c>
      <c r="R179" s="83" t="s">
        <v>601</v>
      </c>
      <c r="S179" s="79" t="s">
        <v>612</v>
      </c>
      <c r="T179" s="79"/>
      <c r="U179" s="79"/>
      <c r="V179" s="83" t="s">
        <v>635</v>
      </c>
      <c r="W179" s="81">
        <v>43455.613912037035</v>
      </c>
      <c r="X179" s="83" t="s">
        <v>812</v>
      </c>
      <c r="Y179" s="79"/>
      <c r="Z179" s="79"/>
      <c r="AA179" s="85" t="s">
        <v>1001</v>
      </c>
      <c r="AB179" s="85" t="s">
        <v>1178</v>
      </c>
      <c r="AC179" s="79" t="b">
        <v>0</v>
      </c>
      <c r="AD179" s="79">
        <v>0</v>
      </c>
      <c r="AE179" s="85" t="s">
        <v>1351</v>
      </c>
      <c r="AF179" s="79" t="b">
        <v>0</v>
      </c>
      <c r="AG179" s="79" t="s">
        <v>1363</v>
      </c>
      <c r="AH179" s="79"/>
      <c r="AI179" s="85" t="s">
        <v>1190</v>
      </c>
      <c r="AJ179" s="79" t="b">
        <v>0</v>
      </c>
      <c r="AK179" s="79">
        <v>0</v>
      </c>
      <c r="AL179" s="85" t="s">
        <v>1190</v>
      </c>
      <c r="AM179" s="79" t="s">
        <v>1376</v>
      </c>
      <c r="AN179" s="79" t="b">
        <v>0</v>
      </c>
      <c r="AO179" s="85" t="s">
        <v>1178</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2</v>
      </c>
      <c r="BD179" s="48">
        <v>1</v>
      </c>
      <c r="BE179" s="49">
        <v>5.555555555555555</v>
      </c>
      <c r="BF179" s="48">
        <v>0</v>
      </c>
      <c r="BG179" s="49">
        <v>0</v>
      </c>
      <c r="BH179" s="48">
        <v>0</v>
      </c>
      <c r="BI179" s="49">
        <v>0</v>
      </c>
      <c r="BJ179" s="48">
        <v>17</v>
      </c>
      <c r="BK179" s="49">
        <v>94.44444444444444</v>
      </c>
      <c r="BL179" s="48">
        <v>18</v>
      </c>
    </row>
    <row r="180" spans="1:64" ht="15">
      <c r="A180" s="64" t="s">
        <v>228</v>
      </c>
      <c r="B180" s="64" t="s">
        <v>391</v>
      </c>
      <c r="C180" s="65"/>
      <c r="D180" s="66"/>
      <c r="E180" s="67"/>
      <c r="F180" s="68"/>
      <c r="G180" s="65"/>
      <c r="H180" s="69"/>
      <c r="I180" s="70"/>
      <c r="J180" s="70"/>
      <c r="K180" s="34" t="s">
        <v>65</v>
      </c>
      <c r="L180" s="77">
        <v>181</v>
      </c>
      <c r="M180" s="77"/>
      <c r="N180" s="72"/>
      <c r="O180" s="79" t="s">
        <v>403</v>
      </c>
      <c r="P180" s="81">
        <v>43456.04614583333</v>
      </c>
      <c r="Q180" s="79" t="s">
        <v>579</v>
      </c>
      <c r="R180" s="83" t="s">
        <v>601</v>
      </c>
      <c r="S180" s="79" t="s">
        <v>612</v>
      </c>
      <c r="T180" s="79"/>
      <c r="U180" s="79"/>
      <c r="V180" s="83" t="s">
        <v>635</v>
      </c>
      <c r="W180" s="81">
        <v>43456.04614583333</v>
      </c>
      <c r="X180" s="83" t="s">
        <v>813</v>
      </c>
      <c r="Y180" s="79"/>
      <c r="Z180" s="79"/>
      <c r="AA180" s="85" t="s">
        <v>1002</v>
      </c>
      <c r="AB180" s="85" t="s">
        <v>1179</v>
      </c>
      <c r="AC180" s="79" t="b">
        <v>0</v>
      </c>
      <c r="AD180" s="79">
        <v>0</v>
      </c>
      <c r="AE180" s="85" t="s">
        <v>1352</v>
      </c>
      <c r="AF180" s="79" t="b">
        <v>0</v>
      </c>
      <c r="AG180" s="79" t="s">
        <v>1363</v>
      </c>
      <c r="AH180" s="79"/>
      <c r="AI180" s="85" t="s">
        <v>1190</v>
      </c>
      <c r="AJ180" s="79" t="b">
        <v>0</v>
      </c>
      <c r="AK180" s="79">
        <v>0</v>
      </c>
      <c r="AL180" s="85" t="s">
        <v>1190</v>
      </c>
      <c r="AM180" s="79" t="s">
        <v>1376</v>
      </c>
      <c r="AN180" s="79" t="b">
        <v>0</v>
      </c>
      <c r="AO180" s="85" t="s">
        <v>1179</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v>
      </c>
      <c r="BC180" s="78" t="str">
        <f>REPLACE(INDEX(GroupVertices[Group],MATCH(Edges24[[#This Row],[Vertex 2]],GroupVertices[Vertex],0)),1,1,"")</f>
        <v>2</v>
      </c>
      <c r="BD180" s="48">
        <v>1</v>
      </c>
      <c r="BE180" s="49">
        <v>5.555555555555555</v>
      </c>
      <c r="BF180" s="48">
        <v>0</v>
      </c>
      <c r="BG180" s="49">
        <v>0</v>
      </c>
      <c r="BH180" s="48">
        <v>0</v>
      </c>
      <c r="BI180" s="49">
        <v>0</v>
      </c>
      <c r="BJ180" s="48">
        <v>17</v>
      </c>
      <c r="BK180" s="49">
        <v>94.44444444444444</v>
      </c>
      <c r="BL180" s="48">
        <v>18</v>
      </c>
    </row>
    <row r="181" spans="1:64" ht="15">
      <c r="A181" s="64" t="s">
        <v>228</v>
      </c>
      <c r="B181" s="64" t="s">
        <v>392</v>
      </c>
      <c r="C181" s="65"/>
      <c r="D181" s="66"/>
      <c r="E181" s="67"/>
      <c r="F181" s="68"/>
      <c r="G181" s="65"/>
      <c r="H181" s="69"/>
      <c r="I181" s="70"/>
      <c r="J181" s="70"/>
      <c r="K181" s="34" t="s">
        <v>65</v>
      </c>
      <c r="L181" s="77">
        <v>182</v>
      </c>
      <c r="M181" s="77"/>
      <c r="N181" s="72"/>
      <c r="O181" s="79" t="s">
        <v>403</v>
      </c>
      <c r="P181" s="81">
        <v>43458.742893518516</v>
      </c>
      <c r="Q181" s="79" t="s">
        <v>580</v>
      </c>
      <c r="R181" s="83" t="s">
        <v>601</v>
      </c>
      <c r="S181" s="79" t="s">
        <v>612</v>
      </c>
      <c r="T181" s="79"/>
      <c r="U181" s="79"/>
      <c r="V181" s="83" t="s">
        <v>635</v>
      </c>
      <c r="W181" s="81">
        <v>43458.742893518516</v>
      </c>
      <c r="X181" s="83" t="s">
        <v>814</v>
      </c>
      <c r="Y181" s="79"/>
      <c r="Z181" s="79"/>
      <c r="AA181" s="85" t="s">
        <v>1003</v>
      </c>
      <c r="AB181" s="85" t="s">
        <v>1180</v>
      </c>
      <c r="AC181" s="79" t="b">
        <v>0</v>
      </c>
      <c r="AD181" s="79">
        <v>0</v>
      </c>
      <c r="AE181" s="85" t="s">
        <v>1353</v>
      </c>
      <c r="AF181" s="79" t="b">
        <v>0</v>
      </c>
      <c r="AG181" s="79" t="s">
        <v>1363</v>
      </c>
      <c r="AH181" s="79"/>
      <c r="AI181" s="85" t="s">
        <v>1190</v>
      </c>
      <c r="AJ181" s="79" t="b">
        <v>0</v>
      </c>
      <c r="AK181" s="79">
        <v>0</v>
      </c>
      <c r="AL181" s="85" t="s">
        <v>1190</v>
      </c>
      <c r="AM181" s="79" t="s">
        <v>1376</v>
      </c>
      <c r="AN181" s="79" t="b">
        <v>0</v>
      </c>
      <c r="AO181" s="85" t="s">
        <v>1180</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2</v>
      </c>
      <c r="BC181" s="78" t="str">
        <f>REPLACE(INDEX(GroupVertices[Group],MATCH(Edges24[[#This Row],[Vertex 2]],GroupVertices[Vertex],0)),1,1,"")</f>
        <v>2</v>
      </c>
      <c r="BD181" s="48">
        <v>1</v>
      </c>
      <c r="BE181" s="49">
        <v>4.3478260869565215</v>
      </c>
      <c r="BF181" s="48">
        <v>0</v>
      </c>
      <c r="BG181" s="49">
        <v>0</v>
      </c>
      <c r="BH181" s="48">
        <v>0</v>
      </c>
      <c r="BI181" s="49">
        <v>0</v>
      </c>
      <c r="BJ181" s="48">
        <v>22</v>
      </c>
      <c r="BK181" s="49">
        <v>95.65217391304348</v>
      </c>
      <c r="BL181" s="48">
        <v>23</v>
      </c>
    </row>
    <row r="182" spans="1:64" ht="15">
      <c r="A182" s="64" t="s">
        <v>228</v>
      </c>
      <c r="B182" s="64" t="s">
        <v>393</v>
      </c>
      <c r="C182" s="65"/>
      <c r="D182" s="66"/>
      <c r="E182" s="67"/>
      <c r="F182" s="68"/>
      <c r="G182" s="65"/>
      <c r="H182" s="69"/>
      <c r="I182" s="70"/>
      <c r="J182" s="70"/>
      <c r="K182" s="34" t="s">
        <v>65</v>
      </c>
      <c r="L182" s="77">
        <v>183</v>
      </c>
      <c r="M182" s="77"/>
      <c r="N182" s="72"/>
      <c r="O182" s="79" t="s">
        <v>403</v>
      </c>
      <c r="P182" s="81">
        <v>43458.78325231482</v>
      </c>
      <c r="Q182" s="79" t="s">
        <v>581</v>
      </c>
      <c r="R182" s="83" t="s">
        <v>601</v>
      </c>
      <c r="S182" s="79" t="s">
        <v>612</v>
      </c>
      <c r="T182" s="79"/>
      <c r="U182" s="79"/>
      <c r="V182" s="83" t="s">
        <v>635</v>
      </c>
      <c r="W182" s="81">
        <v>43458.78325231482</v>
      </c>
      <c r="X182" s="83" t="s">
        <v>815</v>
      </c>
      <c r="Y182" s="79"/>
      <c r="Z182" s="79"/>
      <c r="AA182" s="85" t="s">
        <v>1004</v>
      </c>
      <c r="AB182" s="85" t="s">
        <v>1181</v>
      </c>
      <c r="AC182" s="79" t="b">
        <v>0</v>
      </c>
      <c r="AD182" s="79">
        <v>0</v>
      </c>
      <c r="AE182" s="85" t="s">
        <v>1354</v>
      </c>
      <c r="AF182" s="79" t="b">
        <v>0</v>
      </c>
      <c r="AG182" s="79" t="s">
        <v>1363</v>
      </c>
      <c r="AH182" s="79"/>
      <c r="AI182" s="85" t="s">
        <v>1190</v>
      </c>
      <c r="AJ182" s="79" t="b">
        <v>0</v>
      </c>
      <c r="AK182" s="79">
        <v>0</v>
      </c>
      <c r="AL182" s="85" t="s">
        <v>1190</v>
      </c>
      <c r="AM182" s="79" t="s">
        <v>1376</v>
      </c>
      <c r="AN182" s="79" t="b">
        <v>0</v>
      </c>
      <c r="AO182" s="85" t="s">
        <v>1181</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v>1</v>
      </c>
      <c r="BE182" s="49">
        <v>3.7037037037037037</v>
      </c>
      <c r="BF182" s="48">
        <v>0</v>
      </c>
      <c r="BG182" s="49">
        <v>0</v>
      </c>
      <c r="BH182" s="48">
        <v>0</v>
      </c>
      <c r="BI182" s="49">
        <v>0</v>
      </c>
      <c r="BJ182" s="48">
        <v>26</v>
      </c>
      <c r="BK182" s="49">
        <v>96.29629629629629</v>
      </c>
      <c r="BL182" s="48">
        <v>27</v>
      </c>
    </row>
    <row r="183" spans="1:64" ht="15">
      <c r="A183" s="64" t="s">
        <v>228</v>
      </c>
      <c r="B183" s="64" t="s">
        <v>394</v>
      </c>
      <c r="C183" s="65"/>
      <c r="D183" s="66"/>
      <c r="E183" s="67"/>
      <c r="F183" s="68"/>
      <c r="G183" s="65"/>
      <c r="H183" s="69"/>
      <c r="I183" s="70"/>
      <c r="J183" s="70"/>
      <c r="K183" s="34" t="s">
        <v>65</v>
      </c>
      <c r="L183" s="77">
        <v>184</v>
      </c>
      <c r="M183" s="77"/>
      <c r="N183" s="72"/>
      <c r="O183" s="79" t="s">
        <v>403</v>
      </c>
      <c r="P183" s="81">
        <v>43460.69725694445</v>
      </c>
      <c r="Q183" s="79" t="s">
        <v>582</v>
      </c>
      <c r="R183" s="83" t="s">
        <v>601</v>
      </c>
      <c r="S183" s="79" t="s">
        <v>612</v>
      </c>
      <c r="T183" s="79"/>
      <c r="U183" s="79"/>
      <c r="V183" s="83" t="s">
        <v>635</v>
      </c>
      <c r="W183" s="81">
        <v>43460.69725694445</v>
      </c>
      <c r="X183" s="83" t="s">
        <v>816</v>
      </c>
      <c r="Y183" s="79"/>
      <c r="Z183" s="79"/>
      <c r="AA183" s="85" t="s">
        <v>1005</v>
      </c>
      <c r="AB183" s="85" t="s">
        <v>1182</v>
      </c>
      <c r="AC183" s="79" t="b">
        <v>0</v>
      </c>
      <c r="AD183" s="79">
        <v>0</v>
      </c>
      <c r="AE183" s="85" t="s">
        <v>1355</v>
      </c>
      <c r="AF183" s="79" t="b">
        <v>0</v>
      </c>
      <c r="AG183" s="79" t="s">
        <v>1363</v>
      </c>
      <c r="AH183" s="79"/>
      <c r="AI183" s="85" t="s">
        <v>1190</v>
      </c>
      <c r="AJ183" s="79" t="b">
        <v>0</v>
      </c>
      <c r="AK183" s="79">
        <v>0</v>
      </c>
      <c r="AL183" s="85" t="s">
        <v>1190</v>
      </c>
      <c r="AM183" s="79" t="s">
        <v>1376</v>
      </c>
      <c r="AN183" s="79" t="b">
        <v>0</v>
      </c>
      <c r="AO183" s="85" t="s">
        <v>1182</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2</v>
      </c>
      <c r="BC183" s="78" t="str">
        <f>REPLACE(INDEX(GroupVertices[Group],MATCH(Edges24[[#This Row],[Vertex 2]],GroupVertices[Vertex],0)),1,1,"")</f>
        <v>2</v>
      </c>
      <c r="BD183" s="48">
        <v>1</v>
      </c>
      <c r="BE183" s="49">
        <v>5.555555555555555</v>
      </c>
      <c r="BF183" s="48">
        <v>0</v>
      </c>
      <c r="BG183" s="49">
        <v>0</v>
      </c>
      <c r="BH183" s="48">
        <v>0</v>
      </c>
      <c r="BI183" s="49">
        <v>0</v>
      </c>
      <c r="BJ183" s="48">
        <v>17</v>
      </c>
      <c r="BK183" s="49">
        <v>94.44444444444444</v>
      </c>
      <c r="BL183" s="48">
        <v>18</v>
      </c>
    </row>
    <row r="184" spans="1:64" ht="15">
      <c r="A184" s="64" t="s">
        <v>228</v>
      </c>
      <c r="B184" s="64" t="s">
        <v>395</v>
      </c>
      <c r="C184" s="65"/>
      <c r="D184" s="66"/>
      <c r="E184" s="67"/>
      <c r="F184" s="68"/>
      <c r="G184" s="65"/>
      <c r="H184" s="69"/>
      <c r="I184" s="70"/>
      <c r="J184" s="70"/>
      <c r="K184" s="34" t="s">
        <v>65</v>
      </c>
      <c r="L184" s="77">
        <v>185</v>
      </c>
      <c r="M184" s="77"/>
      <c r="N184" s="72"/>
      <c r="O184" s="79" t="s">
        <v>403</v>
      </c>
      <c r="P184" s="81">
        <v>43460.78091435185</v>
      </c>
      <c r="Q184" s="79" t="s">
        <v>583</v>
      </c>
      <c r="R184" s="83" t="s">
        <v>601</v>
      </c>
      <c r="S184" s="79" t="s">
        <v>612</v>
      </c>
      <c r="T184" s="79"/>
      <c r="U184" s="79"/>
      <c r="V184" s="83" t="s">
        <v>635</v>
      </c>
      <c r="W184" s="81">
        <v>43460.78091435185</v>
      </c>
      <c r="X184" s="83" t="s">
        <v>817</v>
      </c>
      <c r="Y184" s="79"/>
      <c r="Z184" s="79"/>
      <c r="AA184" s="85" t="s">
        <v>1006</v>
      </c>
      <c r="AB184" s="79"/>
      <c r="AC184" s="79" t="b">
        <v>0</v>
      </c>
      <c r="AD184" s="79">
        <v>0</v>
      </c>
      <c r="AE184" s="85" t="s">
        <v>1356</v>
      </c>
      <c r="AF184" s="79" t="b">
        <v>0</v>
      </c>
      <c r="AG184" s="79" t="s">
        <v>1363</v>
      </c>
      <c r="AH184" s="79"/>
      <c r="AI184" s="85" t="s">
        <v>1190</v>
      </c>
      <c r="AJ184" s="79" t="b">
        <v>0</v>
      </c>
      <c r="AK184" s="79">
        <v>0</v>
      </c>
      <c r="AL184" s="85" t="s">
        <v>1190</v>
      </c>
      <c r="AM184" s="79" t="s">
        <v>1376</v>
      </c>
      <c r="AN184" s="79" t="b">
        <v>0</v>
      </c>
      <c r="AO184" s="85" t="s">
        <v>1006</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2</v>
      </c>
      <c r="BC184" s="78" t="str">
        <f>REPLACE(INDEX(GroupVertices[Group],MATCH(Edges24[[#This Row],[Vertex 2]],GroupVertices[Vertex],0)),1,1,"")</f>
        <v>2</v>
      </c>
      <c r="BD184" s="48">
        <v>0</v>
      </c>
      <c r="BE184" s="49">
        <v>0</v>
      </c>
      <c r="BF184" s="48">
        <v>0</v>
      </c>
      <c r="BG184" s="49">
        <v>0</v>
      </c>
      <c r="BH184" s="48">
        <v>0</v>
      </c>
      <c r="BI184" s="49">
        <v>0</v>
      </c>
      <c r="BJ184" s="48">
        <v>17</v>
      </c>
      <c r="BK184" s="49">
        <v>100</v>
      </c>
      <c r="BL184" s="48">
        <v>17</v>
      </c>
    </row>
    <row r="185" spans="1:64" ht="15">
      <c r="A185" s="64" t="s">
        <v>228</v>
      </c>
      <c r="B185" s="64" t="s">
        <v>396</v>
      </c>
      <c r="C185" s="65"/>
      <c r="D185" s="66"/>
      <c r="E185" s="67"/>
      <c r="F185" s="68"/>
      <c r="G185" s="65"/>
      <c r="H185" s="69"/>
      <c r="I185" s="70"/>
      <c r="J185" s="70"/>
      <c r="K185" s="34" t="s">
        <v>65</v>
      </c>
      <c r="L185" s="77">
        <v>186</v>
      </c>
      <c r="M185" s="77"/>
      <c r="N185" s="72"/>
      <c r="O185" s="79" t="s">
        <v>403</v>
      </c>
      <c r="P185" s="81">
        <v>43460.9059837963</v>
      </c>
      <c r="Q185" s="79" t="s">
        <v>584</v>
      </c>
      <c r="R185" s="83" t="s">
        <v>601</v>
      </c>
      <c r="S185" s="79" t="s">
        <v>612</v>
      </c>
      <c r="T185" s="79"/>
      <c r="U185" s="79"/>
      <c r="V185" s="83" t="s">
        <v>635</v>
      </c>
      <c r="W185" s="81">
        <v>43460.9059837963</v>
      </c>
      <c r="X185" s="83" t="s">
        <v>818</v>
      </c>
      <c r="Y185" s="79"/>
      <c r="Z185" s="79"/>
      <c r="AA185" s="85" t="s">
        <v>1007</v>
      </c>
      <c r="AB185" s="85" t="s">
        <v>1183</v>
      </c>
      <c r="AC185" s="79" t="b">
        <v>0</v>
      </c>
      <c r="AD185" s="79">
        <v>0</v>
      </c>
      <c r="AE185" s="85" t="s">
        <v>1357</v>
      </c>
      <c r="AF185" s="79" t="b">
        <v>0</v>
      </c>
      <c r="AG185" s="79" t="s">
        <v>1363</v>
      </c>
      <c r="AH185" s="79"/>
      <c r="AI185" s="85" t="s">
        <v>1190</v>
      </c>
      <c r="AJ185" s="79" t="b">
        <v>0</v>
      </c>
      <c r="AK185" s="79">
        <v>0</v>
      </c>
      <c r="AL185" s="85" t="s">
        <v>1190</v>
      </c>
      <c r="AM185" s="79" t="s">
        <v>1376</v>
      </c>
      <c r="AN185" s="79" t="b">
        <v>0</v>
      </c>
      <c r="AO185" s="85" t="s">
        <v>1183</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2</v>
      </c>
      <c r="BC185" s="78" t="str">
        <f>REPLACE(INDEX(GroupVertices[Group],MATCH(Edges24[[#This Row],[Vertex 2]],GroupVertices[Vertex],0)),1,1,"")</f>
        <v>2</v>
      </c>
      <c r="BD185" s="48">
        <v>0</v>
      </c>
      <c r="BE185" s="49">
        <v>0</v>
      </c>
      <c r="BF185" s="48">
        <v>0</v>
      </c>
      <c r="BG185" s="49">
        <v>0</v>
      </c>
      <c r="BH185" s="48">
        <v>0</v>
      </c>
      <c r="BI185" s="49">
        <v>0</v>
      </c>
      <c r="BJ185" s="48">
        <v>17</v>
      </c>
      <c r="BK185" s="49">
        <v>100</v>
      </c>
      <c r="BL185" s="48">
        <v>17</v>
      </c>
    </row>
    <row r="186" spans="1:64" ht="15">
      <c r="A186" s="64" t="s">
        <v>228</v>
      </c>
      <c r="B186" s="64" t="s">
        <v>397</v>
      </c>
      <c r="C186" s="65"/>
      <c r="D186" s="66"/>
      <c r="E186" s="67"/>
      <c r="F186" s="68"/>
      <c r="G186" s="65"/>
      <c r="H186" s="69"/>
      <c r="I186" s="70"/>
      <c r="J186" s="70"/>
      <c r="K186" s="34" t="s">
        <v>65</v>
      </c>
      <c r="L186" s="77">
        <v>187</v>
      </c>
      <c r="M186" s="77"/>
      <c r="N186" s="72"/>
      <c r="O186" s="79" t="s">
        <v>403</v>
      </c>
      <c r="P186" s="81">
        <v>43461.67376157407</v>
      </c>
      <c r="Q186" s="79" t="s">
        <v>585</v>
      </c>
      <c r="R186" s="83" t="s">
        <v>601</v>
      </c>
      <c r="S186" s="79" t="s">
        <v>612</v>
      </c>
      <c r="T186" s="79"/>
      <c r="U186" s="79"/>
      <c r="V186" s="83" t="s">
        <v>635</v>
      </c>
      <c r="W186" s="81">
        <v>43461.67376157407</v>
      </c>
      <c r="X186" s="83" t="s">
        <v>819</v>
      </c>
      <c r="Y186" s="79"/>
      <c r="Z186" s="79"/>
      <c r="AA186" s="85" t="s">
        <v>1008</v>
      </c>
      <c r="AB186" s="85" t="s">
        <v>1184</v>
      </c>
      <c r="AC186" s="79" t="b">
        <v>0</v>
      </c>
      <c r="AD186" s="79">
        <v>0</v>
      </c>
      <c r="AE186" s="85" t="s">
        <v>1358</v>
      </c>
      <c r="AF186" s="79" t="b">
        <v>0</v>
      </c>
      <c r="AG186" s="79" t="s">
        <v>1363</v>
      </c>
      <c r="AH186" s="79"/>
      <c r="AI186" s="85" t="s">
        <v>1190</v>
      </c>
      <c r="AJ186" s="79" t="b">
        <v>0</v>
      </c>
      <c r="AK186" s="79">
        <v>0</v>
      </c>
      <c r="AL186" s="85" t="s">
        <v>1190</v>
      </c>
      <c r="AM186" s="79" t="s">
        <v>1376</v>
      </c>
      <c r="AN186" s="79" t="b">
        <v>0</v>
      </c>
      <c r="AO186" s="85" t="s">
        <v>1184</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2</v>
      </c>
      <c r="BC186" s="78" t="str">
        <f>REPLACE(INDEX(GroupVertices[Group],MATCH(Edges24[[#This Row],[Vertex 2]],GroupVertices[Vertex],0)),1,1,"")</f>
        <v>2</v>
      </c>
      <c r="BD186" s="48">
        <v>1</v>
      </c>
      <c r="BE186" s="49">
        <v>5.555555555555555</v>
      </c>
      <c r="BF186" s="48">
        <v>0</v>
      </c>
      <c r="BG186" s="49">
        <v>0</v>
      </c>
      <c r="BH186" s="48">
        <v>0</v>
      </c>
      <c r="BI186" s="49">
        <v>0</v>
      </c>
      <c r="BJ186" s="48">
        <v>17</v>
      </c>
      <c r="BK186" s="49">
        <v>94.44444444444444</v>
      </c>
      <c r="BL186" s="48">
        <v>18</v>
      </c>
    </row>
    <row r="187" spans="1:64" ht="15">
      <c r="A187" s="64" t="s">
        <v>228</v>
      </c>
      <c r="B187" s="64" t="s">
        <v>398</v>
      </c>
      <c r="C187" s="65"/>
      <c r="D187" s="66"/>
      <c r="E187" s="67"/>
      <c r="F187" s="68"/>
      <c r="G187" s="65"/>
      <c r="H187" s="69"/>
      <c r="I187" s="70"/>
      <c r="J187" s="70"/>
      <c r="K187" s="34" t="s">
        <v>65</v>
      </c>
      <c r="L187" s="77">
        <v>188</v>
      </c>
      <c r="M187" s="77"/>
      <c r="N187" s="72"/>
      <c r="O187" s="79" t="s">
        <v>403</v>
      </c>
      <c r="P187" s="81">
        <v>43462.64363425926</v>
      </c>
      <c r="Q187" s="79" t="s">
        <v>586</v>
      </c>
      <c r="R187" s="83" t="s">
        <v>601</v>
      </c>
      <c r="S187" s="79" t="s">
        <v>612</v>
      </c>
      <c r="T187" s="79"/>
      <c r="U187" s="79"/>
      <c r="V187" s="83" t="s">
        <v>635</v>
      </c>
      <c r="W187" s="81">
        <v>43462.64363425926</v>
      </c>
      <c r="X187" s="83" t="s">
        <v>820</v>
      </c>
      <c r="Y187" s="79"/>
      <c r="Z187" s="79"/>
      <c r="AA187" s="85" t="s">
        <v>1009</v>
      </c>
      <c r="AB187" s="85" t="s">
        <v>1185</v>
      </c>
      <c r="AC187" s="79" t="b">
        <v>0</v>
      </c>
      <c r="AD187" s="79">
        <v>0</v>
      </c>
      <c r="AE187" s="85" t="s">
        <v>1359</v>
      </c>
      <c r="AF187" s="79" t="b">
        <v>0</v>
      </c>
      <c r="AG187" s="79" t="s">
        <v>1363</v>
      </c>
      <c r="AH187" s="79"/>
      <c r="AI187" s="85" t="s">
        <v>1190</v>
      </c>
      <c r="AJ187" s="79" t="b">
        <v>0</v>
      </c>
      <c r="AK187" s="79">
        <v>0</v>
      </c>
      <c r="AL187" s="85" t="s">
        <v>1190</v>
      </c>
      <c r="AM187" s="79" t="s">
        <v>1376</v>
      </c>
      <c r="AN187" s="79" t="b">
        <v>0</v>
      </c>
      <c r="AO187" s="85" t="s">
        <v>1185</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2</v>
      </c>
      <c r="BC187" s="78" t="str">
        <f>REPLACE(INDEX(GroupVertices[Group],MATCH(Edges24[[#This Row],[Vertex 2]],GroupVertices[Vertex],0)),1,1,"")</f>
        <v>2</v>
      </c>
      <c r="BD187" s="48">
        <v>1</v>
      </c>
      <c r="BE187" s="49">
        <v>5.555555555555555</v>
      </c>
      <c r="BF187" s="48">
        <v>0</v>
      </c>
      <c r="BG187" s="49">
        <v>0</v>
      </c>
      <c r="BH187" s="48">
        <v>0</v>
      </c>
      <c r="BI187" s="49">
        <v>0</v>
      </c>
      <c r="BJ187" s="48">
        <v>17</v>
      </c>
      <c r="BK187" s="49">
        <v>94.44444444444444</v>
      </c>
      <c r="BL187" s="48">
        <v>18</v>
      </c>
    </row>
    <row r="188" spans="1:64" ht="15">
      <c r="A188" s="64" t="s">
        <v>228</v>
      </c>
      <c r="B188" s="64" t="s">
        <v>399</v>
      </c>
      <c r="C188" s="65"/>
      <c r="D188" s="66"/>
      <c r="E188" s="67"/>
      <c r="F188" s="68"/>
      <c r="G188" s="65"/>
      <c r="H188" s="69"/>
      <c r="I188" s="70"/>
      <c r="J188" s="70"/>
      <c r="K188" s="34" t="s">
        <v>65</v>
      </c>
      <c r="L188" s="77">
        <v>189</v>
      </c>
      <c r="M188" s="77"/>
      <c r="N188" s="72"/>
      <c r="O188" s="79" t="s">
        <v>403</v>
      </c>
      <c r="P188" s="81">
        <v>43462.66670138889</v>
      </c>
      <c r="Q188" s="79" t="s">
        <v>587</v>
      </c>
      <c r="R188" s="83" t="s">
        <v>601</v>
      </c>
      <c r="S188" s="79" t="s">
        <v>612</v>
      </c>
      <c r="T188" s="79"/>
      <c r="U188" s="79"/>
      <c r="V188" s="83" t="s">
        <v>635</v>
      </c>
      <c r="W188" s="81">
        <v>43462.66670138889</v>
      </c>
      <c r="X188" s="83" t="s">
        <v>821</v>
      </c>
      <c r="Y188" s="79"/>
      <c r="Z188" s="79"/>
      <c r="AA188" s="85" t="s">
        <v>1010</v>
      </c>
      <c r="AB188" s="85" t="s">
        <v>1186</v>
      </c>
      <c r="AC188" s="79" t="b">
        <v>0</v>
      </c>
      <c r="AD188" s="79">
        <v>0</v>
      </c>
      <c r="AE188" s="85" t="s">
        <v>1360</v>
      </c>
      <c r="AF188" s="79" t="b">
        <v>0</v>
      </c>
      <c r="AG188" s="79" t="s">
        <v>1363</v>
      </c>
      <c r="AH188" s="79"/>
      <c r="AI188" s="85" t="s">
        <v>1190</v>
      </c>
      <c r="AJ188" s="79" t="b">
        <v>0</v>
      </c>
      <c r="AK188" s="79">
        <v>0</v>
      </c>
      <c r="AL188" s="85" t="s">
        <v>1190</v>
      </c>
      <c r="AM188" s="79" t="s">
        <v>1376</v>
      </c>
      <c r="AN188" s="79" t="b">
        <v>0</v>
      </c>
      <c r="AO188" s="85" t="s">
        <v>1186</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2</v>
      </c>
      <c r="BC188" s="78" t="str">
        <f>REPLACE(INDEX(GroupVertices[Group],MATCH(Edges24[[#This Row],[Vertex 2]],GroupVertices[Vertex],0)),1,1,"")</f>
        <v>2</v>
      </c>
      <c r="BD188" s="48">
        <v>1</v>
      </c>
      <c r="BE188" s="49">
        <v>5.555555555555555</v>
      </c>
      <c r="BF188" s="48">
        <v>0</v>
      </c>
      <c r="BG188" s="49">
        <v>0</v>
      </c>
      <c r="BH188" s="48">
        <v>0</v>
      </c>
      <c r="BI188" s="49">
        <v>0</v>
      </c>
      <c r="BJ188" s="48">
        <v>17</v>
      </c>
      <c r="BK188" s="49">
        <v>94.44444444444444</v>
      </c>
      <c r="BL188" s="48">
        <v>18</v>
      </c>
    </row>
    <row r="189" spans="1:64" ht="15">
      <c r="A189" s="64" t="s">
        <v>228</v>
      </c>
      <c r="B189" s="64" t="s">
        <v>400</v>
      </c>
      <c r="C189" s="65"/>
      <c r="D189" s="66"/>
      <c r="E189" s="67"/>
      <c r="F189" s="68"/>
      <c r="G189" s="65"/>
      <c r="H189" s="69"/>
      <c r="I189" s="70"/>
      <c r="J189" s="70"/>
      <c r="K189" s="34" t="s">
        <v>65</v>
      </c>
      <c r="L189" s="77">
        <v>190</v>
      </c>
      <c r="M189" s="77"/>
      <c r="N189" s="72"/>
      <c r="O189" s="79" t="s">
        <v>403</v>
      </c>
      <c r="P189" s="81">
        <v>43462.64494212963</v>
      </c>
      <c r="Q189" s="79" t="s">
        <v>588</v>
      </c>
      <c r="R189" s="83" t="s">
        <v>601</v>
      </c>
      <c r="S189" s="79" t="s">
        <v>612</v>
      </c>
      <c r="T189" s="79"/>
      <c r="U189" s="79"/>
      <c r="V189" s="83" t="s">
        <v>635</v>
      </c>
      <c r="W189" s="81">
        <v>43462.64494212963</v>
      </c>
      <c r="X189" s="83" t="s">
        <v>822</v>
      </c>
      <c r="Y189" s="79"/>
      <c r="Z189" s="79"/>
      <c r="AA189" s="85" t="s">
        <v>1011</v>
      </c>
      <c r="AB189" s="85" t="s">
        <v>1187</v>
      </c>
      <c r="AC189" s="79" t="b">
        <v>0</v>
      </c>
      <c r="AD189" s="79">
        <v>0</v>
      </c>
      <c r="AE189" s="85" t="s">
        <v>1361</v>
      </c>
      <c r="AF189" s="79" t="b">
        <v>0</v>
      </c>
      <c r="AG189" s="79" t="s">
        <v>1363</v>
      </c>
      <c r="AH189" s="79"/>
      <c r="AI189" s="85" t="s">
        <v>1190</v>
      </c>
      <c r="AJ189" s="79" t="b">
        <v>0</v>
      </c>
      <c r="AK189" s="79">
        <v>0</v>
      </c>
      <c r="AL189" s="85" t="s">
        <v>1190</v>
      </c>
      <c r="AM189" s="79" t="s">
        <v>1376</v>
      </c>
      <c r="AN189" s="79" t="b">
        <v>0</v>
      </c>
      <c r="AO189" s="85" t="s">
        <v>1187</v>
      </c>
      <c r="AP189" s="79" t="s">
        <v>176</v>
      </c>
      <c r="AQ189" s="79">
        <v>0</v>
      </c>
      <c r="AR189" s="79">
        <v>0</v>
      </c>
      <c r="AS189" s="79"/>
      <c r="AT189" s="79"/>
      <c r="AU189" s="79"/>
      <c r="AV189" s="79"/>
      <c r="AW189" s="79"/>
      <c r="AX189" s="79"/>
      <c r="AY189" s="79"/>
      <c r="AZ189" s="79"/>
      <c r="BA189">
        <v>2</v>
      </c>
      <c r="BB189" s="78" t="str">
        <f>REPLACE(INDEX(GroupVertices[Group],MATCH(Edges24[[#This Row],[Vertex 1]],GroupVertices[Vertex],0)),1,1,"")</f>
        <v>2</v>
      </c>
      <c r="BC189" s="78" t="str">
        <f>REPLACE(INDEX(GroupVertices[Group],MATCH(Edges24[[#This Row],[Vertex 2]],GroupVertices[Vertex],0)),1,1,"")</f>
        <v>2</v>
      </c>
      <c r="BD189" s="48">
        <v>0</v>
      </c>
      <c r="BE189" s="49">
        <v>0</v>
      </c>
      <c r="BF189" s="48">
        <v>0</v>
      </c>
      <c r="BG189" s="49">
        <v>0</v>
      </c>
      <c r="BH189" s="48">
        <v>0</v>
      </c>
      <c r="BI189" s="49">
        <v>0</v>
      </c>
      <c r="BJ189" s="48">
        <v>20</v>
      </c>
      <c r="BK189" s="49">
        <v>100</v>
      </c>
      <c r="BL189" s="48">
        <v>20</v>
      </c>
    </row>
    <row r="190" spans="1:64" ht="15">
      <c r="A190" s="64" t="s">
        <v>228</v>
      </c>
      <c r="B190" s="64" t="s">
        <v>400</v>
      </c>
      <c r="C190" s="65"/>
      <c r="D190" s="66"/>
      <c r="E190" s="67"/>
      <c r="F190" s="68"/>
      <c r="G190" s="65"/>
      <c r="H190" s="69"/>
      <c r="I190" s="70"/>
      <c r="J190" s="70"/>
      <c r="K190" s="34" t="s">
        <v>65</v>
      </c>
      <c r="L190" s="77">
        <v>191</v>
      </c>
      <c r="M190" s="77"/>
      <c r="N190" s="72"/>
      <c r="O190" s="79" t="s">
        <v>403</v>
      </c>
      <c r="P190" s="81">
        <v>43462.667037037034</v>
      </c>
      <c r="Q190" s="79" t="s">
        <v>589</v>
      </c>
      <c r="R190" s="83" t="s">
        <v>601</v>
      </c>
      <c r="S190" s="79" t="s">
        <v>612</v>
      </c>
      <c r="T190" s="79"/>
      <c r="U190" s="79"/>
      <c r="V190" s="83" t="s">
        <v>635</v>
      </c>
      <c r="W190" s="81">
        <v>43462.667037037034</v>
      </c>
      <c r="X190" s="83" t="s">
        <v>823</v>
      </c>
      <c r="Y190" s="79"/>
      <c r="Z190" s="79"/>
      <c r="AA190" s="85" t="s">
        <v>1012</v>
      </c>
      <c r="AB190" s="85" t="s">
        <v>1188</v>
      </c>
      <c r="AC190" s="79" t="b">
        <v>0</v>
      </c>
      <c r="AD190" s="79">
        <v>0</v>
      </c>
      <c r="AE190" s="85" t="s">
        <v>1361</v>
      </c>
      <c r="AF190" s="79" t="b">
        <v>0</v>
      </c>
      <c r="AG190" s="79" t="s">
        <v>1363</v>
      </c>
      <c r="AH190" s="79"/>
      <c r="AI190" s="85" t="s">
        <v>1190</v>
      </c>
      <c r="AJ190" s="79" t="b">
        <v>0</v>
      </c>
      <c r="AK190" s="79">
        <v>0</v>
      </c>
      <c r="AL190" s="85" t="s">
        <v>1190</v>
      </c>
      <c r="AM190" s="79" t="s">
        <v>1376</v>
      </c>
      <c r="AN190" s="79" t="b">
        <v>0</v>
      </c>
      <c r="AO190" s="85" t="s">
        <v>1188</v>
      </c>
      <c r="AP190" s="79" t="s">
        <v>176</v>
      </c>
      <c r="AQ190" s="79">
        <v>0</v>
      </c>
      <c r="AR190" s="79">
        <v>0</v>
      </c>
      <c r="AS190" s="79"/>
      <c r="AT190" s="79"/>
      <c r="AU190" s="79"/>
      <c r="AV190" s="79"/>
      <c r="AW190" s="79"/>
      <c r="AX190" s="79"/>
      <c r="AY190" s="79"/>
      <c r="AZ190" s="79"/>
      <c r="BA190">
        <v>2</v>
      </c>
      <c r="BB190" s="78" t="str">
        <f>REPLACE(INDEX(GroupVertices[Group],MATCH(Edges24[[#This Row],[Vertex 1]],GroupVertices[Vertex],0)),1,1,"")</f>
        <v>2</v>
      </c>
      <c r="BC190" s="78" t="str">
        <f>REPLACE(INDEX(GroupVertices[Group],MATCH(Edges24[[#This Row],[Vertex 2]],GroupVertices[Vertex],0)),1,1,"")</f>
        <v>2</v>
      </c>
      <c r="BD190" s="48">
        <v>0</v>
      </c>
      <c r="BE190" s="49">
        <v>0</v>
      </c>
      <c r="BF190" s="48">
        <v>0</v>
      </c>
      <c r="BG190" s="49">
        <v>0</v>
      </c>
      <c r="BH190" s="48">
        <v>0</v>
      </c>
      <c r="BI190" s="49">
        <v>0</v>
      </c>
      <c r="BJ190" s="48">
        <v>24</v>
      </c>
      <c r="BK190" s="49">
        <v>100</v>
      </c>
      <c r="BL190" s="48">
        <v>24</v>
      </c>
    </row>
    <row r="191" spans="1:64" ht="15">
      <c r="A191" s="64" t="s">
        <v>228</v>
      </c>
      <c r="B191" s="64" t="s">
        <v>401</v>
      </c>
      <c r="C191" s="65"/>
      <c r="D191" s="66"/>
      <c r="E191" s="67"/>
      <c r="F191" s="68"/>
      <c r="G191" s="65"/>
      <c r="H191" s="69"/>
      <c r="I191" s="70"/>
      <c r="J191" s="70"/>
      <c r="K191" s="34" t="s">
        <v>65</v>
      </c>
      <c r="L191" s="77">
        <v>192</v>
      </c>
      <c r="M191" s="77"/>
      <c r="N191" s="72"/>
      <c r="O191" s="79" t="s">
        <v>403</v>
      </c>
      <c r="P191" s="81">
        <v>43462.70179398148</v>
      </c>
      <c r="Q191" s="79" t="s">
        <v>590</v>
      </c>
      <c r="R191" s="83" t="s">
        <v>601</v>
      </c>
      <c r="S191" s="79" t="s">
        <v>612</v>
      </c>
      <c r="T191" s="79"/>
      <c r="U191" s="79"/>
      <c r="V191" s="83" t="s">
        <v>635</v>
      </c>
      <c r="W191" s="81">
        <v>43462.70179398148</v>
      </c>
      <c r="X191" s="83" t="s">
        <v>824</v>
      </c>
      <c r="Y191" s="79"/>
      <c r="Z191" s="79"/>
      <c r="AA191" s="85" t="s">
        <v>1013</v>
      </c>
      <c r="AB191" s="85" t="s">
        <v>1189</v>
      </c>
      <c r="AC191" s="79" t="b">
        <v>0</v>
      </c>
      <c r="AD191" s="79">
        <v>0</v>
      </c>
      <c r="AE191" s="85" t="s">
        <v>1362</v>
      </c>
      <c r="AF191" s="79" t="b">
        <v>0</v>
      </c>
      <c r="AG191" s="79" t="s">
        <v>1363</v>
      </c>
      <c r="AH191" s="79"/>
      <c r="AI191" s="85" t="s">
        <v>1190</v>
      </c>
      <c r="AJ191" s="79" t="b">
        <v>0</v>
      </c>
      <c r="AK191" s="79">
        <v>0</v>
      </c>
      <c r="AL191" s="85" t="s">
        <v>1190</v>
      </c>
      <c r="AM191" s="79" t="s">
        <v>1376</v>
      </c>
      <c r="AN191" s="79" t="b">
        <v>0</v>
      </c>
      <c r="AO191" s="85" t="s">
        <v>1189</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2</v>
      </c>
      <c r="BC191" s="78" t="str">
        <f>REPLACE(INDEX(GroupVertices[Group],MATCH(Edges24[[#This Row],[Vertex 2]],GroupVertices[Vertex],0)),1,1,"")</f>
        <v>2</v>
      </c>
      <c r="BD191" s="48">
        <v>1</v>
      </c>
      <c r="BE191" s="49">
        <v>5.555555555555555</v>
      </c>
      <c r="BF191" s="48">
        <v>0</v>
      </c>
      <c r="BG191" s="49">
        <v>0</v>
      </c>
      <c r="BH191" s="48">
        <v>0</v>
      </c>
      <c r="BI191" s="49">
        <v>0</v>
      </c>
      <c r="BJ191" s="48">
        <v>17</v>
      </c>
      <c r="BK191" s="49">
        <v>94.44444444444444</v>
      </c>
      <c r="BL191" s="48">
        <v>18</v>
      </c>
    </row>
    <row r="192" spans="1:11" ht="15">
      <c r="A192"/>
      <c r="B192"/>
      <c r="C192"/>
      <c r="D192"/>
      <c r="E192"/>
      <c r="F192"/>
      <c r="G192"/>
      <c r="H192"/>
      <c r="I192"/>
      <c r="J192"/>
      <c r="K1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1"/>
    <dataValidation allowBlank="1" showInputMessage="1" showErrorMessage="1" promptTitle="Vertex 2 Name" prompt="Enter the name of the edge's second vertex." sqref="B3:B191"/>
    <dataValidation allowBlank="1" showInputMessage="1" showErrorMessage="1" promptTitle="Vertex 1 Name" prompt="Enter the name of the edge's first vertex." sqref="A3:A1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1"/>
    <dataValidation allowBlank="1" showInputMessage="1" promptTitle="Edge Width" prompt="Enter an optional edge width between 1 and 10." errorTitle="Invalid Edge Width" error="The optional edge width must be a whole number between 1 and 10." sqref="D3:D191"/>
    <dataValidation allowBlank="1" showInputMessage="1" promptTitle="Edge Color" prompt="To select an optional edge color, right-click and select Select Color on the right-click menu." sqref="C3:C1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1"/>
    <dataValidation allowBlank="1" showErrorMessage="1" sqref="N2:N1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1"/>
  </dataValidations>
  <hyperlinks>
    <hyperlink ref="R3" r:id="rId1" display="http://www.madalynsklar.com/2016/02/15/twittersmarter-podcast-cocktail-party-conversations-with-alan-knecht-and-michelle-stinson-ross-from-socialchat-episode-30/"/>
    <hyperlink ref="R4" r:id="rId2" display="http://www.madalynsklar.com/2016/02/15/twittersmarter-podcast-cocktail-party-conversations-with-alan-knecht-and-michelle-stinson-ross-from-socialchat-episode-30/"/>
    <hyperlink ref="R5" r:id="rId3" display="http://www.madalynsklar.com/2016/02/15/twittersmarter-podcast-cocktail-party-conversations-with-alan-knecht-and-michelle-stinson-ross-from-socialchat-episode-30/"/>
    <hyperlink ref="R6" r:id="rId4" display="http://www.madalynsklar.com/2016/02/15/twittersmarter-podcast-cocktail-party-conversations-with-alan-knecht-and-michelle-stinson-ross-from-socialchat-episode-30/"/>
    <hyperlink ref="R7" r:id="rId5" display="http://www.twitterliveevents.com/"/>
    <hyperlink ref="R8" r:id="rId6" display="https://buffer.com/reply/socialchat?utm_source=newsletter&amp;utm_campaign=nov20&amp;mc_cid=90dbf1560d&amp;mc_eid=e6ed1208cb"/>
    <hyperlink ref="R11" r:id="rId7" display="https://www.softwaredevelopersindia.com/blog/how-to-develop-a-real-time-picture-chatting-app-like-snapchat/"/>
    <hyperlink ref="R12" r:id="rId8" display="https://www.fiverr.com/mstrumiakther/do-wordpress-theme-customization-and-fix-any-errors-in-3-hrs"/>
    <hyperlink ref="R13" r:id="rId9" display="https://www.fiverr.com/mstrumiakther/do-wordpress-theme-customization-and-fix-any-errors-in-3-hrs"/>
    <hyperlink ref="R14" r:id="rId10" display="http://www.sprint.com/socialchat"/>
    <hyperlink ref="R16" r:id="rId11" display="http://www.sprint.com/socialchat"/>
    <hyperlink ref="R17" r:id="rId12" display="http://www.sprint.com/socialchat"/>
    <hyperlink ref="R18" r:id="rId13" display="http://www.sprint.com/socialchat"/>
    <hyperlink ref="R19" r:id="rId14" display="https://community.talktalk.co.uk/t5/Chat/bd-p/socialchat"/>
    <hyperlink ref="R20" r:id="rId15" display="https://community.talktalk.co.uk/t5/Chat/bd-p/socialchat"/>
    <hyperlink ref="R21" r:id="rId16" display="https://www.tim.it/offerte/mobile/internet-su-misura-te/tim-socialchat?gclid=Cj0KCQiAsJfhBRCaARIsAO68ZM5fTgZqrnvNEAjLggriUlEJ-QHOF7yds4FRsr0GVAuBvhKkiVvGKsMaAvAxEALw_wcB"/>
    <hyperlink ref="R22" r:id="rId17" display="https://community.talktalk.co.uk/t5/Chat/bd-p/socialchat"/>
    <hyperlink ref="R23" r:id="rId18" display="https://community.talktalk.co.uk/t5/Chat/bd-p/socialchat"/>
    <hyperlink ref="R24" r:id="rId19" display="https://community.talktalk.co.uk/t5/Chat/bd-p/socialchat"/>
    <hyperlink ref="R25" r:id="rId20" display="https://community.talktalk.co.uk/t5/Chat/bd-p/socialchat"/>
    <hyperlink ref="R26" r:id="rId21" display="https://community.talktalk.co.uk/t5/Chat/bd-p/socialchat"/>
    <hyperlink ref="R27" r:id="rId22" display="https://community.talktalk.co.uk/t5/Chat/bd-p/socialchat"/>
    <hyperlink ref="R28" r:id="rId23" display="https://community.talktalk.co.uk/t5/Chat/bd-p/socialchat"/>
    <hyperlink ref="R29" r:id="rId24" display="https://community.talktalk.co.uk/t5/Chat/bd-p/socialchat"/>
    <hyperlink ref="R30" r:id="rId25" display="https://community.talktalk.co.uk/t5/Chat/bd-p/socialchat"/>
    <hyperlink ref="R31" r:id="rId26" display="https://community.talktalk.co.uk/t5/Chat/bd-p/socialchat"/>
    <hyperlink ref="R32" r:id="rId27" display="https://community.talktalk.co.uk/t5/Chat/bd-p/socialchat"/>
    <hyperlink ref="R33" r:id="rId28" display="https://community.talktalk.co.uk/t5/Chat/bd-p/socialchat"/>
    <hyperlink ref="R34" r:id="rId29" display="https://community.talktalk.co.uk/t5/Chat/bd-p/socialchat"/>
    <hyperlink ref="R35" r:id="rId30" display="https://community.talktalk.co.uk/t5/Chat/bd-p/socialchat"/>
    <hyperlink ref="R36" r:id="rId31" display="https://community.talktalk.co.uk/t5/Chat/bd-p/socialchat"/>
    <hyperlink ref="R37" r:id="rId32" display="https://community.talktalk.co.uk/t5/Chat/bd-p/socialchat"/>
    <hyperlink ref="R38" r:id="rId33" display="https://community.talktalk.co.uk/t5/Chat/bd-p/socialchat"/>
    <hyperlink ref="R39" r:id="rId34" display="https://community.talktalk.co.uk/t5/Chat/bd-p/socialchat"/>
    <hyperlink ref="R40" r:id="rId35" display="https://community.talktalk.co.uk/t5/Chat/bd-p/socialchat"/>
    <hyperlink ref="R41" r:id="rId36" display="https://community.talktalk.co.uk/t5/Chat/bd-p/socialchat"/>
    <hyperlink ref="R42" r:id="rId37" display="https://community.talktalk.co.uk/t5/Chat/bd-p/socialchat"/>
    <hyperlink ref="R43" r:id="rId38" display="https://community.talktalk.co.uk/t5/Chat/bd-p/socialchat"/>
    <hyperlink ref="R44" r:id="rId39" display="https://community.talktalk.co.uk/t5/Chat/bd-p/socialchat"/>
    <hyperlink ref="R45" r:id="rId40" display="https://community.talktalk.co.uk/t5/Chat/bd-p/socialchat"/>
    <hyperlink ref="R46" r:id="rId41" display="https://community.talktalk.co.uk/t5/Chat/bd-p/socialchat"/>
    <hyperlink ref="R48" r:id="rId42" display="https://community.talktalk.co.uk/t5/Chat/bd-p/socialchat"/>
    <hyperlink ref="R49" r:id="rId43" display="https://community.talktalk.co.uk/t5/Chat/bd-p/socialchat"/>
    <hyperlink ref="R50" r:id="rId44" display="https://community.talktalk.co.uk/t5/Chat/bd-p/socialchat"/>
    <hyperlink ref="R51" r:id="rId45" display="https://community.talktalk.co.uk/t5/Chat/bd-p/socialchat"/>
    <hyperlink ref="R52" r:id="rId46" display="https://community.talktalk.co.uk/t5/Chat/bd-p/socialchat"/>
    <hyperlink ref="R53" r:id="rId47" display="https://community.talktalk.co.uk/t5/Chat/bd-p/socialchat"/>
    <hyperlink ref="R54" r:id="rId48" display="https://community.talktalk.co.uk/t5/Chat/bd-p/socialchat"/>
    <hyperlink ref="R55" r:id="rId49" display="https://community.talktalk.co.uk/t5/Chat/bd-p/socialchat"/>
    <hyperlink ref="R56" r:id="rId50" display="https://community.talktalk.co.uk/t5/Chat/bd-p/socialchat"/>
    <hyperlink ref="R57" r:id="rId51" display="https://community.talktalk.co.uk/t5/Chat/bd-p/socialchat"/>
    <hyperlink ref="R58" r:id="rId52" display="https://community.talktalk.co.uk/t5/Chat/bd-p/socialchat"/>
    <hyperlink ref="R59" r:id="rId53" display="https://community.talktalk.co.uk/t5/Chat/bd-p/socialchat"/>
    <hyperlink ref="R60" r:id="rId54" display="https://community.talktalk.co.uk/t5/Chat/bd-p/socialchat"/>
    <hyperlink ref="R61" r:id="rId55" display="https://community.talktalk.co.uk/t5/Chat/bd-p/socialchat"/>
    <hyperlink ref="R62" r:id="rId56" display="https://community.talktalk.co.uk/t5/Chat/bd-p/socialchat"/>
    <hyperlink ref="R63" r:id="rId57" display="https://community.talktalk.co.uk/t5/Chat/bd-p/socialchat"/>
    <hyperlink ref="R64" r:id="rId58" display="https://community.talktalk.co.uk/t5/Chat/bd-p/socialchat"/>
    <hyperlink ref="R65" r:id="rId59" display="https://community.talktalk.co.uk/t5/Chat/bd-p/socialchat"/>
    <hyperlink ref="R66" r:id="rId60" display="https://community.talktalk.co.uk/t5/Chat/bd-p/socialchat"/>
    <hyperlink ref="R67" r:id="rId61" display="https://community.talktalk.co.uk/t5/Chat/bd-p/socialchat"/>
    <hyperlink ref="R68" r:id="rId62" display="https://community.talktalk.co.uk/t5/Chat/bd-p/socialchat"/>
    <hyperlink ref="R69" r:id="rId63" display="https://community.talktalk.co.uk/t5/Chat/bd-p/socialchat"/>
    <hyperlink ref="R70" r:id="rId64" display="https://community.talktalk.co.uk/t5/Chat/bd-p/socialchat"/>
    <hyperlink ref="R71" r:id="rId65" display="https://community.talktalk.co.uk/t5/Chat/bd-p/socialchat"/>
    <hyperlink ref="R72" r:id="rId66" display="https://community.talktalk.co.uk/t5/Chat/bd-p/socialchat"/>
    <hyperlink ref="R73" r:id="rId67" display="https://community.talktalk.co.uk/t5/Chat/bd-p/socialchat"/>
    <hyperlink ref="R74" r:id="rId68" display="https://community.talktalk.co.uk/t5/Chat/bd-p/socialchat"/>
    <hyperlink ref="R75" r:id="rId69" display="https://community.talktalk.co.uk/t5/Chat/bd-p/socialchat"/>
    <hyperlink ref="R76" r:id="rId70" display="https://community.talktalk.co.uk/t5/Chat/bd-p/socialchat"/>
    <hyperlink ref="R77" r:id="rId71" display="https://community.talktalk.co.uk/t5/Chat/bd-p/socialchat"/>
    <hyperlink ref="R78" r:id="rId72" display="https://community.talktalk.co.uk/t5/Chat/bd-p/socialchat"/>
    <hyperlink ref="R79" r:id="rId73" display="https://community.talktalk.co.uk/t5/Chat/bd-p/socialchat"/>
    <hyperlink ref="R80" r:id="rId74" display="https://community.talktalk.co.uk/t5/Chat/bd-p/socialchat"/>
    <hyperlink ref="R81" r:id="rId75" display="https://community.talktalk.co.uk/t5/Chat/bd-p/socialchat"/>
    <hyperlink ref="R82" r:id="rId76" display="https://community.talktalk.co.uk/t5/Chat/bd-p/socialchat"/>
    <hyperlink ref="R83" r:id="rId77" display="https://community.talktalk.co.uk/t5/Chat/bd-p/socialchat"/>
    <hyperlink ref="R84" r:id="rId78" display="https://community.talktalk.co.uk/t5/Chat/bd-p/socialchat"/>
    <hyperlink ref="R85" r:id="rId79" display="https://community.talktalk.co.uk/t5/Chat/bd-p/socialchat"/>
    <hyperlink ref="R86" r:id="rId80" display="https://community.talktalk.co.uk/t5/Chat/bd-p/socialchat"/>
    <hyperlink ref="R87" r:id="rId81" display="https://community.talktalk.co.uk/t5/Chat/bd-p/socialchat"/>
    <hyperlink ref="R88" r:id="rId82" display="https://community.talktalk.co.uk/t5/Chat/bd-p/socialchat"/>
    <hyperlink ref="R89" r:id="rId83" display="https://community.talktalk.co.uk/t5/Chat/bd-p/socialchat"/>
    <hyperlink ref="R90" r:id="rId84" display="https://community.talktalk.co.uk/t5/Chat/bd-p/socialchat"/>
    <hyperlink ref="R91" r:id="rId85" display="https://community.talktalk.co.uk/t5/Chat/bd-p/socialchat"/>
    <hyperlink ref="R92" r:id="rId86" display="https://community.talktalk.co.uk/t5/Chat/bd-p/socialchat"/>
    <hyperlink ref="R93" r:id="rId87" display="https://community.talktalk.co.uk/t5/Chat/bd-p/socialchat"/>
    <hyperlink ref="R94" r:id="rId88" display="https://community.talktalk.co.uk/t5/Chat/bd-p/socialchat"/>
    <hyperlink ref="R95" r:id="rId89" display="https://community.talktalk.co.uk/t5/Chat/bd-p/socialchat"/>
    <hyperlink ref="R96" r:id="rId90" display="https://community.talktalk.co.uk/t5/Chat/bd-p/socialchat"/>
    <hyperlink ref="R97" r:id="rId91" display="https://community.talktalk.co.uk/t5/Chat/bd-p/socialchat"/>
    <hyperlink ref="R98" r:id="rId92" display="https://community.talktalk.co.uk/t5/Chat/bd-p/socialchat"/>
    <hyperlink ref="R99" r:id="rId93" display="https://community.talktalk.co.uk/t5/Chat/bd-p/socialchat"/>
    <hyperlink ref="R100" r:id="rId94" display="https://community.talktalk.co.uk/t5/Chat/bd-p/socialchat"/>
    <hyperlink ref="R101" r:id="rId95" display="https://community.talktalk.co.uk/t5/Chat/bd-p/socialchat"/>
    <hyperlink ref="R102" r:id="rId96" display="https://community.talktalk.co.uk/t5/Chat/bd-p/socialchat"/>
    <hyperlink ref="R103" r:id="rId97" display="https://community.talktalk.co.uk/t5/Chat/bd-p/socialchat"/>
    <hyperlink ref="R104" r:id="rId98" display="https://community.talktalk.co.uk/t5/Chat/bd-p/socialchat"/>
    <hyperlink ref="R105" r:id="rId99" display="https://community.talktalk.co.uk/t5/Chat/bd-p/socialchat"/>
    <hyperlink ref="R106" r:id="rId100" display="https://community.talktalk.co.uk/t5/Chat/bd-p/socialchat"/>
    <hyperlink ref="R107" r:id="rId101" display="https://community.talktalk.co.uk/t5/Chat/bd-p/socialchat"/>
    <hyperlink ref="R108" r:id="rId102" display="https://community.talktalk.co.uk/t5/Chat/bd-p/socialchat"/>
    <hyperlink ref="R109" r:id="rId103" display="https://community.talktalk.co.uk/t5/Chat/bd-p/socialchat"/>
    <hyperlink ref="R110" r:id="rId104" display="https://community.talktalk.co.uk/t5/Chat/bd-p/socialchat"/>
    <hyperlink ref="R111" r:id="rId105" display="https://community.talktalk.co.uk/t5/Chat/bd-p/socialchat"/>
    <hyperlink ref="R112" r:id="rId106" display="https://community.talktalk.co.uk/t5/Chat/bd-p/socialchat"/>
    <hyperlink ref="R113" r:id="rId107" display="https://community.talktalk.co.uk/t5/Chat/bd-p/socialchat"/>
    <hyperlink ref="R114" r:id="rId108" display="https://community.talktalk.co.uk/t5/Chat/bd-p/socialchat"/>
    <hyperlink ref="R115" r:id="rId109" display="https://community.talktalk.co.uk/t5/Chat/bd-p/socialchat"/>
    <hyperlink ref="R116" r:id="rId110" display="https://community.talktalk.co.uk/t5/Chat/bd-p/socialchat"/>
    <hyperlink ref="R117" r:id="rId111" display="https://community.talktalk.co.uk/t5/Chat/bd-p/socialchat"/>
    <hyperlink ref="R118" r:id="rId112" display="https://community.talktalk.co.uk/t5/Chat/bd-p/socialchat"/>
    <hyperlink ref="R119" r:id="rId113" display="https://community.talktalk.co.uk/t5/Chat/bd-p/socialchat"/>
    <hyperlink ref="R120" r:id="rId114" display="https://community.talktalk.co.uk/t5/Chat/bd-p/socialchat"/>
    <hyperlink ref="R121" r:id="rId115" display="https://community.talktalk.co.uk/t5/Chat/bd-p/socialchat"/>
    <hyperlink ref="R122" r:id="rId116" display="https://community.talktalk.co.uk/t5/Chat/bd-p/socialchat"/>
    <hyperlink ref="R123" r:id="rId117" display="https://community.talktalk.co.uk/t5/Chat/bd-p/socialchat"/>
    <hyperlink ref="R124" r:id="rId118" display="https://community.talktalk.co.uk/t5/Chat/bd-p/socialchat"/>
    <hyperlink ref="R125" r:id="rId119" display="https://community.talktalk.co.uk/t5/Chat/bd-p/socialchat"/>
    <hyperlink ref="R126" r:id="rId120" display="https://community.talktalk.co.uk/t5/Chat/bd-p/socialchat"/>
    <hyperlink ref="R127" r:id="rId121" display="https://community.talktalk.co.uk/t5/Chat/bd-p/socialchat"/>
    <hyperlink ref="R128" r:id="rId122" display="https://community.talktalk.co.uk/t5/Chat/bd-p/socialchat"/>
    <hyperlink ref="R129" r:id="rId123" display="https://community.talktalk.co.uk/t5/Chat/bd-p/socialchat"/>
    <hyperlink ref="R130" r:id="rId124" display="https://community.talktalk.co.uk/t5/Chat/bd-p/socialchat"/>
    <hyperlink ref="R131" r:id="rId125" display="https://community.talktalk.co.uk/t5/Chat/bd-p/socialchat"/>
    <hyperlink ref="R132" r:id="rId126" display="https://community.talktalk.co.uk/t5/Chat/bd-p/socialchat"/>
    <hyperlink ref="R133" r:id="rId127" display="https://community.talktalk.co.uk/t5/Chat/bd-p/socialchat"/>
    <hyperlink ref="R134" r:id="rId128" display="https://community.talktalk.co.uk/t5/Chat/bd-p/socialchat"/>
    <hyperlink ref="R135" r:id="rId129" display="https://community.talktalk.co.uk/t5/Chat/bd-p/socialchat"/>
    <hyperlink ref="R136" r:id="rId130" display="https://community.talktalk.co.uk/t5/Chat/bd-p/socialchat"/>
    <hyperlink ref="R137" r:id="rId131" display="https://community.talktalk.co.uk/t5/Chat/bd-p/socialchat"/>
    <hyperlink ref="R138" r:id="rId132" display="https://community.talktalk.co.uk/t5/Chat/bd-p/socialchat"/>
    <hyperlink ref="R139" r:id="rId133" display="https://community.talktalk.co.uk/t5/Chat/bd-p/socialchat"/>
    <hyperlink ref="R140" r:id="rId134" display="https://community.talktalk.co.uk/t5/Chat/bd-p/socialchat"/>
    <hyperlink ref="R141" r:id="rId135" display="https://community.talktalk.co.uk/t5/Chat/bd-p/socialchat"/>
    <hyperlink ref="R142" r:id="rId136" display="https://community.talktalk.co.uk/t5/Chat/bd-p/socialchat"/>
    <hyperlink ref="R143" r:id="rId137" display="https://community.talktalk.co.uk/t5/Chat/bd-p/socialchat"/>
    <hyperlink ref="R144" r:id="rId138" display="https://community.talktalk.co.uk/t5/Chat/bd-p/socialchat"/>
    <hyperlink ref="R145" r:id="rId139" display="https://community.talktalk.co.uk/t5/Chat/bd-p/socialchat"/>
    <hyperlink ref="R146" r:id="rId140" display="https://community.talktalk.co.uk/t5/Chat/bd-p/socialchat"/>
    <hyperlink ref="R147" r:id="rId141" display="https://community.talktalk.co.uk/t5/Chat/bd-p/socialchat"/>
    <hyperlink ref="R148" r:id="rId142" display="https://community.talktalk.co.uk/t5/Chat/bd-p/socialchat"/>
    <hyperlink ref="R149" r:id="rId143" display="https://community.talktalk.co.uk/t5/Chat/bd-p/socialchat"/>
    <hyperlink ref="R150" r:id="rId144" display="https://community.talktalk.co.uk/t5/Chat/bd-p/socialchat"/>
    <hyperlink ref="R151" r:id="rId145" display="https://community.talktalk.co.uk/t5/Chat/bd-p/socialchat"/>
    <hyperlink ref="R152" r:id="rId146" display="https://community.talktalk.co.uk/t5/Chat/bd-p/socialchat"/>
    <hyperlink ref="R153" r:id="rId147" display="https://community.talktalk.co.uk/t5/Chat/bd-p/socialchat"/>
    <hyperlink ref="R154" r:id="rId148" display="https://community.talktalk.co.uk/t5/Chat/bd-p/socialchat"/>
    <hyperlink ref="R155" r:id="rId149" display="https://community.talktalk.co.uk/t5/Chat/bd-p/socialchat"/>
    <hyperlink ref="R156" r:id="rId150" display="https://community.talktalk.co.uk/t5/Chat/bd-p/socialchat"/>
    <hyperlink ref="R157" r:id="rId151" display="https://community.talktalk.co.uk/t5/Chat/bd-p/socialchat"/>
    <hyperlink ref="R158" r:id="rId152" display="https://community.talktalk.co.uk/t5/Chat/bd-p/socialchat"/>
    <hyperlink ref="R159" r:id="rId153" display="https://community.talktalk.co.uk/t5/Chat/bd-p/socialchat"/>
    <hyperlink ref="R160" r:id="rId154" display="https://community.talktalk.co.uk/t5/Chat/bd-p/socialchat"/>
    <hyperlink ref="R161" r:id="rId155" display="https://community.talktalk.co.uk/t5/Chat/bd-p/socialchat"/>
    <hyperlink ref="R162" r:id="rId156" display="https://community.talktalk.co.uk/t5/Chat/bd-p/socialchat"/>
    <hyperlink ref="R163" r:id="rId157" display="https://community.talktalk.co.uk/t5/Chat/bd-p/socialchat"/>
    <hyperlink ref="R164" r:id="rId158" display="https://community.talktalk.co.uk/t5/Chat/bd-p/socialchat"/>
    <hyperlink ref="R165" r:id="rId159" display="https://community.talktalk.co.uk/t5/Chat/bd-p/socialchat"/>
    <hyperlink ref="R166" r:id="rId160" display="https://community.talktalk.co.uk/t5/Chat/bd-p/socialchat"/>
    <hyperlink ref="R167" r:id="rId161" display="https://community.talktalk.co.uk/t5/Chat/bd-p/socialchat"/>
    <hyperlink ref="R168" r:id="rId162" display="https://community.talktalk.co.uk/t5/Chat/bd-p/socialchat"/>
    <hyperlink ref="R169" r:id="rId163" display="https://community.talktalk.co.uk/t5/Chat/bd-p/socialchat"/>
    <hyperlink ref="R170" r:id="rId164" display="https://www.fiverr.com/mstrumiakther/do-wordpress-theme-customization-and-fix-any-errors-in-3-hrs"/>
    <hyperlink ref="R171" r:id="rId165" display="https://www.fiverr.com/mstrumiakther/do-wordpress-theme-customization-and-fix-any-errors-in-3-hrs"/>
    <hyperlink ref="R172" r:id="rId166" display="https://www.americanexpress.com/socialchat"/>
    <hyperlink ref="R173" r:id="rId167" display="https://www.americanexpress.com/socialchat"/>
    <hyperlink ref="R174" r:id="rId168" display="https://www.americanexpress.com/socialchat"/>
    <hyperlink ref="R175" r:id="rId169" display="https://www.americanexpress.com/socialchat"/>
    <hyperlink ref="R176" r:id="rId170" display="https://www.americanexpress.com/socialchat"/>
    <hyperlink ref="R177" r:id="rId171" display="https://www.americanexpress.com/socialchat"/>
    <hyperlink ref="R178" r:id="rId172" display="https://www.americanexpress.com/socialchat"/>
    <hyperlink ref="R179" r:id="rId173" display="https://www.americanexpress.com/socialchat"/>
    <hyperlink ref="R180" r:id="rId174" display="https://www.americanexpress.com/socialchat"/>
    <hyperlink ref="R181" r:id="rId175" display="https://www.americanexpress.com/socialchat"/>
    <hyperlink ref="R182" r:id="rId176" display="https://www.americanexpress.com/socialchat"/>
    <hyperlink ref="R183" r:id="rId177" display="https://www.americanexpress.com/socialchat"/>
    <hyperlink ref="R184" r:id="rId178" display="https://www.americanexpress.com/socialchat"/>
    <hyperlink ref="R185" r:id="rId179" display="https://www.americanexpress.com/socialchat"/>
    <hyperlink ref="R186" r:id="rId180" display="https://www.americanexpress.com/socialchat"/>
    <hyperlink ref="R187" r:id="rId181" display="https://www.americanexpress.com/socialchat"/>
    <hyperlink ref="R188" r:id="rId182" display="https://www.americanexpress.com/socialchat"/>
    <hyperlink ref="R189" r:id="rId183" display="https://www.americanexpress.com/socialchat"/>
    <hyperlink ref="R190" r:id="rId184" display="https://www.americanexpress.com/socialchat"/>
    <hyperlink ref="R191" r:id="rId185" display="https://www.americanexpress.com/socialchat"/>
    <hyperlink ref="U3" r:id="rId186" display="https://pbs.twimg.com/media/DukiWeTX4AAnyV_.jpg"/>
    <hyperlink ref="U5" r:id="rId187" display="https://pbs.twimg.com/media/DukiWeTX4AAnyV_.jpg"/>
    <hyperlink ref="U8" r:id="rId188" display="https://pbs.twimg.com/media/DvBwf6SXQAAiP_Y.png"/>
    <hyperlink ref="V3" r:id="rId189" display="https://pbs.twimg.com/media/DukiWeTX4AAnyV_.jpg"/>
    <hyperlink ref="V4" r:id="rId190" display="http://pbs.twimg.com/profile_images/999047751932395521/_fY4H2r6_normal.jpg"/>
    <hyperlink ref="V5" r:id="rId191" display="https://pbs.twimg.com/media/DukiWeTX4AAnyV_.jpg"/>
    <hyperlink ref="V6" r:id="rId192" display="http://pbs.twimg.com/profile_images/890003770926665728/91J3BC3i_normal.jpg"/>
    <hyperlink ref="V7" r:id="rId193" display="http://pbs.twimg.com/profile_images/2389883639/lc4rqm6b1pxfkuajsdo1_normal.jpeg"/>
    <hyperlink ref="V8" r:id="rId194" display="https://pbs.twimg.com/media/DvBwf6SXQAAiP_Y.png"/>
    <hyperlink ref="V9" r:id="rId195" display="http://pbs.twimg.com/profile_images/806222991327633408/eQFvF4Lg_normal.jpg"/>
    <hyperlink ref="V10" r:id="rId196" display="http://pbs.twimg.com/profile_images/1073238781795328001/IxqQee4b_normal.jpg"/>
    <hyperlink ref="V11" r:id="rId197" display="http://pbs.twimg.com/profile_images/659705049438793728/FWPuPXJu_normal.jpg"/>
    <hyperlink ref="V12" r:id="rId198" display="http://pbs.twimg.com/profile_images/984845186839797760/6s5mK6SP_normal.jpg"/>
    <hyperlink ref="V13" r:id="rId199" display="http://pbs.twimg.com/profile_images/860520946431545344/YKEgsJ9H_normal.jpg"/>
    <hyperlink ref="V14" r:id="rId200" display="http://pbs.twimg.com/profile_images/1017770615359434753/ECt2ncRL_normal.jpg"/>
    <hyperlink ref="V15" r:id="rId201" display="http://pbs.twimg.com/profile_images/1017770615359434753/ECt2ncRL_normal.jpg"/>
    <hyperlink ref="V16" r:id="rId202" display="http://pbs.twimg.com/profile_images/1017770615359434753/ECt2ncRL_normal.jpg"/>
    <hyperlink ref="V17" r:id="rId203" display="http://pbs.twimg.com/profile_images/1017770615359434753/ECt2ncRL_normal.jpg"/>
    <hyperlink ref="V18" r:id="rId204" display="http://pbs.twimg.com/profile_images/1017770615359434753/ECt2ncRL_normal.jpg"/>
    <hyperlink ref="V19" r:id="rId205" display="http://pbs.twimg.com/profile_images/782529184765796352/kCC5xfF-_normal.jpg"/>
    <hyperlink ref="V20" r:id="rId206" display="http://pbs.twimg.com/profile_images/782529184765796352/kCC5xfF-_normal.jpg"/>
    <hyperlink ref="V21" r:id="rId207" display="http://pbs.twimg.com/profile_images/687250413788106753/Of-4AHDY_normal.png"/>
    <hyperlink ref="V22" r:id="rId208" display="http://pbs.twimg.com/profile_images/1035131842209505280/PEUiVXKE_normal.jpg"/>
    <hyperlink ref="V23" r:id="rId209" display="http://pbs.twimg.com/profile_images/1035131842209505280/PEUiVXKE_normal.jpg"/>
    <hyperlink ref="V24" r:id="rId210" display="http://pbs.twimg.com/profile_images/1035131842209505280/PEUiVXKE_normal.jpg"/>
    <hyperlink ref="V25" r:id="rId211" display="http://pbs.twimg.com/profile_images/1035131842209505280/PEUiVXKE_normal.jpg"/>
    <hyperlink ref="V26" r:id="rId212" display="http://pbs.twimg.com/profile_images/1035131842209505280/PEUiVXKE_normal.jpg"/>
    <hyperlink ref="V27" r:id="rId213" display="http://pbs.twimg.com/profile_images/1035131842209505280/PEUiVXKE_normal.jpg"/>
    <hyperlink ref="V28" r:id="rId214" display="http://pbs.twimg.com/profile_images/1035131842209505280/PEUiVXKE_normal.jpg"/>
    <hyperlink ref="V29" r:id="rId215" display="http://pbs.twimg.com/profile_images/1035131842209505280/PEUiVXKE_normal.jpg"/>
    <hyperlink ref="V30" r:id="rId216" display="http://pbs.twimg.com/profile_images/1035131842209505280/PEUiVXKE_normal.jpg"/>
    <hyperlink ref="V31" r:id="rId217" display="http://pbs.twimg.com/profile_images/1035131842209505280/PEUiVXKE_normal.jpg"/>
    <hyperlink ref="V32" r:id="rId218" display="http://pbs.twimg.com/profile_images/1035131842209505280/PEUiVXKE_normal.jpg"/>
    <hyperlink ref="V33" r:id="rId219" display="http://pbs.twimg.com/profile_images/1035131842209505280/PEUiVXKE_normal.jpg"/>
    <hyperlink ref="V34" r:id="rId220" display="http://pbs.twimg.com/profile_images/1035131842209505280/PEUiVXKE_normal.jpg"/>
    <hyperlink ref="V35" r:id="rId221" display="http://pbs.twimg.com/profile_images/1035131842209505280/PEUiVXKE_normal.jpg"/>
    <hyperlink ref="V36" r:id="rId222" display="http://pbs.twimg.com/profile_images/1035131842209505280/PEUiVXKE_normal.jpg"/>
    <hyperlink ref="V37" r:id="rId223" display="http://pbs.twimg.com/profile_images/1035131842209505280/PEUiVXKE_normal.jpg"/>
    <hyperlink ref="V38" r:id="rId224" display="http://pbs.twimg.com/profile_images/1035131842209505280/PEUiVXKE_normal.jpg"/>
    <hyperlink ref="V39" r:id="rId225" display="http://pbs.twimg.com/profile_images/1035131842209505280/PEUiVXKE_normal.jpg"/>
    <hyperlink ref="V40" r:id="rId226" display="http://pbs.twimg.com/profile_images/1035131842209505280/PEUiVXKE_normal.jpg"/>
    <hyperlink ref="V41" r:id="rId227" display="http://pbs.twimg.com/profile_images/1035131842209505280/PEUiVXKE_normal.jpg"/>
    <hyperlink ref="V42" r:id="rId228" display="http://pbs.twimg.com/profile_images/1035131842209505280/PEUiVXKE_normal.jpg"/>
    <hyperlink ref="V43" r:id="rId229" display="http://pbs.twimg.com/profile_images/1035131842209505280/PEUiVXKE_normal.jpg"/>
    <hyperlink ref="V44" r:id="rId230" display="http://pbs.twimg.com/profile_images/1035131842209505280/PEUiVXKE_normal.jpg"/>
    <hyperlink ref="V45" r:id="rId231" display="http://pbs.twimg.com/profile_images/1035131842209505280/PEUiVXKE_normal.jpg"/>
    <hyperlink ref="V46" r:id="rId232" display="http://pbs.twimg.com/profile_images/1035131842209505280/PEUiVXKE_normal.jpg"/>
    <hyperlink ref="V47" r:id="rId233" display="http://pbs.twimg.com/profile_images/1035131842209505280/PEUiVXKE_normal.jpg"/>
    <hyperlink ref="V48" r:id="rId234" display="http://pbs.twimg.com/profile_images/1035131842209505280/PEUiVXKE_normal.jpg"/>
    <hyperlink ref="V49" r:id="rId235" display="http://pbs.twimg.com/profile_images/1035131842209505280/PEUiVXKE_normal.jpg"/>
    <hyperlink ref="V50" r:id="rId236" display="http://pbs.twimg.com/profile_images/1035131842209505280/PEUiVXKE_normal.jpg"/>
    <hyperlink ref="V51" r:id="rId237" display="http://pbs.twimg.com/profile_images/1035131842209505280/PEUiVXKE_normal.jpg"/>
    <hyperlink ref="V52" r:id="rId238" display="http://pbs.twimg.com/profile_images/1035131842209505280/PEUiVXKE_normal.jpg"/>
    <hyperlink ref="V53" r:id="rId239" display="http://pbs.twimg.com/profile_images/1035131842209505280/PEUiVXKE_normal.jpg"/>
    <hyperlink ref="V54" r:id="rId240" display="http://pbs.twimg.com/profile_images/1035131842209505280/PEUiVXKE_normal.jpg"/>
    <hyperlink ref="V55" r:id="rId241" display="http://pbs.twimg.com/profile_images/1035131842209505280/PEUiVXKE_normal.jpg"/>
    <hyperlink ref="V56" r:id="rId242" display="http://pbs.twimg.com/profile_images/1035131842209505280/PEUiVXKE_normal.jpg"/>
    <hyperlink ref="V57" r:id="rId243" display="http://pbs.twimg.com/profile_images/1035131842209505280/PEUiVXKE_normal.jpg"/>
    <hyperlink ref="V58" r:id="rId244" display="http://pbs.twimg.com/profile_images/1035131842209505280/PEUiVXKE_normal.jpg"/>
    <hyperlink ref="V59" r:id="rId245" display="http://pbs.twimg.com/profile_images/1035131842209505280/PEUiVXKE_normal.jpg"/>
    <hyperlink ref="V60" r:id="rId246" display="http://pbs.twimg.com/profile_images/1035131842209505280/PEUiVXKE_normal.jpg"/>
    <hyperlink ref="V61" r:id="rId247" display="http://pbs.twimg.com/profile_images/1035131842209505280/PEUiVXKE_normal.jpg"/>
    <hyperlink ref="V62" r:id="rId248" display="http://pbs.twimg.com/profile_images/1035131842209505280/PEUiVXKE_normal.jpg"/>
    <hyperlink ref="V63" r:id="rId249" display="http://pbs.twimg.com/profile_images/1035131842209505280/PEUiVXKE_normal.jpg"/>
    <hyperlink ref="V64" r:id="rId250" display="http://pbs.twimg.com/profile_images/1035131842209505280/PEUiVXKE_normal.jpg"/>
    <hyperlink ref="V65" r:id="rId251" display="http://pbs.twimg.com/profile_images/1035131842209505280/PEUiVXKE_normal.jpg"/>
    <hyperlink ref="V66" r:id="rId252" display="http://pbs.twimg.com/profile_images/1035131842209505280/PEUiVXKE_normal.jpg"/>
    <hyperlink ref="V67" r:id="rId253" display="http://pbs.twimg.com/profile_images/1035131842209505280/PEUiVXKE_normal.jpg"/>
    <hyperlink ref="V68" r:id="rId254" display="http://pbs.twimg.com/profile_images/1035131842209505280/PEUiVXKE_normal.jpg"/>
    <hyperlink ref="V69" r:id="rId255" display="http://pbs.twimg.com/profile_images/1035131842209505280/PEUiVXKE_normal.jpg"/>
    <hyperlink ref="V70" r:id="rId256" display="http://pbs.twimg.com/profile_images/1035131842209505280/PEUiVXKE_normal.jpg"/>
    <hyperlink ref="V71" r:id="rId257" display="http://pbs.twimg.com/profile_images/1035131842209505280/PEUiVXKE_normal.jpg"/>
    <hyperlink ref="V72" r:id="rId258" display="http://pbs.twimg.com/profile_images/1035131842209505280/PEUiVXKE_normal.jpg"/>
    <hyperlink ref="V73" r:id="rId259" display="http://pbs.twimg.com/profile_images/1035131842209505280/PEUiVXKE_normal.jpg"/>
    <hyperlink ref="V74" r:id="rId260" display="http://pbs.twimg.com/profile_images/1035131842209505280/PEUiVXKE_normal.jpg"/>
    <hyperlink ref="V75" r:id="rId261" display="http://pbs.twimg.com/profile_images/1035131842209505280/PEUiVXKE_normal.jpg"/>
    <hyperlink ref="V76" r:id="rId262" display="http://pbs.twimg.com/profile_images/1035131842209505280/PEUiVXKE_normal.jpg"/>
    <hyperlink ref="V77" r:id="rId263" display="http://pbs.twimg.com/profile_images/1035131842209505280/PEUiVXKE_normal.jpg"/>
    <hyperlink ref="V78" r:id="rId264" display="http://pbs.twimg.com/profile_images/1035131842209505280/PEUiVXKE_normal.jpg"/>
    <hyperlink ref="V79" r:id="rId265" display="http://pbs.twimg.com/profile_images/1035131842209505280/PEUiVXKE_normal.jpg"/>
    <hyperlink ref="V80" r:id="rId266" display="http://pbs.twimg.com/profile_images/1035131842209505280/PEUiVXKE_normal.jpg"/>
    <hyperlink ref="V81" r:id="rId267" display="http://pbs.twimg.com/profile_images/1035131842209505280/PEUiVXKE_normal.jpg"/>
    <hyperlink ref="V82" r:id="rId268" display="http://pbs.twimg.com/profile_images/1035131842209505280/PEUiVXKE_normal.jpg"/>
    <hyperlink ref="V83" r:id="rId269" display="http://pbs.twimg.com/profile_images/1035131842209505280/PEUiVXKE_normal.jpg"/>
    <hyperlink ref="V84" r:id="rId270" display="http://pbs.twimg.com/profile_images/1035131842209505280/PEUiVXKE_normal.jpg"/>
    <hyperlink ref="V85" r:id="rId271" display="http://pbs.twimg.com/profile_images/1035131842209505280/PEUiVXKE_normal.jpg"/>
    <hyperlink ref="V86" r:id="rId272" display="http://pbs.twimg.com/profile_images/1035131842209505280/PEUiVXKE_normal.jpg"/>
    <hyperlink ref="V87" r:id="rId273" display="http://pbs.twimg.com/profile_images/1035131842209505280/PEUiVXKE_normal.jpg"/>
    <hyperlink ref="V88" r:id="rId274" display="http://pbs.twimg.com/profile_images/1035131842209505280/PEUiVXKE_normal.jpg"/>
    <hyperlink ref="V89" r:id="rId275" display="http://pbs.twimg.com/profile_images/1035131842209505280/PEUiVXKE_normal.jpg"/>
    <hyperlink ref="V90" r:id="rId276" display="http://pbs.twimg.com/profile_images/1035131842209505280/PEUiVXKE_normal.jpg"/>
    <hyperlink ref="V91" r:id="rId277" display="http://pbs.twimg.com/profile_images/1035131842209505280/PEUiVXKE_normal.jpg"/>
    <hyperlink ref="V92" r:id="rId278" display="http://pbs.twimg.com/profile_images/1035131842209505280/PEUiVXKE_normal.jpg"/>
    <hyperlink ref="V93" r:id="rId279" display="http://pbs.twimg.com/profile_images/1035131842209505280/PEUiVXKE_normal.jpg"/>
    <hyperlink ref="V94" r:id="rId280" display="http://pbs.twimg.com/profile_images/1035131842209505280/PEUiVXKE_normal.jpg"/>
    <hyperlink ref="V95" r:id="rId281" display="http://pbs.twimg.com/profile_images/1035131842209505280/PEUiVXKE_normal.jpg"/>
    <hyperlink ref="V96" r:id="rId282" display="http://pbs.twimg.com/profile_images/1035131842209505280/PEUiVXKE_normal.jpg"/>
    <hyperlink ref="V97" r:id="rId283" display="http://pbs.twimg.com/profile_images/1035131842209505280/PEUiVXKE_normal.jpg"/>
    <hyperlink ref="V98" r:id="rId284" display="http://pbs.twimg.com/profile_images/1035131842209505280/PEUiVXKE_normal.jpg"/>
    <hyperlink ref="V99" r:id="rId285" display="http://pbs.twimg.com/profile_images/1035131842209505280/PEUiVXKE_normal.jpg"/>
    <hyperlink ref="V100" r:id="rId286" display="http://pbs.twimg.com/profile_images/1035131842209505280/PEUiVXKE_normal.jpg"/>
    <hyperlink ref="V101" r:id="rId287" display="http://pbs.twimg.com/profile_images/1035131842209505280/PEUiVXKE_normal.jpg"/>
    <hyperlink ref="V102" r:id="rId288" display="http://pbs.twimg.com/profile_images/1035131842209505280/PEUiVXKE_normal.jpg"/>
    <hyperlink ref="V103" r:id="rId289" display="http://pbs.twimg.com/profile_images/1035131842209505280/PEUiVXKE_normal.jpg"/>
    <hyperlink ref="V104" r:id="rId290" display="http://pbs.twimg.com/profile_images/1035131842209505280/PEUiVXKE_normal.jpg"/>
    <hyperlink ref="V105" r:id="rId291" display="http://pbs.twimg.com/profile_images/1035131842209505280/PEUiVXKE_normal.jpg"/>
    <hyperlink ref="V106" r:id="rId292" display="http://pbs.twimg.com/profile_images/1035131842209505280/PEUiVXKE_normal.jpg"/>
    <hyperlink ref="V107" r:id="rId293" display="http://pbs.twimg.com/profile_images/1035131842209505280/PEUiVXKE_normal.jpg"/>
    <hyperlink ref="V108" r:id="rId294" display="http://pbs.twimg.com/profile_images/1035131842209505280/PEUiVXKE_normal.jpg"/>
    <hyperlink ref="V109" r:id="rId295" display="http://pbs.twimg.com/profile_images/1035131842209505280/PEUiVXKE_normal.jpg"/>
    <hyperlink ref="V110" r:id="rId296" display="http://pbs.twimg.com/profile_images/1035131842209505280/PEUiVXKE_normal.jpg"/>
    <hyperlink ref="V111" r:id="rId297" display="http://pbs.twimg.com/profile_images/1035131842209505280/PEUiVXKE_normal.jpg"/>
    <hyperlink ref="V112" r:id="rId298" display="http://pbs.twimg.com/profile_images/1035131842209505280/PEUiVXKE_normal.jpg"/>
    <hyperlink ref="V113" r:id="rId299" display="http://pbs.twimg.com/profile_images/1035131842209505280/PEUiVXKE_normal.jpg"/>
    <hyperlink ref="V114" r:id="rId300" display="http://pbs.twimg.com/profile_images/1035131842209505280/PEUiVXKE_normal.jpg"/>
    <hyperlink ref="V115" r:id="rId301" display="http://pbs.twimg.com/profile_images/1035131842209505280/PEUiVXKE_normal.jpg"/>
    <hyperlink ref="V116" r:id="rId302" display="http://pbs.twimg.com/profile_images/1035131842209505280/PEUiVXKE_normal.jpg"/>
    <hyperlink ref="V117" r:id="rId303" display="http://pbs.twimg.com/profile_images/1035131842209505280/PEUiVXKE_normal.jpg"/>
    <hyperlink ref="V118" r:id="rId304" display="http://pbs.twimg.com/profile_images/1035131842209505280/PEUiVXKE_normal.jpg"/>
    <hyperlink ref="V119" r:id="rId305" display="http://pbs.twimg.com/profile_images/1035131842209505280/PEUiVXKE_normal.jpg"/>
    <hyperlink ref="V120" r:id="rId306" display="http://pbs.twimg.com/profile_images/1035131842209505280/PEUiVXKE_normal.jpg"/>
    <hyperlink ref="V121" r:id="rId307" display="http://pbs.twimg.com/profile_images/1035131842209505280/PEUiVXKE_normal.jpg"/>
    <hyperlink ref="V122" r:id="rId308" display="http://pbs.twimg.com/profile_images/1035131842209505280/PEUiVXKE_normal.jpg"/>
    <hyperlink ref="V123" r:id="rId309" display="http://pbs.twimg.com/profile_images/1035131842209505280/PEUiVXKE_normal.jpg"/>
    <hyperlink ref="V124" r:id="rId310" display="http://pbs.twimg.com/profile_images/1035131842209505280/PEUiVXKE_normal.jpg"/>
    <hyperlink ref="V125" r:id="rId311" display="http://pbs.twimg.com/profile_images/1035131842209505280/PEUiVXKE_normal.jpg"/>
    <hyperlink ref="V126" r:id="rId312" display="http://pbs.twimg.com/profile_images/1035131842209505280/PEUiVXKE_normal.jpg"/>
    <hyperlink ref="V127" r:id="rId313" display="http://pbs.twimg.com/profile_images/1035131842209505280/PEUiVXKE_normal.jpg"/>
    <hyperlink ref="V128" r:id="rId314" display="http://pbs.twimg.com/profile_images/1035131842209505280/PEUiVXKE_normal.jpg"/>
    <hyperlink ref="V129" r:id="rId315" display="http://pbs.twimg.com/profile_images/1035131842209505280/PEUiVXKE_normal.jpg"/>
    <hyperlink ref="V130" r:id="rId316" display="http://pbs.twimg.com/profile_images/1035131842209505280/PEUiVXKE_normal.jpg"/>
    <hyperlink ref="V131" r:id="rId317" display="http://pbs.twimg.com/profile_images/1035131842209505280/PEUiVXKE_normal.jpg"/>
    <hyperlink ref="V132" r:id="rId318" display="http://pbs.twimg.com/profile_images/1035131842209505280/PEUiVXKE_normal.jpg"/>
    <hyperlink ref="V133" r:id="rId319" display="http://pbs.twimg.com/profile_images/1035131842209505280/PEUiVXKE_normal.jpg"/>
    <hyperlink ref="V134" r:id="rId320" display="http://pbs.twimg.com/profile_images/1035131842209505280/PEUiVXKE_normal.jpg"/>
    <hyperlink ref="V135" r:id="rId321" display="http://pbs.twimg.com/profile_images/1035131842209505280/PEUiVXKE_normal.jpg"/>
    <hyperlink ref="V136" r:id="rId322" display="http://pbs.twimg.com/profile_images/1035131842209505280/PEUiVXKE_normal.jpg"/>
    <hyperlink ref="V137" r:id="rId323" display="http://pbs.twimg.com/profile_images/1035131842209505280/PEUiVXKE_normal.jpg"/>
    <hyperlink ref="V138" r:id="rId324" display="http://pbs.twimg.com/profile_images/1035131842209505280/PEUiVXKE_normal.jpg"/>
    <hyperlink ref="V139" r:id="rId325" display="http://pbs.twimg.com/profile_images/1035131842209505280/PEUiVXKE_normal.jpg"/>
    <hyperlink ref="V140" r:id="rId326" display="http://pbs.twimg.com/profile_images/1035131842209505280/PEUiVXKE_normal.jpg"/>
    <hyperlink ref="V141" r:id="rId327" display="http://pbs.twimg.com/profile_images/1035131842209505280/PEUiVXKE_normal.jpg"/>
    <hyperlink ref="V142" r:id="rId328" display="http://pbs.twimg.com/profile_images/1035131842209505280/PEUiVXKE_normal.jpg"/>
    <hyperlink ref="V143" r:id="rId329" display="http://pbs.twimg.com/profile_images/1035131842209505280/PEUiVXKE_normal.jpg"/>
    <hyperlink ref="V144" r:id="rId330" display="http://pbs.twimg.com/profile_images/1035131842209505280/PEUiVXKE_normal.jpg"/>
    <hyperlink ref="V145" r:id="rId331" display="http://pbs.twimg.com/profile_images/1035131842209505280/PEUiVXKE_normal.jpg"/>
    <hyperlink ref="V146" r:id="rId332" display="http://pbs.twimg.com/profile_images/1035131842209505280/PEUiVXKE_normal.jpg"/>
    <hyperlink ref="V147" r:id="rId333" display="http://pbs.twimg.com/profile_images/1035131842209505280/PEUiVXKE_normal.jpg"/>
    <hyperlink ref="V148" r:id="rId334" display="http://pbs.twimg.com/profile_images/1035131842209505280/PEUiVXKE_normal.jpg"/>
    <hyperlink ref="V149" r:id="rId335" display="http://pbs.twimg.com/profile_images/1035131842209505280/PEUiVXKE_normal.jpg"/>
    <hyperlink ref="V150" r:id="rId336" display="http://pbs.twimg.com/profile_images/1035131842209505280/PEUiVXKE_normal.jpg"/>
    <hyperlink ref="V151" r:id="rId337" display="http://pbs.twimg.com/profile_images/1035131842209505280/PEUiVXKE_normal.jpg"/>
    <hyperlink ref="V152" r:id="rId338" display="http://pbs.twimg.com/profile_images/1035131842209505280/PEUiVXKE_normal.jpg"/>
    <hyperlink ref="V153" r:id="rId339" display="http://pbs.twimg.com/profile_images/1035131842209505280/PEUiVXKE_normal.jpg"/>
    <hyperlink ref="V154" r:id="rId340" display="http://pbs.twimg.com/profile_images/1035131842209505280/PEUiVXKE_normal.jpg"/>
    <hyperlink ref="V155" r:id="rId341" display="http://pbs.twimg.com/profile_images/1035131842209505280/PEUiVXKE_normal.jpg"/>
    <hyperlink ref="V156" r:id="rId342" display="http://pbs.twimg.com/profile_images/1035131842209505280/PEUiVXKE_normal.jpg"/>
    <hyperlink ref="V157" r:id="rId343" display="http://pbs.twimg.com/profile_images/1035131842209505280/PEUiVXKE_normal.jpg"/>
    <hyperlink ref="V158" r:id="rId344" display="http://pbs.twimg.com/profile_images/1035131842209505280/PEUiVXKE_normal.jpg"/>
    <hyperlink ref="V159" r:id="rId345" display="http://pbs.twimg.com/profile_images/1035131842209505280/PEUiVXKE_normal.jpg"/>
    <hyperlink ref="V160" r:id="rId346" display="http://pbs.twimg.com/profile_images/1035131842209505280/PEUiVXKE_normal.jpg"/>
    <hyperlink ref="V161" r:id="rId347" display="http://pbs.twimg.com/profile_images/1035131842209505280/PEUiVXKE_normal.jpg"/>
    <hyperlink ref="V162" r:id="rId348" display="http://pbs.twimg.com/profile_images/1035131842209505280/PEUiVXKE_normal.jpg"/>
    <hyperlink ref="V163" r:id="rId349" display="http://pbs.twimg.com/profile_images/1035131842209505280/PEUiVXKE_normal.jpg"/>
    <hyperlink ref="V164" r:id="rId350" display="http://pbs.twimg.com/profile_images/1035131842209505280/PEUiVXKE_normal.jpg"/>
    <hyperlink ref="V165" r:id="rId351" display="http://pbs.twimg.com/profile_images/1035131842209505280/PEUiVXKE_normal.jpg"/>
    <hyperlink ref="V166" r:id="rId352" display="http://pbs.twimg.com/profile_images/1035131842209505280/PEUiVXKE_normal.jpg"/>
    <hyperlink ref="V167" r:id="rId353" display="http://pbs.twimg.com/profile_images/1035131842209505280/PEUiVXKE_normal.jpg"/>
    <hyperlink ref="V168" r:id="rId354" display="http://pbs.twimg.com/profile_images/1035131842209505280/PEUiVXKE_normal.jpg"/>
    <hyperlink ref="V169" r:id="rId355" display="http://pbs.twimg.com/profile_images/1035131842209505280/PEUiVXKE_normal.jpg"/>
    <hyperlink ref="V170" r:id="rId356" display="http://pbs.twimg.com/profile_images/1039030716195958784/yd5RxWhO_normal.jpg"/>
    <hyperlink ref="V171" r:id="rId357" display="http://pbs.twimg.com/profile_images/1039030716195958784/yd5RxWhO_normal.jpg"/>
    <hyperlink ref="V172" r:id="rId358" display="http://pbs.twimg.com/profile_images/983810906927792128/QToPQDeT_normal.jpg"/>
    <hyperlink ref="V173" r:id="rId359" display="http://pbs.twimg.com/profile_images/983810906927792128/QToPQDeT_normal.jpg"/>
    <hyperlink ref="V174" r:id="rId360" display="http://pbs.twimg.com/profile_images/983810906927792128/QToPQDeT_normal.jpg"/>
    <hyperlink ref="V175" r:id="rId361" display="http://pbs.twimg.com/profile_images/983810906927792128/QToPQDeT_normal.jpg"/>
    <hyperlink ref="V176" r:id="rId362" display="http://pbs.twimg.com/profile_images/983810906927792128/QToPQDeT_normal.jpg"/>
    <hyperlink ref="V177" r:id="rId363" display="http://pbs.twimg.com/profile_images/983810906927792128/QToPQDeT_normal.jpg"/>
    <hyperlink ref="V178" r:id="rId364" display="http://pbs.twimg.com/profile_images/983810906927792128/QToPQDeT_normal.jpg"/>
    <hyperlink ref="V179" r:id="rId365" display="http://pbs.twimg.com/profile_images/983810906927792128/QToPQDeT_normal.jpg"/>
    <hyperlink ref="V180" r:id="rId366" display="http://pbs.twimg.com/profile_images/983810906927792128/QToPQDeT_normal.jpg"/>
    <hyperlink ref="V181" r:id="rId367" display="http://pbs.twimg.com/profile_images/983810906927792128/QToPQDeT_normal.jpg"/>
    <hyperlink ref="V182" r:id="rId368" display="http://pbs.twimg.com/profile_images/983810906927792128/QToPQDeT_normal.jpg"/>
    <hyperlink ref="V183" r:id="rId369" display="http://pbs.twimg.com/profile_images/983810906927792128/QToPQDeT_normal.jpg"/>
    <hyperlink ref="V184" r:id="rId370" display="http://pbs.twimg.com/profile_images/983810906927792128/QToPQDeT_normal.jpg"/>
    <hyperlink ref="V185" r:id="rId371" display="http://pbs.twimg.com/profile_images/983810906927792128/QToPQDeT_normal.jpg"/>
    <hyperlink ref="V186" r:id="rId372" display="http://pbs.twimg.com/profile_images/983810906927792128/QToPQDeT_normal.jpg"/>
    <hyperlink ref="V187" r:id="rId373" display="http://pbs.twimg.com/profile_images/983810906927792128/QToPQDeT_normal.jpg"/>
    <hyperlink ref="V188" r:id="rId374" display="http://pbs.twimg.com/profile_images/983810906927792128/QToPQDeT_normal.jpg"/>
    <hyperlink ref="V189" r:id="rId375" display="http://pbs.twimg.com/profile_images/983810906927792128/QToPQDeT_normal.jpg"/>
    <hyperlink ref="V190" r:id="rId376" display="http://pbs.twimg.com/profile_images/983810906927792128/QToPQDeT_normal.jpg"/>
    <hyperlink ref="V191" r:id="rId377" display="http://pbs.twimg.com/profile_images/983810906927792128/QToPQDeT_normal.jpg"/>
    <hyperlink ref="X3" r:id="rId378" display="https://twitter.com/#!/kobmaxqueen/status/1074427799719555073"/>
    <hyperlink ref="X4" r:id="rId379" display="https://twitter.com/#!/feedalpha/status/1074441654533267457"/>
    <hyperlink ref="X5" r:id="rId380" display="https://twitter.com/#!/madalynsklar/status/1074427757533294592"/>
    <hyperlink ref="X6" r:id="rId381" display="https://twitter.com/#!/websarl/status/1074444571482955781"/>
    <hyperlink ref="X7" r:id="rId382" display="https://twitter.com/#!/twitliveevents/status/1074861846144974848"/>
    <hyperlink ref="X8" r:id="rId383" display="https://twitter.com/#!/hillarydepiano/status/1076484006072471554"/>
    <hyperlink ref="X9" r:id="rId384" display="https://twitter.com/#!/hanque99/status/1076491669737037824"/>
    <hyperlink ref="X10" r:id="rId385" display="https://twitter.com/#!/mutiqxxs/status/1077595170600673280"/>
    <hyperlink ref="X11" r:id="rId386" display="https://twitter.com/#!/sakshisdi/status/1077843961241354240"/>
    <hyperlink ref="X12" r:id="rId387" display="https://twitter.com/#!/bloggersatwork/status/1077945927573344257"/>
    <hyperlink ref="X13" r:id="rId388" display="https://twitter.com/#!/debraruh/status/1077957602900959239"/>
    <hyperlink ref="X14" r:id="rId389" display="https://twitter.com/#!/sprintcare/status/1074420480298209280"/>
    <hyperlink ref="X15" r:id="rId390" display="https://twitter.com/#!/sprintcare/status/1074443202839474176"/>
    <hyperlink ref="X16" r:id="rId391" display="https://twitter.com/#!/sprintcare/status/1076438600290463744"/>
    <hyperlink ref="X17" r:id="rId392" display="https://twitter.com/#!/sprintcare/status/1076856407771631616"/>
    <hyperlink ref="X18" r:id="rId393" display="https://twitter.com/#!/sprintcare/status/1078104546193289216"/>
    <hyperlink ref="X19" r:id="rId394" display="https://twitter.com/#!/talktalktv/status/1073937588434677760"/>
    <hyperlink ref="X20" r:id="rId395" display="https://twitter.com/#!/talktalktv/status/1078222186782040069"/>
    <hyperlink ref="X21" r:id="rId396" display="https://twitter.com/#!/tim_official/status/1078561881604923393"/>
    <hyperlink ref="X22" r:id="rId397" display="https://twitter.com/#!/talktalk/status/1073869217051656192"/>
    <hyperlink ref="X23" r:id="rId398" display="https://twitter.com/#!/talktalk/status/1073872215551238144"/>
    <hyperlink ref="X24" r:id="rId399" display="https://twitter.com/#!/talktalk/status/1073872537615065088"/>
    <hyperlink ref="X25" r:id="rId400" display="https://twitter.com/#!/talktalk/status/1073878259522260994"/>
    <hyperlink ref="X26" r:id="rId401" display="https://twitter.com/#!/talktalk/status/1073883541111562240"/>
    <hyperlink ref="X27" r:id="rId402" display="https://twitter.com/#!/talktalk/status/1073890997267021824"/>
    <hyperlink ref="X28" r:id="rId403" display="https://twitter.com/#!/talktalk/status/1073898735229431813"/>
    <hyperlink ref="X29" r:id="rId404" display="https://twitter.com/#!/talktalk/status/1073898935155081221"/>
    <hyperlink ref="X30" r:id="rId405" display="https://twitter.com/#!/talktalk/status/1073907972764520448"/>
    <hyperlink ref="X31" r:id="rId406" display="https://twitter.com/#!/talktalk/status/1073920065274331137"/>
    <hyperlink ref="X32" r:id="rId407" display="https://twitter.com/#!/talktalk/status/1073939852234842112"/>
    <hyperlink ref="X33" r:id="rId408" display="https://twitter.com/#!/talktalk/status/1073953111943847936"/>
    <hyperlink ref="X34" r:id="rId409" display="https://twitter.com/#!/talktalk/status/1073955469092380672"/>
    <hyperlink ref="X35" r:id="rId410" display="https://twitter.com/#!/talktalk/status/1073958156332621825"/>
    <hyperlink ref="X36" r:id="rId411" display="https://twitter.com/#!/talktalk/status/1073960855472144387"/>
    <hyperlink ref="X37" r:id="rId412" display="https://twitter.com/#!/talktalk/status/1073962877139206144"/>
    <hyperlink ref="X38" r:id="rId413" display="https://twitter.com/#!/talktalk/status/1073963802314596352"/>
    <hyperlink ref="X39" r:id="rId414" display="https://twitter.com/#!/talktalk/status/1073967731215618048"/>
    <hyperlink ref="X40" r:id="rId415" display="https://twitter.com/#!/talktalk/status/1073976965445681154"/>
    <hyperlink ref="X41" r:id="rId416" display="https://twitter.com/#!/talktalk/status/1073978449952432135"/>
    <hyperlink ref="X42" r:id="rId417" display="https://twitter.com/#!/talktalk/status/1073990892258816000"/>
    <hyperlink ref="X43" r:id="rId418" display="https://twitter.com/#!/talktalk/status/1074232834393559040"/>
    <hyperlink ref="X44" r:id="rId419" display="https://twitter.com/#!/talktalk/status/1074243592858886144"/>
    <hyperlink ref="X45" r:id="rId420" display="https://twitter.com/#!/talktalk/status/1074246677962334208"/>
    <hyperlink ref="X46" r:id="rId421" display="https://twitter.com/#!/talktalk/status/1074247618073489408"/>
    <hyperlink ref="X47" r:id="rId422" display="https://twitter.com/#!/talktalk/status/1074248121666977793"/>
    <hyperlink ref="X48" r:id="rId423" display="https://twitter.com/#!/talktalk/status/1074250118013034498"/>
    <hyperlink ref="X49" r:id="rId424" display="https://twitter.com/#!/talktalk/status/1074252888111759360"/>
    <hyperlink ref="X50" r:id="rId425" display="https://twitter.com/#!/talktalk/status/1074254668681920513"/>
    <hyperlink ref="X51" r:id="rId426" display="https://twitter.com/#!/talktalk/status/1074256705574367232"/>
    <hyperlink ref="X52" r:id="rId427" display="https://twitter.com/#!/talktalk/status/1074256881659637760"/>
    <hyperlink ref="X53" r:id="rId428" display="https://twitter.com/#!/talktalk/status/1074258097907122176"/>
    <hyperlink ref="X54" r:id="rId429" display="https://twitter.com/#!/talktalk/status/1074268744602542083"/>
    <hyperlink ref="X55" r:id="rId430" display="https://twitter.com/#!/talktalk/status/1074276595651747840"/>
    <hyperlink ref="X56" r:id="rId431" display="https://twitter.com/#!/talktalk/status/1074284661604528129"/>
    <hyperlink ref="X57" r:id="rId432" display="https://twitter.com/#!/talktalk/status/1074304639531696129"/>
    <hyperlink ref="X58" r:id="rId433" display="https://twitter.com/#!/talktalk/status/1074331288604209153"/>
    <hyperlink ref="X59" r:id="rId434" display="https://twitter.com/#!/talktalk/status/1074352609580990465"/>
    <hyperlink ref="X60" r:id="rId435" display="https://twitter.com/#!/talktalk/status/1074354141265321984"/>
    <hyperlink ref="X61" r:id="rId436" display="https://twitter.com/#!/talktalk/status/1074587263059877888"/>
    <hyperlink ref="X62" r:id="rId437" display="https://twitter.com/#!/talktalk/status/1074590287639519232"/>
    <hyperlink ref="X63" r:id="rId438" display="https://twitter.com/#!/talktalk/status/1074590341616074752"/>
    <hyperlink ref="X64" r:id="rId439" display="https://twitter.com/#!/talktalk/status/1074591510086201344"/>
    <hyperlink ref="X65" r:id="rId440" display="https://twitter.com/#!/talktalk/status/1074627219769749504"/>
    <hyperlink ref="X66" r:id="rId441" display="https://twitter.com/#!/talktalk/status/1074656300745793536"/>
    <hyperlink ref="X67" r:id="rId442" display="https://twitter.com/#!/talktalk/status/1074662847882428417"/>
    <hyperlink ref="X68" r:id="rId443" display="https://twitter.com/#!/talktalk/status/1074670163428065285"/>
    <hyperlink ref="X69" r:id="rId444" display="https://twitter.com/#!/talktalk/status/1074681207110156288"/>
    <hyperlink ref="X70" r:id="rId445" display="https://twitter.com/#!/talktalk/status/1074683874159005696"/>
    <hyperlink ref="X71" r:id="rId446" display="https://twitter.com/#!/talktalk/status/1074684808230518784"/>
    <hyperlink ref="X72" r:id="rId447" display="https://twitter.com/#!/talktalk/status/1074736492239613952"/>
    <hyperlink ref="X73" r:id="rId448" display="https://twitter.com/#!/talktalk/status/1074737599674245120"/>
    <hyperlink ref="X74" r:id="rId449" display="https://twitter.com/#!/talktalk/status/1074746810286202880"/>
    <hyperlink ref="X75" r:id="rId450" display="https://twitter.com/#!/talktalk/status/1074755099577192448"/>
    <hyperlink ref="X76" r:id="rId451" display="https://twitter.com/#!/talktalk/status/1074771220862853120"/>
    <hyperlink ref="X77" r:id="rId452" display="https://twitter.com/#!/talktalk/status/1074772316599521280"/>
    <hyperlink ref="X78" r:id="rId453" display="https://twitter.com/#!/talktalk/status/1074774617405960192"/>
    <hyperlink ref="X79" r:id="rId454" display="https://twitter.com/#!/talktalk/status/1074776739732226048"/>
    <hyperlink ref="X80" r:id="rId455" display="https://twitter.com/#!/talktalk/status/1074777821216718848"/>
    <hyperlink ref="X81" r:id="rId456" display="https://twitter.com/#!/talktalk/status/1074781681905754112"/>
    <hyperlink ref="X82" r:id="rId457" display="https://twitter.com/#!/talktalk/status/1074783142576304128"/>
    <hyperlink ref="X83" r:id="rId458" display="https://twitter.com/#!/talktalk/status/1074785877472231427"/>
    <hyperlink ref="X84" r:id="rId459" display="https://twitter.com/#!/talktalk/status/1074992505777782784"/>
    <hyperlink ref="X85" r:id="rId460" display="https://twitter.com/#!/talktalk/status/1074995260974092288"/>
    <hyperlink ref="X86" r:id="rId461" display="https://twitter.com/#!/talktalk/status/1074996369872613376"/>
    <hyperlink ref="X87" r:id="rId462" display="https://twitter.com/#!/talktalk/status/1075012110109892608"/>
    <hyperlink ref="X88" r:id="rId463" display="https://twitter.com/#!/talktalk/status/1075021175351373825"/>
    <hyperlink ref="X89" r:id="rId464" display="https://twitter.com/#!/talktalk/status/1075025416165953538"/>
    <hyperlink ref="X90" r:id="rId465" display="https://twitter.com/#!/talktalk/status/1075038017193164800"/>
    <hyperlink ref="X91" r:id="rId466" display="https://twitter.com/#!/talktalk/status/1075044162326675457"/>
    <hyperlink ref="X92" r:id="rId467" display="https://twitter.com/#!/talktalk/status/1075071082368065537"/>
    <hyperlink ref="X93" r:id="rId468" display="https://twitter.com/#!/talktalk/status/1075077922615123969"/>
    <hyperlink ref="X94" r:id="rId469" display="https://twitter.com/#!/talktalk/status/1075082878889967617"/>
    <hyperlink ref="X95" r:id="rId470" display="https://twitter.com/#!/talktalk/status/1075095361881026566"/>
    <hyperlink ref="X96" r:id="rId471" display="https://twitter.com/#!/talktalk/status/1075096084232441856"/>
    <hyperlink ref="X97" r:id="rId472" display="https://twitter.com/#!/talktalk/status/1075096239992176641"/>
    <hyperlink ref="X98" r:id="rId473" display="https://twitter.com/#!/talktalk/status/1075097550544363520"/>
    <hyperlink ref="X99" r:id="rId474" display="https://twitter.com/#!/talktalk/status/1075101992937230336"/>
    <hyperlink ref="X100" r:id="rId475" display="https://twitter.com/#!/talktalk/status/1075104948629762049"/>
    <hyperlink ref="X101" r:id="rId476" display="https://twitter.com/#!/talktalk/status/1075113686791020544"/>
    <hyperlink ref="X102" r:id="rId477" display="https://twitter.com/#!/talktalk/status/1075131515913285632"/>
    <hyperlink ref="X103" r:id="rId478" display="https://twitter.com/#!/talktalk/status/1075133520194998274"/>
    <hyperlink ref="X104" r:id="rId479" display="https://twitter.com/#!/talktalk/status/1075135649190174720"/>
    <hyperlink ref="X105" r:id="rId480" display="https://twitter.com/#!/talktalk/status/1075135965780500480"/>
    <hyperlink ref="X106" r:id="rId481" display="https://twitter.com/#!/talktalk/status/1075138312204115970"/>
    <hyperlink ref="X107" r:id="rId482" display="https://twitter.com/#!/talktalk/status/1075139851392073728"/>
    <hyperlink ref="X108" r:id="rId483" display="https://twitter.com/#!/talktalk/status/1075145203701440519"/>
    <hyperlink ref="X109" r:id="rId484" display="https://twitter.com/#!/talktalk/status/1075345785116602368"/>
    <hyperlink ref="X110" r:id="rId485" display="https://twitter.com/#!/talktalk/status/1075405339032477696"/>
    <hyperlink ref="X111" r:id="rId486" display="https://twitter.com/#!/talktalk/status/1075414299617705984"/>
    <hyperlink ref="X112" r:id="rId487" display="https://twitter.com/#!/talktalk/status/1074235671030697989"/>
    <hyperlink ref="X113" r:id="rId488" display="https://twitter.com/#!/talktalk/status/1075422883629948928"/>
    <hyperlink ref="X114" r:id="rId489" display="https://twitter.com/#!/talktalk/status/1075425847266500608"/>
    <hyperlink ref="X115" r:id="rId490" display="https://twitter.com/#!/talktalk/status/1075426175827218433"/>
    <hyperlink ref="X116" r:id="rId491" display="https://twitter.com/#!/talktalk/status/1075428727570554885"/>
    <hyperlink ref="X117" r:id="rId492" display="https://twitter.com/#!/talktalk/status/1075442352406347778"/>
    <hyperlink ref="X118" r:id="rId493" display="https://twitter.com/#!/talktalk/status/1075460348805812227"/>
    <hyperlink ref="X119" r:id="rId494" display="https://twitter.com/#!/talktalk/status/1075460834095259648"/>
    <hyperlink ref="X120" r:id="rId495" display="https://twitter.com/#!/talktalk/status/1075466758729936898"/>
    <hyperlink ref="X121" r:id="rId496" display="https://twitter.com/#!/talktalk/status/1075467874150559745"/>
    <hyperlink ref="X122" r:id="rId497" display="https://twitter.com/#!/talktalk/status/1075476711293235202"/>
    <hyperlink ref="X123" r:id="rId498" display="https://twitter.com/#!/talktalk/status/1075501068874932225"/>
    <hyperlink ref="X124" r:id="rId499" display="https://twitter.com/#!/talktalk/status/1075672370675941376"/>
    <hyperlink ref="X125" r:id="rId500" display="https://twitter.com/#!/talktalk/status/1075673853286907905"/>
    <hyperlink ref="X126" r:id="rId501" display="https://twitter.com/#!/talktalk/status/1075688613478891520"/>
    <hyperlink ref="X127" r:id="rId502" display="https://twitter.com/#!/talktalk/status/1075763070696185858"/>
    <hyperlink ref="X128" r:id="rId503" display="https://twitter.com/#!/talktalk/status/1075781549818142722"/>
    <hyperlink ref="X129" r:id="rId504" display="https://twitter.com/#!/talktalk/status/1075854589717569537"/>
    <hyperlink ref="X130" r:id="rId505" display="https://twitter.com/#!/talktalk/status/1076139306715095042"/>
    <hyperlink ref="X131" r:id="rId506" display="https://twitter.com/#!/talktalk/status/1076155758738358273"/>
    <hyperlink ref="X132" r:id="rId507" display="https://twitter.com/#!/talktalk/status/1076156321832058880"/>
    <hyperlink ref="X133" r:id="rId508" display="https://twitter.com/#!/talktalk/status/1076164603980050432"/>
    <hyperlink ref="X134" r:id="rId509" display="https://twitter.com/#!/talktalk/status/1076214762332131329"/>
    <hyperlink ref="X135" r:id="rId510" display="https://twitter.com/#!/talktalk/status/1076216241696788483"/>
    <hyperlink ref="X136" r:id="rId511" display="https://twitter.com/#!/talktalk/status/1076457633970900992"/>
    <hyperlink ref="X137" r:id="rId512" display="https://twitter.com/#!/talktalk/status/1076475074616668160"/>
    <hyperlink ref="X138" r:id="rId513" display="https://twitter.com/#!/talktalk/status/1076795232589660160"/>
    <hyperlink ref="X139" r:id="rId514" display="https://twitter.com/#!/talktalk/status/1076799083946430464"/>
    <hyperlink ref="X140" r:id="rId515" display="https://twitter.com/#!/talktalk/status/1075705266660929538"/>
    <hyperlink ref="X141" r:id="rId516" display="https://twitter.com/#!/talktalk/status/1076812173467439104"/>
    <hyperlink ref="X142" r:id="rId517" display="https://twitter.com/#!/talktalk/status/1076838559745757186"/>
    <hyperlink ref="X143" r:id="rId518" display="https://twitter.com/#!/talktalk/status/1076881599696986113"/>
    <hyperlink ref="X144" r:id="rId519" display="https://twitter.com/#!/talktalk/status/1077134815831433216"/>
    <hyperlink ref="X145" r:id="rId520" display="https://twitter.com/#!/talktalk/status/1077157932679249920"/>
    <hyperlink ref="X146" r:id="rId521" display="https://twitter.com/#!/talktalk/status/1077169625228562432"/>
    <hyperlink ref="X147" r:id="rId522" display="https://twitter.com/#!/talktalk/status/1077177138346893312"/>
    <hyperlink ref="X148" r:id="rId523" display="https://twitter.com/#!/talktalk/status/1077199886133678081"/>
    <hyperlink ref="X149" r:id="rId524" display="https://twitter.com/#!/talktalk/status/1078203729411751936"/>
    <hyperlink ref="X150" r:id="rId525" display="https://twitter.com/#!/talktalk/status/1078211421689794560"/>
    <hyperlink ref="X151" r:id="rId526" display="https://twitter.com/#!/talktalk/status/1078213245889069056"/>
    <hyperlink ref="X152" r:id="rId527" display="https://twitter.com/#!/talktalk/status/1078213561774690305"/>
    <hyperlink ref="X153" r:id="rId528" display="https://twitter.com/#!/talktalk/status/1078215677717217280"/>
    <hyperlink ref="X154" r:id="rId529" display="https://twitter.com/#!/talktalk/status/1078229221586145280"/>
    <hyperlink ref="X155" r:id="rId530" display="https://twitter.com/#!/talktalk/status/1078234874715295744"/>
    <hyperlink ref="X156" r:id="rId531" display="https://twitter.com/#!/talktalk/status/1078236979849031680"/>
    <hyperlink ref="X157" r:id="rId532" display="https://twitter.com/#!/talktalk/status/1078237539008462849"/>
    <hyperlink ref="X158" r:id="rId533" display="https://twitter.com/#!/talktalk/status/1078241785049161729"/>
    <hyperlink ref="X159" r:id="rId534" display="https://twitter.com/#!/talktalk/status/1078258425673457664"/>
    <hyperlink ref="X160" r:id="rId535" display="https://twitter.com/#!/talktalk/status/1078281199603322882"/>
    <hyperlink ref="X161" r:id="rId536" display="https://twitter.com/#!/talktalk/status/1078324435101409280"/>
    <hyperlink ref="X162" r:id="rId537" display="https://twitter.com/#!/talktalk/status/1078350155269718016"/>
    <hyperlink ref="X163" r:id="rId538" display="https://twitter.com/#!/talktalk/status/1078385086687571969"/>
    <hyperlink ref="X164" r:id="rId539" display="https://twitter.com/#!/talktalk/status/1078403436129980416"/>
    <hyperlink ref="X165" r:id="rId540" display="https://twitter.com/#!/talktalk/status/1078580695163985921"/>
    <hyperlink ref="X166" r:id="rId541" display="https://twitter.com/#!/talktalk/status/1078622458658414593"/>
    <hyperlink ref="X167" r:id="rId542" display="https://twitter.com/#!/talktalk/status/1078632146271698950"/>
    <hyperlink ref="X168" r:id="rId543" display="https://twitter.com/#!/talktalk/status/1078640794511249408"/>
    <hyperlink ref="X169" r:id="rId544" display="https://twitter.com/#!/talktalk/status/1078666536649457664"/>
    <hyperlink ref="X170" r:id="rId545" display="https://twitter.com/#!/rumanarumi13/status/1077920192666132483"/>
    <hyperlink ref="X171" r:id="rId546" display="https://twitter.com/#!/rumanarumi13/status/1078690106217644033"/>
    <hyperlink ref="X172" r:id="rId547" display="https://twitter.com/#!/askamex/status/1074098681077477377"/>
    <hyperlink ref="X173" r:id="rId548" display="https://twitter.com/#!/askamex/status/1074679302703251457"/>
    <hyperlink ref="X174" r:id="rId549" display="https://twitter.com/#!/askamex/status/1075143254008651776"/>
    <hyperlink ref="X175" r:id="rId550" display="https://twitter.com/#!/askamex/status/1075177440950083585"/>
    <hyperlink ref="X176" r:id="rId551" display="https://twitter.com/#!/askamex/status/1075457003886182400"/>
    <hyperlink ref="X177" r:id="rId552" display="https://twitter.com/#!/askamex/status/1075791505363755010"/>
    <hyperlink ref="X178" r:id="rId553" display="https://twitter.com/#!/askamex/status/1075884080703660032"/>
    <hyperlink ref="X179" r:id="rId554" display="https://twitter.com/#!/askamex/status/1076126152182427648"/>
    <hyperlink ref="X180" r:id="rId555" display="https://twitter.com/#!/askamex/status/1076282788935094273"/>
    <hyperlink ref="X181" r:id="rId556" display="https://twitter.com/#!/askamex/status/1077260054401871872"/>
    <hyperlink ref="X182" r:id="rId557" display="https://twitter.com/#!/askamex/status/1077274681831493632"/>
    <hyperlink ref="X183" r:id="rId558" display="https://twitter.com/#!/askamex/status/1077968291438706689"/>
    <hyperlink ref="X184" r:id="rId559" display="https://twitter.com/#!/askamex/status/1077998609075970048"/>
    <hyperlink ref="X185" r:id="rId560" display="https://twitter.com/#!/askamex/status/1078043933152866309"/>
    <hyperlink ref="X186" r:id="rId561" display="https://twitter.com/#!/askamex/status/1078322166960140288"/>
    <hyperlink ref="X187" r:id="rId562" display="https://twitter.com/#!/askamex/status/1078673637480251394"/>
    <hyperlink ref="X188" r:id="rId563" display="https://twitter.com/#!/askamex/status/1078681996304486400"/>
    <hyperlink ref="X189" r:id="rId564" display="https://twitter.com/#!/askamex/status/1078674109628907522"/>
    <hyperlink ref="X190" r:id="rId565" display="https://twitter.com/#!/askamex/status/1078682118878834688"/>
    <hyperlink ref="X191" r:id="rId566" display="https://twitter.com/#!/askamex/status/1078694711538401280"/>
  </hyperlinks>
  <printOptions/>
  <pageMargins left="0.7" right="0.7" top="0.75" bottom="0.75" header="0.3" footer="0.3"/>
  <pageSetup horizontalDpi="600" verticalDpi="600" orientation="portrait" r:id="rId570"/>
  <legacyDrawing r:id="rId568"/>
  <tableParts>
    <tablePart r:id="rId56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3128</v>
      </c>
      <c r="B1" s="13" t="s">
        <v>34</v>
      </c>
    </row>
    <row r="2" spans="1:2" ht="15">
      <c r="A2" s="114" t="s">
        <v>226</v>
      </c>
      <c r="B2" s="78">
        <v>20880</v>
      </c>
    </row>
    <row r="3" spans="1:2" ht="15">
      <c r="A3" s="114" t="s">
        <v>228</v>
      </c>
      <c r="B3" s="78">
        <v>342</v>
      </c>
    </row>
    <row r="4" spans="1:2" ht="15">
      <c r="A4" s="114" t="s">
        <v>223</v>
      </c>
      <c r="B4" s="78">
        <v>12</v>
      </c>
    </row>
    <row r="5" spans="1:2" ht="15">
      <c r="A5" s="114" t="s">
        <v>219</v>
      </c>
      <c r="B5" s="78">
        <v>2</v>
      </c>
    </row>
    <row r="6" spans="1:2" ht="15">
      <c r="A6" s="114" t="s">
        <v>227</v>
      </c>
      <c r="B6" s="78">
        <v>2</v>
      </c>
    </row>
    <row r="7" spans="1:2" ht="15">
      <c r="A7" s="114" t="s">
        <v>214</v>
      </c>
      <c r="B7" s="78">
        <v>2</v>
      </c>
    </row>
    <row r="8" spans="1:2" ht="15">
      <c r="A8" s="114" t="s">
        <v>224</v>
      </c>
      <c r="B8" s="78">
        <v>2</v>
      </c>
    </row>
    <row r="9" spans="1:2" ht="15">
      <c r="A9" s="114" t="s">
        <v>340</v>
      </c>
      <c r="B9" s="78">
        <v>0</v>
      </c>
    </row>
    <row r="10" spans="1:2" ht="15">
      <c r="A10" s="114" t="s">
        <v>342</v>
      </c>
      <c r="B10" s="78">
        <v>0</v>
      </c>
    </row>
    <row r="11" spans="1:2" ht="15">
      <c r="A11" s="114" t="s">
        <v>341</v>
      </c>
      <c r="B11" s="78">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3130</v>
      </c>
      <c r="B25" t="s">
        <v>3129</v>
      </c>
    </row>
    <row r="26" spans="1:2" ht="15">
      <c r="A26" s="125" t="s">
        <v>3094</v>
      </c>
      <c r="B26" s="3"/>
    </row>
    <row r="27" spans="1:2" ht="15">
      <c r="A27" s="126" t="s">
        <v>3132</v>
      </c>
      <c r="B27" s="3"/>
    </row>
    <row r="28" spans="1:2" ht="15">
      <c r="A28" s="127" t="s">
        <v>3133</v>
      </c>
      <c r="B28" s="3"/>
    </row>
    <row r="29" spans="1:2" ht="15">
      <c r="A29" s="128" t="s">
        <v>3134</v>
      </c>
      <c r="B29" s="3">
        <v>4</v>
      </c>
    </row>
    <row r="30" spans="1:2" ht="15">
      <c r="A30" s="128" t="s">
        <v>3135</v>
      </c>
      <c r="B30" s="3">
        <v>2</v>
      </c>
    </row>
    <row r="31" spans="1:2" ht="15">
      <c r="A31" s="128" t="s">
        <v>3136</v>
      </c>
      <c r="B31" s="3">
        <v>3</v>
      </c>
    </row>
    <row r="32" spans="1:2" ht="15">
      <c r="A32" s="128" t="s">
        <v>3137</v>
      </c>
      <c r="B32" s="3">
        <v>1</v>
      </c>
    </row>
    <row r="33" spans="1:2" ht="15">
      <c r="A33" s="128" t="s">
        <v>3138</v>
      </c>
      <c r="B33" s="3">
        <v>2</v>
      </c>
    </row>
    <row r="34" spans="1:2" ht="15">
      <c r="A34" s="128" t="s">
        <v>3139</v>
      </c>
      <c r="B34" s="3">
        <v>2</v>
      </c>
    </row>
    <row r="35" spans="1:2" ht="15">
      <c r="A35" s="128" t="s">
        <v>3140</v>
      </c>
      <c r="B35" s="3">
        <v>5</v>
      </c>
    </row>
    <row r="36" spans="1:2" ht="15">
      <c r="A36" s="128" t="s">
        <v>3141</v>
      </c>
      <c r="B36" s="3">
        <v>2</v>
      </c>
    </row>
    <row r="37" spans="1:2" ht="15">
      <c r="A37" s="128" t="s">
        <v>3142</v>
      </c>
      <c r="B37" s="3">
        <v>1</v>
      </c>
    </row>
    <row r="38" spans="1:2" ht="15">
      <c r="A38" s="127" t="s">
        <v>3143</v>
      </c>
      <c r="B38" s="3"/>
    </row>
    <row r="39" spans="1:2" ht="15">
      <c r="A39" s="128" t="s">
        <v>3144</v>
      </c>
      <c r="B39" s="3">
        <v>1</v>
      </c>
    </row>
    <row r="40" spans="1:2" ht="15">
      <c r="A40" s="128" t="s">
        <v>3134</v>
      </c>
      <c r="B40" s="3">
        <v>2</v>
      </c>
    </row>
    <row r="41" spans="1:2" ht="15">
      <c r="A41" s="128" t="s">
        <v>3135</v>
      </c>
      <c r="B41" s="3">
        <v>9</v>
      </c>
    </row>
    <row r="42" spans="1:2" ht="15">
      <c r="A42" s="128" t="s">
        <v>3136</v>
      </c>
      <c r="B42" s="3">
        <v>2</v>
      </c>
    </row>
    <row r="43" spans="1:2" ht="15">
      <c r="A43" s="128" t="s">
        <v>3137</v>
      </c>
      <c r="B43" s="3">
        <v>2</v>
      </c>
    </row>
    <row r="44" spans="1:2" ht="15">
      <c r="A44" s="128" t="s">
        <v>3139</v>
      </c>
      <c r="B44" s="3">
        <v>1</v>
      </c>
    </row>
    <row r="45" spans="1:2" ht="15">
      <c r="A45" s="128" t="s">
        <v>3140</v>
      </c>
      <c r="B45" s="3">
        <v>1</v>
      </c>
    </row>
    <row r="46" spans="1:2" ht="15">
      <c r="A46" s="128" t="s">
        <v>3142</v>
      </c>
      <c r="B46" s="3">
        <v>2</v>
      </c>
    </row>
    <row r="47" spans="1:2" ht="15">
      <c r="A47" s="128" t="s">
        <v>3145</v>
      </c>
      <c r="B47" s="3">
        <v>1</v>
      </c>
    </row>
    <row r="48" spans="1:2" ht="15">
      <c r="A48" s="128" t="s">
        <v>3146</v>
      </c>
      <c r="B48" s="3">
        <v>2</v>
      </c>
    </row>
    <row r="49" spans="1:2" ht="15">
      <c r="A49" s="128" t="s">
        <v>3147</v>
      </c>
      <c r="B49" s="3">
        <v>3</v>
      </c>
    </row>
    <row r="50" spans="1:2" ht="15">
      <c r="A50" s="127" t="s">
        <v>3148</v>
      </c>
      <c r="B50" s="3"/>
    </row>
    <row r="51" spans="1:2" ht="15">
      <c r="A51" s="128" t="s">
        <v>3149</v>
      </c>
      <c r="B51" s="3">
        <v>1</v>
      </c>
    </row>
    <row r="52" spans="1:2" ht="15">
      <c r="A52" s="128" t="s">
        <v>3134</v>
      </c>
      <c r="B52" s="3">
        <v>3</v>
      </c>
    </row>
    <row r="53" spans="1:2" ht="15">
      <c r="A53" s="128" t="s">
        <v>3136</v>
      </c>
      <c r="B53" s="3">
        <v>1</v>
      </c>
    </row>
    <row r="54" spans="1:2" ht="15">
      <c r="A54" s="128" t="s">
        <v>3138</v>
      </c>
      <c r="B54" s="3">
        <v>2</v>
      </c>
    </row>
    <row r="55" spans="1:2" ht="15">
      <c r="A55" s="128" t="s">
        <v>3139</v>
      </c>
      <c r="B55" s="3">
        <v>2</v>
      </c>
    </row>
    <row r="56" spans="1:2" ht="15">
      <c r="A56" s="128" t="s">
        <v>3140</v>
      </c>
      <c r="B56" s="3">
        <v>3</v>
      </c>
    </row>
    <row r="57" spans="1:2" ht="15">
      <c r="A57" s="128" t="s">
        <v>3150</v>
      </c>
      <c r="B57" s="3">
        <v>2</v>
      </c>
    </row>
    <row r="58" spans="1:2" ht="15">
      <c r="A58" s="128" t="s">
        <v>3151</v>
      </c>
      <c r="B58" s="3">
        <v>2</v>
      </c>
    </row>
    <row r="59" spans="1:2" ht="15">
      <c r="A59" s="128" t="s">
        <v>3145</v>
      </c>
      <c r="B59" s="3">
        <v>8</v>
      </c>
    </row>
    <row r="60" spans="1:2" ht="15">
      <c r="A60" s="127" t="s">
        <v>3152</v>
      </c>
      <c r="B60" s="3"/>
    </row>
    <row r="61" spans="1:2" ht="15">
      <c r="A61" s="128" t="s">
        <v>3153</v>
      </c>
      <c r="B61" s="3">
        <v>1</v>
      </c>
    </row>
    <row r="62" spans="1:2" ht="15">
      <c r="A62" s="128" t="s">
        <v>3136</v>
      </c>
      <c r="B62" s="3">
        <v>3</v>
      </c>
    </row>
    <row r="63" spans="1:2" ht="15">
      <c r="A63" s="128" t="s">
        <v>3137</v>
      </c>
      <c r="B63" s="3">
        <v>1</v>
      </c>
    </row>
    <row r="64" spans="1:2" ht="15">
      <c r="A64" s="128" t="s">
        <v>3138</v>
      </c>
      <c r="B64" s="3">
        <v>2</v>
      </c>
    </row>
    <row r="65" spans="1:2" ht="15">
      <c r="A65" s="128" t="s">
        <v>3139</v>
      </c>
      <c r="B65" s="3">
        <v>1</v>
      </c>
    </row>
    <row r="66" spans="1:2" ht="15">
      <c r="A66" s="128" t="s">
        <v>3140</v>
      </c>
      <c r="B66" s="3">
        <v>1</v>
      </c>
    </row>
    <row r="67" spans="1:2" ht="15">
      <c r="A67" s="128" t="s">
        <v>3141</v>
      </c>
      <c r="B67" s="3">
        <v>1</v>
      </c>
    </row>
    <row r="68" spans="1:2" ht="15">
      <c r="A68" s="128" t="s">
        <v>3142</v>
      </c>
      <c r="B68" s="3">
        <v>2</v>
      </c>
    </row>
    <row r="69" spans="1:2" ht="15">
      <c r="A69" s="128" t="s">
        <v>3150</v>
      </c>
      <c r="B69" s="3">
        <v>5</v>
      </c>
    </row>
    <row r="70" spans="1:2" ht="15">
      <c r="A70" s="128" t="s">
        <v>3151</v>
      </c>
      <c r="B70" s="3">
        <v>2</v>
      </c>
    </row>
    <row r="71" spans="1:2" ht="15">
      <c r="A71" s="128" t="s">
        <v>3154</v>
      </c>
      <c r="B71" s="3">
        <v>2</v>
      </c>
    </row>
    <row r="72" spans="1:2" ht="15">
      <c r="A72" s="128" t="s">
        <v>3145</v>
      </c>
      <c r="B72" s="3">
        <v>6</v>
      </c>
    </row>
    <row r="73" spans="1:2" ht="15">
      <c r="A73" s="128" t="s">
        <v>3147</v>
      </c>
      <c r="B73" s="3">
        <v>1</v>
      </c>
    </row>
    <row r="74" spans="1:2" ht="15">
      <c r="A74" s="127" t="s">
        <v>3155</v>
      </c>
      <c r="B74" s="3"/>
    </row>
    <row r="75" spans="1:2" ht="15">
      <c r="A75" s="128" t="s">
        <v>3136</v>
      </c>
      <c r="B75" s="3">
        <v>1</v>
      </c>
    </row>
    <row r="76" spans="1:2" ht="15">
      <c r="A76" s="128" t="s">
        <v>3139</v>
      </c>
      <c r="B76" s="3">
        <v>1</v>
      </c>
    </row>
    <row r="77" spans="1:2" ht="15">
      <c r="A77" s="128" t="s">
        <v>3140</v>
      </c>
      <c r="B77" s="3">
        <v>1</v>
      </c>
    </row>
    <row r="78" spans="1:2" ht="15">
      <c r="A78" s="128" t="s">
        <v>3141</v>
      </c>
      <c r="B78" s="3">
        <v>4</v>
      </c>
    </row>
    <row r="79" spans="1:2" ht="15">
      <c r="A79" s="128" t="s">
        <v>3142</v>
      </c>
      <c r="B79" s="3">
        <v>1</v>
      </c>
    </row>
    <row r="80" spans="1:2" ht="15">
      <c r="A80" s="128" t="s">
        <v>3150</v>
      </c>
      <c r="B80" s="3">
        <v>3</v>
      </c>
    </row>
    <row r="81" spans="1:2" ht="15">
      <c r="A81" s="128" t="s">
        <v>3151</v>
      </c>
      <c r="B81" s="3">
        <v>3</v>
      </c>
    </row>
    <row r="82" spans="1:2" ht="15">
      <c r="A82" s="128" t="s">
        <v>3145</v>
      </c>
      <c r="B82" s="3">
        <v>1</v>
      </c>
    </row>
    <row r="83" spans="1:2" ht="15">
      <c r="A83" s="127" t="s">
        <v>3156</v>
      </c>
      <c r="B83" s="3"/>
    </row>
    <row r="84" spans="1:2" ht="15">
      <c r="A84" s="128" t="s">
        <v>3149</v>
      </c>
      <c r="B84" s="3">
        <v>2</v>
      </c>
    </row>
    <row r="85" spans="1:2" ht="15">
      <c r="A85" s="128" t="s">
        <v>3134</v>
      </c>
      <c r="B85" s="3">
        <v>1</v>
      </c>
    </row>
    <row r="86" spans="1:2" ht="15">
      <c r="A86" s="128" t="s">
        <v>3135</v>
      </c>
      <c r="B86" s="3">
        <v>1</v>
      </c>
    </row>
    <row r="87" spans="1:2" ht="15">
      <c r="A87" s="128" t="s">
        <v>3139</v>
      </c>
      <c r="B87" s="3">
        <v>1</v>
      </c>
    </row>
    <row r="88" spans="1:2" ht="15">
      <c r="A88" s="128" t="s">
        <v>3140</v>
      </c>
      <c r="B88" s="3">
        <v>1</v>
      </c>
    </row>
    <row r="89" spans="1:2" ht="15">
      <c r="A89" s="128" t="s">
        <v>3141</v>
      </c>
      <c r="B89" s="3">
        <v>1</v>
      </c>
    </row>
    <row r="90" spans="1:2" ht="15">
      <c r="A90" s="128" t="s">
        <v>3154</v>
      </c>
      <c r="B90" s="3">
        <v>1</v>
      </c>
    </row>
    <row r="91" spans="1:2" ht="15">
      <c r="A91" s="128" t="s">
        <v>3146</v>
      </c>
      <c r="B91" s="3">
        <v>1</v>
      </c>
    </row>
    <row r="92" spans="1:2" ht="15">
      <c r="A92" s="127" t="s">
        <v>3157</v>
      </c>
      <c r="B92" s="3"/>
    </row>
    <row r="93" spans="1:2" ht="15">
      <c r="A93" s="128" t="s">
        <v>3139</v>
      </c>
      <c r="B93" s="3">
        <v>1</v>
      </c>
    </row>
    <row r="94" spans="1:2" ht="15">
      <c r="A94" s="128" t="s">
        <v>3140</v>
      </c>
      <c r="B94" s="3">
        <v>1</v>
      </c>
    </row>
    <row r="95" spans="1:2" ht="15">
      <c r="A95" s="128" t="s">
        <v>3141</v>
      </c>
      <c r="B95" s="3">
        <v>2</v>
      </c>
    </row>
    <row r="96" spans="1:2" ht="15">
      <c r="A96" s="128" t="s">
        <v>3142</v>
      </c>
      <c r="B96" s="3">
        <v>1</v>
      </c>
    </row>
    <row r="97" spans="1:2" ht="15">
      <c r="A97" s="128" t="s">
        <v>3154</v>
      </c>
      <c r="B97" s="3">
        <v>2</v>
      </c>
    </row>
    <row r="98" spans="1:2" ht="15">
      <c r="A98" s="127" t="s">
        <v>3158</v>
      </c>
      <c r="B98" s="3"/>
    </row>
    <row r="99" spans="1:2" ht="15">
      <c r="A99" s="128" t="s">
        <v>3159</v>
      </c>
      <c r="B99" s="3">
        <v>1</v>
      </c>
    </row>
    <row r="100" spans="1:2" ht="15">
      <c r="A100" s="128" t="s">
        <v>3136</v>
      </c>
      <c r="B100" s="3">
        <v>1</v>
      </c>
    </row>
    <row r="101" spans="1:2" ht="15">
      <c r="A101" s="128" t="s">
        <v>3137</v>
      </c>
      <c r="B101" s="3">
        <v>1</v>
      </c>
    </row>
    <row r="102" spans="1:2" ht="15">
      <c r="A102" s="128" t="s">
        <v>3138</v>
      </c>
      <c r="B102" s="3">
        <v>1</v>
      </c>
    </row>
    <row r="103" spans="1:2" ht="15">
      <c r="A103" s="128" t="s">
        <v>3139</v>
      </c>
      <c r="B103" s="3">
        <v>2</v>
      </c>
    </row>
    <row r="104" spans="1:2" ht="15">
      <c r="A104" s="127" t="s">
        <v>3160</v>
      </c>
      <c r="B104" s="3"/>
    </row>
    <row r="105" spans="1:2" ht="15">
      <c r="A105" s="128" t="s">
        <v>3136</v>
      </c>
      <c r="B105" s="3">
        <v>2</v>
      </c>
    </row>
    <row r="106" spans="1:2" ht="15">
      <c r="A106" s="128" t="s">
        <v>3137</v>
      </c>
      <c r="B106" s="3">
        <v>1</v>
      </c>
    </row>
    <row r="107" spans="1:2" ht="15">
      <c r="A107" s="128" t="s">
        <v>3138</v>
      </c>
      <c r="B107" s="3">
        <v>1</v>
      </c>
    </row>
    <row r="108" spans="1:2" ht="15">
      <c r="A108" s="128" t="s">
        <v>3140</v>
      </c>
      <c r="B108" s="3">
        <v>1</v>
      </c>
    </row>
    <row r="109" spans="1:2" ht="15">
      <c r="A109" s="128" t="s">
        <v>3141</v>
      </c>
      <c r="B109" s="3">
        <v>1</v>
      </c>
    </row>
    <row r="110" spans="1:2" ht="15">
      <c r="A110" s="127" t="s">
        <v>3161</v>
      </c>
      <c r="B110" s="3"/>
    </row>
    <row r="111" spans="1:2" ht="15">
      <c r="A111" s="128" t="s">
        <v>3134</v>
      </c>
      <c r="B111" s="3">
        <v>1</v>
      </c>
    </row>
    <row r="112" spans="1:2" ht="15">
      <c r="A112" s="128" t="s">
        <v>3136</v>
      </c>
      <c r="B112" s="3">
        <v>2</v>
      </c>
    </row>
    <row r="113" spans="1:2" ht="15">
      <c r="A113" s="128" t="s">
        <v>3137</v>
      </c>
      <c r="B113" s="3">
        <v>1</v>
      </c>
    </row>
    <row r="114" spans="1:2" ht="15">
      <c r="A114" s="128" t="s">
        <v>3138</v>
      </c>
      <c r="B114" s="3">
        <v>1</v>
      </c>
    </row>
    <row r="115" spans="1:2" ht="15">
      <c r="A115" s="128" t="s">
        <v>3142</v>
      </c>
      <c r="B115" s="3">
        <v>1</v>
      </c>
    </row>
    <row r="116" spans="1:2" ht="15">
      <c r="A116" s="128" t="s">
        <v>3150</v>
      </c>
      <c r="B116" s="3">
        <v>1</v>
      </c>
    </row>
    <row r="117" spans="1:2" ht="15">
      <c r="A117" s="127" t="s">
        <v>3162</v>
      </c>
      <c r="B117" s="3"/>
    </row>
    <row r="118" spans="1:2" ht="15">
      <c r="A118" s="128" t="s">
        <v>3141</v>
      </c>
      <c r="B118" s="3">
        <v>1</v>
      </c>
    </row>
    <row r="119" spans="1:2" ht="15">
      <c r="A119" s="127" t="s">
        <v>3163</v>
      </c>
      <c r="B119" s="3"/>
    </row>
    <row r="120" spans="1:2" ht="15">
      <c r="A120" s="128" t="s">
        <v>3149</v>
      </c>
      <c r="B120" s="3">
        <v>1</v>
      </c>
    </row>
    <row r="121" spans="1:2" ht="15">
      <c r="A121" s="128" t="s">
        <v>3138</v>
      </c>
      <c r="B121" s="3">
        <v>1</v>
      </c>
    </row>
    <row r="122" spans="1:2" ht="15">
      <c r="A122" s="128" t="s">
        <v>3140</v>
      </c>
      <c r="B122" s="3">
        <v>1</v>
      </c>
    </row>
    <row r="123" spans="1:2" ht="15">
      <c r="A123" s="128" t="s">
        <v>3141</v>
      </c>
      <c r="B123" s="3">
        <v>2</v>
      </c>
    </row>
    <row r="124" spans="1:2" ht="15">
      <c r="A124" s="128" t="s">
        <v>3150</v>
      </c>
      <c r="B124" s="3">
        <v>1</v>
      </c>
    </row>
    <row r="125" spans="1:2" ht="15">
      <c r="A125" s="128" t="s">
        <v>3145</v>
      </c>
      <c r="B125" s="3">
        <v>1</v>
      </c>
    </row>
    <row r="126" spans="1:2" ht="15">
      <c r="A126" s="127" t="s">
        <v>3164</v>
      </c>
      <c r="B126" s="3"/>
    </row>
    <row r="127" spans="1:2" ht="15">
      <c r="A127" s="128" t="s">
        <v>3159</v>
      </c>
      <c r="B127" s="3">
        <v>1</v>
      </c>
    </row>
    <row r="128" spans="1:2" ht="15">
      <c r="A128" s="128" t="s">
        <v>3149</v>
      </c>
      <c r="B128" s="3">
        <v>4</v>
      </c>
    </row>
    <row r="129" spans="1:2" ht="15">
      <c r="A129" s="128" t="s">
        <v>3134</v>
      </c>
      <c r="B129" s="3">
        <v>2</v>
      </c>
    </row>
    <row r="130" spans="1:2" ht="15">
      <c r="A130" s="128" t="s">
        <v>3135</v>
      </c>
      <c r="B130" s="3">
        <v>5</v>
      </c>
    </row>
    <row r="131" spans="1:2" ht="15">
      <c r="A131" s="128" t="s">
        <v>3136</v>
      </c>
      <c r="B131" s="3">
        <v>1</v>
      </c>
    </row>
    <row r="132" spans="1:2" ht="15">
      <c r="A132" s="128" t="s">
        <v>3138</v>
      </c>
      <c r="B132" s="3">
        <v>1</v>
      </c>
    </row>
    <row r="133" spans="1:2" ht="15">
      <c r="A133" s="128" t="s">
        <v>3141</v>
      </c>
      <c r="B133" s="3">
        <v>2</v>
      </c>
    </row>
    <row r="134" spans="1:2" ht="15">
      <c r="A134" s="128" t="s">
        <v>3150</v>
      </c>
      <c r="B134" s="3">
        <v>1</v>
      </c>
    </row>
    <row r="135" spans="1:2" ht="15">
      <c r="A135" s="128" t="s">
        <v>3154</v>
      </c>
      <c r="B135" s="3">
        <v>1</v>
      </c>
    </row>
    <row r="136" spans="1:2" ht="15">
      <c r="A136" s="128" t="s">
        <v>3145</v>
      </c>
      <c r="B136" s="3">
        <v>1</v>
      </c>
    </row>
    <row r="137" spans="1:2" ht="15">
      <c r="A137" s="127" t="s">
        <v>3165</v>
      </c>
      <c r="B137" s="3"/>
    </row>
    <row r="138" spans="1:2" ht="15">
      <c r="A138" s="128" t="s">
        <v>3149</v>
      </c>
      <c r="B138" s="3">
        <v>1</v>
      </c>
    </row>
    <row r="139" spans="1:2" ht="15">
      <c r="A139" s="128" t="s">
        <v>3134</v>
      </c>
      <c r="B139" s="3">
        <v>1</v>
      </c>
    </row>
    <row r="140" spans="1:2" ht="15">
      <c r="A140" s="128" t="s">
        <v>3137</v>
      </c>
      <c r="B140" s="3">
        <v>2</v>
      </c>
    </row>
    <row r="141" spans="1:2" ht="15">
      <c r="A141" s="128" t="s">
        <v>3138</v>
      </c>
      <c r="B141" s="3">
        <v>1</v>
      </c>
    </row>
    <row r="142" spans="1:2" ht="15">
      <c r="A142" s="128" t="s">
        <v>3139</v>
      </c>
      <c r="B142" s="3">
        <v>1</v>
      </c>
    </row>
    <row r="143" spans="1:2" ht="15">
      <c r="A143" s="128" t="s">
        <v>3140</v>
      </c>
      <c r="B143" s="3">
        <v>2</v>
      </c>
    </row>
    <row r="144" spans="1:2" ht="15">
      <c r="A144" s="128" t="s">
        <v>3141</v>
      </c>
      <c r="B144" s="3">
        <v>4</v>
      </c>
    </row>
    <row r="145" spans="1:2" ht="15">
      <c r="A145" s="125" t="s">
        <v>3131</v>
      </c>
      <c r="B145" s="3">
        <v>189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1377</v>
      </c>
      <c r="AE2" s="13" t="s">
        <v>1378</v>
      </c>
      <c r="AF2" s="13" t="s">
        <v>1379</v>
      </c>
      <c r="AG2" s="13" t="s">
        <v>1380</v>
      </c>
      <c r="AH2" s="13" t="s">
        <v>1381</v>
      </c>
      <c r="AI2" s="13" t="s">
        <v>1382</v>
      </c>
      <c r="AJ2" s="13" t="s">
        <v>1383</v>
      </c>
      <c r="AK2" s="13" t="s">
        <v>1384</v>
      </c>
      <c r="AL2" s="13" t="s">
        <v>1385</v>
      </c>
      <c r="AM2" s="13" t="s">
        <v>1386</v>
      </c>
      <c r="AN2" s="13" t="s">
        <v>1387</v>
      </c>
      <c r="AO2" s="13" t="s">
        <v>1388</v>
      </c>
      <c r="AP2" s="13" t="s">
        <v>1389</v>
      </c>
      <c r="AQ2" s="13" t="s">
        <v>1390</v>
      </c>
      <c r="AR2" s="13" t="s">
        <v>1391</v>
      </c>
      <c r="AS2" s="13" t="s">
        <v>192</v>
      </c>
      <c r="AT2" s="13" t="s">
        <v>1392</v>
      </c>
      <c r="AU2" s="13" t="s">
        <v>1393</v>
      </c>
      <c r="AV2" s="13" t="s">
        <v>1394</v>
      </c>
      <c r="AW2" s="13" t="s">
        <v>1395</v>
      </c>
      <c r="AX2" s="13" t="s">
        <v>1396</v>
      </c>
      <c r="AY2" s="13" t="s">
        <v>1397</v>
      </c>
      <c r="AZ2" s="13" t="s">
        <v>2652</v>
      </c>
      <c r="BA2" s="119" t="s">
        <v>2933</v>
      </c>
      <c r="BB2" s="119" t="s">
        <v>2934</v>
      </c>
      <c r="BC2" s="119" t="s">
        <v>2937</v>
      </c>
      <c r="BD2" s="119" t="s">
        <v>2938</v>
      </c>
      <c r="BE2" s="119" t="s">
        <v>2941</v>
      </c>
      <c r="BF2" s="119" t="s">
        <v>2943</v>
      </c>
      <c r="BG2" s="119" t="s">
        <v>2945</v>
      </c>
      <c r="BH2" s="119" t="s">
        <v>2959</v>
      </c>
      <c r="BI2" s="119" t="s">
        <v>2965</v>
      </c>
      <c r="BJ2" s="119" t="s">
        <v>2979</v>
      </c>
      <c r="BK2" s="119" t="s">
        <v>3116</v>
      </c>
      <c r="BL2" s="119" t="s">
        <v>3117</v>
      </c>
      <c r="BM2" s="119" t="s">
        <v>3118</v>
      </c>
      <c r="BN2" s="119" t="s">
        <v>3119</v>
      </c>
      <c r="BO2" s="119" t="s">
        <v>3120</v>
      </c>
      <c r="BP2" s="119" t="s">
        <v>3121</v>
      </c>
      <c r="BQ2" s="119" t="s">
        <v>3122</v>
      </c>
      <c r="BR2" s="119" t="s">
        <v>3123</v>
      </c>
      <c r="BS2" s="119" t="s">
        <v>3125</v>
      </c>
      <c r="BT2" s="3"/>
      <c r="BU2" s="3"/>
    </row>
    <row r="3" spans="1:73" ht="15" customHeight="1">
      <c r="A3" s="64" t="s">
        <v>212</v>
      </c>
      <c r="B3" s="65"/>
      <c r="C3" s="65" t="s">
        <v>64</v>
      </c>
      <c r="D3" s="66">
        <v>387.83707012058954</v>
      </c>
      <c r="E3" s="68"/>
      <c r="F3" s="100" t="s">
        <v>2053</v>
      </c>
      <c r="G3" s="65"/>
      <c r="H3" s="69" t="s">
        <v>212</v>
      </c>
      <c r="I3" s="70"/>
      <c r="J3" s="70"/>
      <c r="K3" s="69" t="s">
        <v>2403</v>
      </c>
      <c r="L3" s="73">
        <v>1</v>
      </c>
      <c r="M3" s="74">
        <v>7895.57177734375</v>
      </c>
      <c r="N3" s="74">
        <v>2455.63671875</v>
      </c>
      <c r="O3" s="75"/>
      <c r="P3" s="76"/>
      <c r="Q3" s="76"/>
      <c r="R3" s="48"/>
      <c r="S3" s="48">
        <v>1</v>
      </c>
      <c r="T3" s="48">
        <v>1</v>
      </c>
      <c r="U3" s="49">
        <v>0</v>
      </c>
      <c r="V3" s="49">
        <v>0</v>
      </c>
      <c r="W3" s="49">
        <v>0</v>
      </c>
      <c r="X3" s="49">
        <v>0.999997</v>
      </c>
      <c r="Y3" s="49">
        <v>0</v>
      </c>
      <c r="Z3" s="49" t="s">
        <v>3127</v>
      </c>
      <c r="AA3" s="71">
        <v>3</v>
      </c>
      <c r="AB3" s="71"/>
      <c r="AC3" s="72"/>
      <c r="AD3" s="78" t="s">
        <v>1398</v>
      </c>
      <c r="AE3" s="78">
        <v>12881</v>
      </c>
      <c r="AF3" s="78">
        <v>12068</v>
      </c>
      <c r="AG3" s="78">
        <v>617687</v>
      </c>
      <c r="AH3" s="78">
        <v>75</v>
      </c>
      <c r="AI3" s="78"/>
      <c r="AJ3" s="78" t="s">
        <v>1584</v>
      </c>
      <c r="AK3" s="78" t="s">
        <v>1722</v>
      </c>
      <c r="AL3" s="78"/>
      <c r="AM3" s="78"/>
      <c r="AN3" s="80">
        <v>41993.386921296296</v>
      </c>
      <c r="AO3" s="82" t="s">
        <v>1895</v>
      </c>
      <c r="AP3" s="78" t="b">
        <v>0</v>
      </c>
      <c r="AQ3" s="78" t="b">
        <v>0</v>
      </c>
      <c r="AR3" s="78" t="b">
        <v>0</v>
      </c>
      <c r="AS3" s="78" t="s">
        <v>1363</v>
      </c>
      <c r="AT3" s="78">
        <v>1768</v>
      </c>
      <c r="AU3" s="82" t="s">
        <v>2031</v>
      </c>
      <c r="AV3" s="78" t="b">
        <v>0</v>
      </c>
      <c r="AW3" s="78" t="s">
        <v>2212</v>
      </c>
      <c r="AX3" s="82" t="s">
        <v>2213</v>
      </c>
      <c r="AY3" s="78" t="s">
        <v>66</v>
      </c>
      <c r="AZ3" s="78" t="str">
        <f>REPLACE(INDEX(GroupVertices[Group],MATCH(Vertices[[#This Row],[Vertex]],GroupVertices[Vertex],0)),1,1,"")</f>
        <v>8</v>
      </c>
      <c r="BA3" s="48" t="s">
        <v>591</v>
      </c>
      <c r="BB3" s="48" t="s">
        <v>591</v>
      </c>
      <c r="BC3" s="48" t="s">
        <v>602</v>
      </c>
      <c r="BD3" s="48" t="s">
        <v>602</v>
      </c>
      <c r="BE3" s="48" t="s">
        <v>613</v>
      </c>
      <c r="BF3" s="48" t="s">
        <v>613</v>
      </c>
      <c r="BG3" s="120" t="s">
        <v>2946</v>
      </c>
      <c r="BH3" s="120" t="s">
        <v>2946</v>
      </c>
      <c r="BI3" s="120" t="s">
        <v>2966</v>
      </c>
      <c r="BJ3" s="120" t="s">
        <v>2966</v>
      </c>
      <c r="BK3" s="120">
        <v>0</v>
      </c>
      <c r="BL3" s="123">
        <v>0</v>
      </c>
      <c r="BM3" s="120">
        <v>0</v>
      </c>
      <c r="BN3" s="123">
        <v>0</v>
      </c>
      <c r="BO3" s="120">
        <v>0</v>
      </c>
      <c r="BP3" s="123">
        <v>0</v>
      </c>
      <c r="BQ3" s="120">
        <v>16</v>
      </c>
      <c r="BR3" s="123">
        <v>100</v>
      </c>
      <c r="BS3" s="120">
        <v>16</v>
      </c>
      <c r="BT3" s="3"/>
      <c r="BU3" s="3"/>
    </row>
    <row r="4" spans="1:76" ht="15">
      <c r="A4" s="64" t="s">
        <v>213</v>
      </c>
      <c r="B4" s="65"/>
      <c r="C4" s="65" t="s">
        <v>64</v>
      </c>
      <c r="D4" s="66">
        <v>239.41862438588657</v>
      </c>
      <c r="E4" s="68"/>
      <c r="F4" s="100" t="s">
        <v>622</v>
      </c>
      <c r="G4" s="65"/>
      <c r="H4" s="69" t="s">
        <v>213</v>
      </c>
      <c r="I4" s="70"/>
      <c r="J4" s="70"/>
      <c r="K4" s="69" t="s">
        <v>2404</v>
      </c>
      <c r="L4" s="73">
        <v>1</v>
      </c>
      <c r="M4" s="74">
        <v>9311.9345703125</v>
      </c>
      <c r="N4" s="74">
        <v>4908.33251953125</v>
      </c>
      <c r="O4" s="75"/>
      <c r="P4" s="76"/>
      <c r="Q4" s="76"/>
      <c r="R4" s="86"/>
      <c r="S4" s="48">
        <v>0</v>
      </c>
      <c r="T4" s="48">
        <v>1</v>
      </c>
      <c r="U4" s="49">
        <v>0</v>
      </c>
      <c r="V4" s="49">
        <v>0.333333</v>
      </c>
      <c r="W4" s="49">
        <v>0</v>
      </c>
      <c r="X4" s="49">
        <v>0.638296</v>
      </c>
      <c r="Y4" s="49">
        <v>0</v>
      </c>
      <c r="Z4" s="49">
        <v>0</v>
      </c>
      <c r="AA4" s="71">
        <v>4</v>
      </c>
      <c r="AB4" s="71"/>
      <c r="AC4" s="72"/>
      <c r="AD4" s="78" t="s">
        <v>213</v>
      </c>
      <c r="AE4" s="78">
        <v>4095</v>
      </c>
      <c r="AF4" s="78">
        <v>4137</v>
      </c>
      <c r="AG4" s="78">
        <v>2231</v>
      </c>
      <c r="AH4" s="78">
        <v>1447</v>
      </c>
      <c r="AI4" s="78"/>
      <c r="AJ4" s="78" t="s">
        <v>1585</v>
      </c>
      <c r="AK4" s="78" t="s">
        <v>1723</v>
      </c>
      <c r="AL4" s="82" t="s">
        <v>1833</v>
      </c>
      <c r="AM4" s="78"/>
      <c r="AN4" s="80">
        <v>42502.95679398148</v>
      </c>
      <c r="AO4" s="82" t="s">
        <v>1896</v>
      </c>
      <c r="AP4" s="78" t="b">
        <v>1</v>
      </c>
      <c r="AQ4" s="78" t="b">
        <v>0</v>
      </c>
      <c r="AR4" s="78" t="b">
        <v>0</v>
      </c>
      <c r="AS4" s="78" t="s">
        <v>1363</v>
      </c>
      <c r="AT4" s="78">
        <v>154</v>
      </c>
      <c r="AU4" s="78"/>
      <c r="AV4" s="78" t="b">
        <v>0</v>
      </c>
      <c r="AW4" s="78" t="s">
        <v>2212</v>
      </c>
      <c r="AX4" s="82" t="s">
        <v>2214</v>
      </c>
      <c r="AY4" s="78" t="s">
        <v>66</v>
      </c>
      <c r="AZ4" s="78" t="str">
        <f>REPLACE(INDEX(GroupVertices[Group],MATCH(Vertices[[#This Row],[Vertex]],GroupVertices[Vertex],0)),1,1,"")</f>
        <v>7</v>
      </c>
      <c r="BA4" s="48" t="s">
        <v>591</v>
      </c>
      <c r="BB4" s="48" t="s">
        <v>591</v>
      </c>
      <c r="BC4" s="48" t="s">
        <v>602</v>
      </c>
      <c r="BD4" s="48" t="s">
        <v>602</v>
      </c>
      <c r="BE4" s="48" t="s">
        <v>614</v>
      </c>
      <c r="BF4" s="48" t="s">
        <v>614</v>
      </c>
      <c r="BG4" s="120" t="s">
        <v>2947</v>
      </c>
      <c r="BH4" s="120" t="s">
        <v>2947</v>
      </c>
      <c r="BI4" s="120" t="s">
        <v>2967</v>
      </c>
      <c r="BJ4" s="120" t="s">
        <v>2967</v>
      </c>
      <c r="BK4" s="120">
        <v>0</v>
      </c>
      <c r="BL4" s="123">
        <v>0</v>
      </c>
      <c r="BM4" s="120">
        <v>0</v>
      </c>
      <c r="BN4" s="123">
        <v>0</v>
      </c>
      <c r="BO4" s="120">
        <v>0</v>
      </c>
      <c r="BP4" s="123">
        <v>0</v>
      </c>
      <c r="BQ4" s="120">
        <v>18</v>
      </c>
      <c r="BR4" s="123">
        <v>100</v>
      </c>
      <c r="BS4" s="120">
        <v>18</v>
      </c>
      <c r="BT4" s="2"/>
      <c r="BU4" s="3"/>
      <c r="BV4" s="3"/>
      <c r="BW4" s="3"/>
      <c r="BX4" s="3"/>
    </row>
    <row r="5" spans="1:76" ht="15">
      <c r="A5" s="64" t="s">
        <v>214</v>
      </c>
      <c r="B5" s="65"/>
      <c r="C5" s="65" t="s">
        <v>64</v>
      </c>
      <c r="D5" s="66">
        <v>1000</v>
      </c>
      <c r="E5" s="68"/>
      <c r="F5" s="100" t="s">
        <v>2054</v>
      </c>
      <c r="G5" s="65"/>
      <c r="H5" s="69" t="s">
        <v>214</v>
      </c>
      <c r="I5" s="70"/>
      <c r="J5" s="70"/>
      <c r="K5" s="69" t="s">
        <v>2405</v>
      </c>
      <c r="L5" s="73">
        <v>1.9576628352490422</v>
      </c>
      <c r="M5" s="74">
        <v>9311.9345703125</v>
      </c>
      <c r="N5" s="74">
        <v>4208.40283203125</v>
      </c>
      <c r="O5" s="75"/>
      <c r="P5" s="76"/>
      <c r="Q5" s="76"/>
      <c r="R5" s="86"/>
      <c r="S5" s="48">
        <v>3</v>
      </c>
      <c r="T5" s="48">
        <v>1</v>
      </c>
      <c r="U5" s="49">
        <v>2</v>
      </c>
      <c r="V5" s="49">
        <v>0.5</v>
      </c>
      <c r="W5" s="49">
        <v>0</v>
      </c>
      <c r="X5" s="49">
        <v>1.7234</v>
      </c>
      <c r="Y5" s="49">
        <v>0</v>
      </c>
      <c r="Z5" s="49">
        <v>0</v>
      </c>
      <c r="AA5" s="71">
        <v>5</v>
      </c>
      <c r="AB5" s="71"/>
      <c r="AC5" s="72"/>
      <c r="AD5" s="78" t="s">
        <v>1399</v>
      </c>
      <c r="AE5" s="78">
        <v>51319</v>
      </c>
      <c r="AF5" s="78">
        <v>70765</v>
      </c>
      <c r="AG5" s="78">
        <v>189613</v>
      </c>
      <c r="AH5" s="78">
        <v>131135</v>
      </c>
      <c r="AI5" s="78"/>
      <c r="AJ5" s="78" t="s">
        <v>1586</v>
      </c>
      <c r="AK5" s="78" t="s">
        <v>1724</v>
      </c>
      <c r="AL5" s="82" t="s">
        <v>1834</v>
      </c>
      <c r="AM5" s="78"/>
      <c r="AN5" s="80">
        <v>39524.70877314815</v>
      </c>
      <c r="AO5" s="82" t="s">
        <v>1897</v>
      </c>
      <c r="AP5" s="78" t="b">
        <v>0</v>
      </c>
      <c r="AQ5" s="78" t="b">
        <v>0</v>
      </c>
      <c r="AR5" s="78" t="b">
        <v>1</v>
      </c>
      <c r="AS5" s="78" t="s">
        <v>1363</v>
      </c>
      <c r="AT5" s="78">
        <v>4692</v>
      </c>
      <c r="AU5" s="82" t="s">
        <v>2032</v>
      </c>
      <c r="AV5" s="78" t="b">
        <v>0</v>
      </c>
      <c r="AW5" s="78" t="s">
        <v>2212</v>
      </c>
      <c r="AX5" s="82" t="s">
        <v>2215</v>
      </c>
      <c r="AY5" s="78" t="s">
        <v>66</v>
      </c>
      <c r="AZ5" s="78" t="str">
        <f>REPLACE(INDEX(GroupVertices[Group],MATCH(Vertices[[#This Row],[Vertex]],GroupVertices[Vertex],0)),1,1,"")</f>
        <v>7</v>
      </c>
      <c r="BA5" s="48" t="s">
        <v>591</v>
      </c>
      <c r="BB5" s="48" t="s">
        <v>591</v>
      </c>
      <c r="BC5" s="48" t="s">
        <v>602</v>
      </c>
      <c r="BD5" s="48" t="s">
        <v>602</v>
      </c>
      <c r="BE5" s="48" t="s">
        <v>614</v>
      </c>
      <c r="BF5" s="48" t="s">
        <v>614</v>
      </c>
      <c r="BG5" s="120" t="s">
        <v>2948</v>
      </c>
      <c r="BH5" s="120" t="s">
        <v>2948</v>
      </c>
      <c r="BI5" s="120" t="s">
        <v>2968</v>
      </c>
      <c r="BJ5" s="120" t="s">
        <v>2968</v>
      </c>
      <c r="BK5" s="120">
        <v>0</v>
      </c>
      <c r="BL5" s="123">
        <v>0</v>
      </c>
      <c r="BM5" s="120">
        <v>0</v>
      </c>
      <c r="BN5" s="123">
        <v>0</v>
      </c>
      <c r="BO5" s="120">
        <v>0</v>
      </c>
      <c r="BP5" s="123">
        <v>0</v>
      </c>
      <c r="BQ5" s="120">
        <v>15</v>
      </c>
      <c r="BR5" s="123">
        <v>100</v>
      </c>
      <c r="BS5" s="120">
        <v>15</v>
      </c>
      <c r="BT5" s="2"/>
      <c r="BU5" s="3"/>
      <c r="BV5" s="3"/>
      <c r="BW5" s="3"/>
      <c r="BX5" s="3"/>
    </row>
    <row r="6" spans="1:76" ht="15">
      <c r="A6" s="64" t="s">
        <v>215</v>
      </c>
      <c r="B6" s="65"/>
      <c r="C6" s="65" t="s">
        <v>64</v>
      </c>
      <c r="D6" s="66">
        <v>1000</v>
      </c>
      <c r="E6" s="68"/>
      <c r="F6" s="100" t="s">
        <v>623</v>
      </c>
      <c r="G6" s="65"/>
      <c r="H6" s="69" t="s">
        <v>215</v>
      </c>
      <c r="I6" s="70"/>
      <c r="J6" s="70"/>
      <c r="K6" s="69" t="s">
        <v>2406</v>
      </c>
      <c r="L6" s="73">
        <v>1</v>
      </c>
      <c r="M6" s="74">
        <v>9640.0361328125</v>
      </c>
      <c r="N6" s="74">
        <v>4908.33251953125</v>
      </c>
      <c r="O6" s="75"/>
      <c r="P6" s="76"/>
      <c r="Q6" s="76"/>
      <c r="R6" s="86"/>
      <c r="S6" s="48">
        <v>0</v>
      </c>
      <c r="T6" s="48">
        <v>1</v>
      </c>
      <c r="U6" s="49">
        <v>0</v>
      </c>
      <c r="V6" s="49">
        <v>0.333333</v>
      </c>
      <c r="W6" s="49">
        <v>0</v>
      </c>
      <c r="X6" s="49">
        <v>0.638296</v>
      </c>
      <c r="Y6" s="49">
        <v>0</v>
      </c>
      <c r="Z6" s="49">
        <v>0</v>
      </c>
      <c r="AA6" s="71">
        <v>6</v>
      </c>
      <c r="AB6" s="71"/>
      <c r="AC6" s="72"/>
      <c r="AD6" s="78" t="s">
        <v>1400</v>
      </c>
      <c r="AE6" s="78">
        <v>70662</v>
      </c>
      <c r="AF6" s="78">
        <v>80541</v>
      </c>
      <c r="AG6" s="78">
        <v>489105</v>
      </c>
      <c r="AH6" s="78">
        <v>1337</v>
      </c>
      <c r="AI6" s="78"/>
      <c r="AJ6" s="78" t="s">
        <v>1587</v>
      </c>
      <c r="AK6" s="78" t="s">
        <v>1725</v>
      </c>
      <c r="AL6" s="78"/>
      <c r="AM6" s="78"/>
      <c r="AN6" s="80">
        <v>41368.001863425925</v>
      </c>
      <c r="AO6" s="82" t="s">
        <v>1898</v>
      </c>
      <c r="AP6" s="78" t="b">
        <v>0</v>
      </c>
      <c r="AQ6" s="78" t="b">
        <v>0</v>
      </c>
      <c r="AR6" s="78" t="b">
        <v>0</v>
      </c>
      <c r="AS6" s="78" t="s">
        <v>1363</v>
      </c>
      <c r="AT6" s="78">
        <v>1819</v>
      </c>
      <c r="AU6" s="82" t="s">
        <v>2031</v>
      </c>
      <c r="AV6" s="78" t="b">
        <v>0</v>
      </c>
      <c r="AW6" s="78" t="s">
        <v>2212</v>
      </c>
      <c r="AX6" s="82" t="s">
        <v>2216</v>
      </c>
      <c r="AY6" s="78" t="s">
        <v>66</v>
      </c>
      <c r="AZ6" s="78" t="str">
        <f>REPLACE(INDEX(GroupVertices[Group],MATCH(Vertices[[#This Row],[Vertex]],GroupVertices[Vertex],0)),1,1,"")</f>
        <v>7</v>
      </c>
      <c r="BA6" s="48" t="s">
        <v>591</v>
      </c>
      <c r="BB6" s="48" t="s">
        <v>591</v>
      </c>
      <c r="BC6" s="48" t="s">
        <v>602</v>
      </c>
      <c r="BD6" s="48" t="s">
        <v>602</v>
      </c>
      <c r="BE6" s="48" t="s">
        <v>614</v>
      </c>
      <c r="BF6" s="48" t="s">
        <v>614</v>
      </c>
      <c r="BG6" s="120" t="s">
        <v>2947</v>
      </c>
      <c r="BH6" s="120" t="s">
        <v>2947</v>
      </c>
      <c r="BI6" s="120" t="s">
        <v>2967</v>
      </c>
      <c r="BJ6" s="120" t="s">
        <v>2967</v>
      </c>
      <c r="BK6" s="120">
        <v>0</v>
      </c>
      <c r="BL6" s="123">
        <v>0</v>
      </c>
      <c r="BM6" s="120">
        <v>0</v>
      </c>
      <c r="BN6" s="123">
        <v>0</v>
      </c>
      <c r="BO6" s="120">
        <v>0</v>
      </c>
      <c r="BP6" s="123">
        <v>0</v>
      </c>
      <c r="BQ6" s="120">
        <v>18</v>
      </c>
      <c r="BR6" s="123">
        <v>100</v>
      </c>
      <c r="BS6" s="120">
        <v>18</v>
      </c>
      <c r="BT6" s="2"/>
      <c r="BU6" s="3"/>
      <c r="BV6" s="3"/>
      <c r="BW6" s="3"/>
      <c r="BX6" s="3"/>
    </row>
    <row r="7" spans="1:76" ht="15">
      <c r="A7" s="64" t="s">
        <v>216</v>
      </c>
      <c r="B7" s="65"/>
      <c r="C7" s="65" t="s">
        <v>64</v>
      </c>
      <c r="D7" s="66">
        <v>168.28780705672176</v>
      </c>
      <c r="E7" s="68"/>
      <c r="F7" s="100" t="s">
        <v>624</v>
      </c>
      <c r="G7" s="65"/>
      <c r="H7" s="69" t="s">
        <v>216</v>
      </c>
      <c r="I7" s="70"/>
      <c r="J7" s="70"/>
      <c r="K7" s="69" t="s">
        <v>2407</v>
      </c>
      <c r="L7" s="73">
        <v>1</v>
      </c>
      <c r="M7" s="74">
        <v>8223.673828125</v>
      </c>
      <c r="N7" s="74">
        <v>3155.566650390625</v>
      </c>
      <c r="O7" s="75"/>
      <c r="P7" s="76"/>
      <c r="Q7" s="76"/>
      <c r="R7" s="86"/>
      <c r="S7" s="48">
        <v>1</v>
      </c>
      <c r="T7" s="48">
        <v>1</v>
      </c>
      <c r="U7" s="49">
        <v>0</v>
      </c>
      <c r="V7" s="49">
        <v>0</v>
      </c>
      <c r="W7" s="49">
        <v>0</v>
      </c>
      <c r="X7" s="49">
        <v>0.999997</v>
      </c>
      <c r="Y7" s="49">
        <v>0</v>
      </c>
      <c r="Z7" s="49" t="s">
        <v>3127</v>
      </c>
      <c r="AA7" s="71">
        <v>7</v>
      </c>
      <c r="AB7" s="71"/>
      <c r="AC7" s="72"/>
      <c r="AD7" s="78" t="s">
        <v>1401</v>
      </c>
      <c r="AE7" s="78">
        <v>3</v>
      </c>
      <c r="AF7" s="78">
        <v>336</v>
      </c>
      <c r="AG7" s="78">
        <v>35912</v>
      </c>
      <c r="AH7" s="78">
        <v>0</v>
      </c>
      <c r="AI7" s="78"/>
      <c r="AJ7" s="78" t="s">
        <v>1588</v>
      </c>
      <c r="AK7" s="78" t="s">
        <v>1726</v>
      </c>
      <c r="AL7" s="82" t="s">
        <v>1835</v>
      </c>
      <c r="AM7" s="78"/>
      <c r="AN7" s="80">
        <v>41078.746875</v>
      </c>
      <c r="AO7" s="78"/>
      <c r="AP7" s="78" t="b">
        <v>1</v>
      </c>
      <c r="AQ7" s="78" t="b">
        <v>0</v>
      </c>
      <c r="AR7" s="78" t="b">
        <v>0</v>
      </c>
      <c r="AS7" s="78" t="s">
        <v>1363</v>
      </c>
      <c r="AT7" s="78">
        <v>251</v>
      </c>
      <c r="AU7" s="82" t="s">
        <v>2031</v>
      </c>
      <c r="AV7" s="78" t="b">
        <v>0</v>
      </c>
      <c r="AW7" s="78" t="s">
        <v>2212</v>
      </c>
      <c r="AX7" s="82" t="s">
        <v>2217</v>
      </c>
      <c r="AY7" s="78" t="s">
        <v>66</v>
      </c>
      <c r="AZ7" s="78" t="str">
        <f>REPLACE(INDEX(GroupVertices[Group],MATCH(Vertices[[#This Row],[Vertex]],GroupVertices[Vertex],0)),1,1,"")</f>
        <v>8</v>
      </c>
      <c r="BA7" s="48" t="s">
        <v>592</v>
      </c>
      <c r="BB7" s="48" t="s">
        <v>592</v>
      </c>
      <c r="BC7" s="48" t="s">
        <v>603</v>
      </c>
      <c r="BD7" s="48" t="s">
        <v>603</v>
      </c>
      <c r="BE7" s="48" t="s">
        <v>615</v>
      </c>
      <c r="BF7" s="48" t="s">
        <v>615</v>
      </c>
      <c r="BG7" s="120" t="s">
        <v>2949</v>
      </c>
      <c r="BH7" s="120" t="s">
        <v>2949</v>
      </c>
      <c r="BI7" s="120" t="s">
        <v>2969</v>
      </c>
      <c r="BJ7" s="120" t="s">
        <v>2969</v>
      </c>
      <c r="BK7" s="120">
        <v>0</v>
      </c>
      <c r="BL7" s="123">
        <v>0</v>
      </c>
      <c r="BM7" s="120">
        <v>0</v>
      </c>
      <c r="BN7" s="123">
        <v>0</v>
      </c>
      <c r="BO7" s="120">
        <v>0</v>
      </c>
      <c r="BP7" s="123">
        <v>0</v>
      </c>
      <c r="BQ7" s="120">
        <v>14</v>
      </c>
      <c r="BR7" s="123">
        <v>100</v>
      </c>
      <c r="BS7" s="120">
        <v>14</v>
      </c>
      <c r="BT7" s="2"/>
      <c r="BU7" s="3"/>
      <c r="BV7" s="3"/>
      <c r="BW7" s="3"/>
      <c r="BX7" s="3"/>
    </row>
    <row r="8" spans="1:76" ht="15">
      <c r="A8" s="64" t="s">
        <v>217</v>
      </c>
      <c r="B8" s="65"/>
      <c r="C8" s="65" t="s">
        <v>64</v>
      </c>
      <c r="D8" s="66">
        <v>254.76386779812418</v>
      </c>
      <c r="E8" s="68"/>
      <c r="F8" s="100" t="s">
        <v>2055</v>
      </c>
      <c r="G8" s="65"/>
      <c r="H8" s="69" t="s">
        <v>217</v>
      </c>
      <c r="I8" s="70"/>
      <c r="J8" s="70"/>
      <c r="K8" s="69" t="s">
        <v>2408</v>
      </c>
      <c r="L8" s="73">
        <v>1</v>
      </c>
      <c r="M8" s="74">
        <v>8839.2724609375</v>
      </c>
      <c r="N8" s="74">
        <v>1138.1214599609375</v>
      </c>
      <c r="O8" s="75"/>
      <c r="P8" s="76"/>
      <c r="Q8" s="76"/>
      <c r="R8" s="86"/>
      <c r="S8" s="48">
        <v>2</v>
      </c>
      <c r="T8" s="48">
        <v>1</v>
      </c>
      <c r="U8" s="49">
        <v>0</v>
      </c>
      <c r="V8" s="49">
        <v>1</v>
      </c>
      <c r="W8" s="49">
        <v>0</v>
      </c>
      <c r="X8" s="49">
        <v>1.298242</v>
      </c>
      <c r="Y8" s="49">
        <v>0</v>
      </c>
      <c r="Z8" s="49">
        <v>0</v>
      </c>
      <c r="AA8" s="71">
        <v>8</v>
      </c>
      <c r="AB8" s="71"/>
      <c r="AC8" s="72"/>
      <c r="AD8" s="78" t="s">
        <v>1402</v>
      </c>
      <c r="AE8" s="78">
        <v>1691</v>
      </c>
      <c r="AF8" s="78">
        <v>4957</v>
      </c>
      <c r="AG8" s="78">
        <v>34948</v>
      </c>
      <c r="AH8" s="78">
        <v>49369</v>
      </c>
      <c r="AI8" s="78"/>
      <c r="AJ8" s="78" t="s">
        <v>1589</v>
      </c>
      <c r="AK8" s="78" t="s">
        <v>1727</v>
      </c>
      <c r="AL8" s="82" t="s">
        <v>1836</v>
      </c>
      <c r="AM8" s="78"/>
      <c r="AN8" s="80">
        <v>39539.81947916667</v>
      </c>
      <c r="AO8" s="82" t="s">
        <v>1899</v>
      </c>
      <c r="AP8" s="78" t="b">
        <v>0</v>
      </c>
      <c r="AQ8" s="78" t="b">
        <v>0</v>
      </c>
      <c r="AR8" s="78" t="b">
        <v>0</v>
      </c>
      <c r="AS8" s="78" t="s">
        <v>1363</v>
      </c>
      <c r="AT8" s="78">
        <v>359</v>
      </c>
      <c r="AU8" s="82" t="s">
        <v>2031</v>
      </c>
      <c r="AV8" s="78" t="b">
        <v>0</v>
      </c>
      <c r="AW8" s="78" t="s">
        <v>2212</v>
      </c>
      <c r="AX8" s="82" t="s">
        <v>2218</v>
      </c>
      <c r="AY8" s="78" t="s">
        <v>66</v>
      </c>
      <c r="AZ8" s="78" t="str">
        <f>REPLACE(INDEX(GroupVertices[Group],MATCH(Vertices[[#This Row],[Vertex]],GroupVertices[Vertex],0)),1,1,"")</f>
        <v>10</v>
      </c>
      <c r="BA8" s="48" t="s">
        <v>593</v>
      </c>
      <c r="BB8" s="48" t="s">
        <v>593</v>
      </c>
      <c r="BC8" s="48" t="s">
        <v>604</v>
      </c>
      <c r="BD8" s="48" t="s">
        <v>604</v>
      </c>
      <c r="BE8" s="48"/>
      <c r="BF8" s="48"/>
      <c r="BG8" s="120" t="s">
        <v>2950</v>
      </c>
      <c r="BH8" s="120" t="s">
        <v>2950</v>
      </c>
      <c r="BI8" s="120" t="s">
        <v>2882</v>
      </c>
      <c r="BJ8" s="120" t="s">
        <v>2882</v>
      </c>
      <c r="BK8" s="120">
        <v>2</v>
      </c>
      <c r="BL8" s="123">
        <v>8.333333333333334</v>
      </c>
      <c r="BM8" s="120">
        <v>0</v>
      </c>
      <c r="BN8" s="123">
        <v>0</v>
      </c>
      <c r="BO8" s="120">
        <v>0</v>
      </c>
      <c r="BP8" s="123">
        <v>0</v>
      </c>
      <c r="BQ8" s="120">
        <v>22</v>
      </c>
      <c r="BR8" s="123">
        <v>91.66666666666667</v>
      </c>
      <c r="BS8" s="120">
        <v>24</v>
      </c>
      <c r="BT8" s="2"/>
      <c r="BU8" s="3"/>
      <c r="BV8" s="3"/>
      <c r="BW8" s="3"/>
      <c r="BX8" s="3"/>
    </row>
    <row r="9" spans="1:76" ht="15">
      <c r="A9" s="64" t="s">
        <v>218</v>
      </c>
      <c r="B9" s="65"/>
      <c r="C9" s="65" t="s">
        <v>64</v>
      </c>
      <c r="D9" s="66">
        <v>182.36051808843234</v>
      </c>
      <c r="E9" s="68"/>
      <c r="F9" s="100" t="s">
        <v>625</v>
      </c>
      <c r="G9" s="65"/>
      <c r="H9" s="69" t="s">
        <v>218</v>
      </c>
      <c r="I9" s="70"/>
      <c r="J9" s="70"/>
      <c r="K9" s="69" t="s">
        <v>2409</v>
      </c>
      <c r="L9" s="73">
        <v>1</v>
      </c>
      <c r="M9" s="74">
        <v>8839.2724609375</v>
      </c>
      <c r="N9" s="74">
        <v>614.6444091796875</v>
      </c>
      <c r="O9" s="75"/>
      <c r="P9" s="76"/>
      <c r="Q9" s="76"/>
      <c r="R9" s="86"/>
      <c r="S9" s="48">
        <v>0</v>
      </c>
      <c r="T9" s="48">
        <v>1</v>
      </c>
      <c r="U9" s="49">
        <v>0</v>
      </c>
      <c r="V9" s="49">
        <v>1</v>
      </c>
      <c r="W9" s="49">
        <v>0</v>
      </c>
      <c r="X9" s="49">
        <v>0.701753</v>
      </c>
      <c r="Y9" s="49">
        <v>0</v>
      </c>
      <c r="Z9" s="49">
        <v>0</v>
      </c>
      <c r="AA9" s="71">
        <v>9</v>
      </c>
      <c r="AB9" s="71"/>
      <c r="AC9" s="72"/>
      <c r="AD9" s="78" t="s">
        <v>1403</v>
      </c>
      <c r="AE9" s="78">
        <v>827</v>
      </c>
      <c r="AF9" s="78">
        <v>1088</v>
      </c>
      <c r="AG9" s="78">
        <v>5731</v>
      </c>
      <c r="AH9" s="78">
        <v>968</v>
      </c>
      <c r="AI9" s="78"/>
      <c r="AJ9" s="78" t="s">
        <v>1590</v>
      </c>
      <c r="AK9" s="78" t="s">
        <v>1728</v>
      </c>
      <c r="AL9" s="82" t="s">
        <v>1837</v>
      </c>
      <c r="AM9" s="78"/>
      <c r="AN9" s="80">
        <v>40295.699016203704</v>
      </c>
      <c r="AO9" s="78"/>
      <c r="AP9" s="78" t="b">
        <v>0</v>
      </c>
      <c r="AQ9" s="78" t="b">
        <v>0</v>
      </c>
      <c r="AR9" s="78" t="b">
        <v>0</v>
      </c>
      <c r="AS9" s="78" t="s">
        <v>1363</v>
      </c>
      <c r="AT9" s="78">
        <v>81</v>
      </c>
      <c r="AU9" s="82" t="s">
        <v>2033</v>
      </c>
      <c r="AV9" s="78" t="b">
        <v>0</v>
      </c>
      <c r="AW9" s="78" t="s">
        <v>2212</v>
      </c>
      <c r="AX9" s="82" t="s">
        <v>2219</v>
      </c>
      <c r="AY9" s="78" t="s">
        <v>66</v>
      </c>
      <c r="AZ9" s="78" t="str">
        <f>REPLACE(INDEX(GroupVertices[Group],MATCH(Vertices[[#This Row],[Vertex]],GroupVertices[Vertex],0)),1,1,"")</f>
        <v>10</v>
      </c>
      <c r="BA9" s="48"/>
      <c r="BB9" s="48"/>
      <c r="BC9" s="48"/>
      <c r="BD9" s="48"/>
      <c r="BE9" s="48"/>
      <c r="BF9" s="48"/>
      <c r="BG9" s="120" t="s">
        <v>2951</v>
      </c>
      <c r="BH9" s="120" t="s">
        <v>2951</v>
      </c>
      <c r="BI9" s="120" t="s">
        <v>2970</v>
      </c>
      <c r="BJ9" s="120" t="s">
        <v>2970</v>
      </c>
      <c r="BK9" s="120">
        <v>2</v>
      </c>
      <c r="BL9" s="123">
        <v>8.333333333333334</v>
      </c>
      <c r="BM9" s="120">
        <v>0</v>
      </c>
      <c r="BN9" s="123">
        <v>0</v>
      </c>
      <c r="BO9" s="120">
        <v>0</v>
      </c>
      <c r="BP9" s="123">
        <v>0</v>
      </c>
      <c r="BQ9" s="120">
        <v>22</v>
      </c>
      <c r="BR9" s="123">
        <v>91.66666666666667</v>
      </c>
      <c r="BS9" s="120">
        <v>24</v>
      </c>
      <c r="BT9" s="2"/>
      <c r="BU9" s="3"/>
      <c r="BV9" s="3"/>
      <c r="BW9" s="3"/>
      <c r="BX9" s="3"/>
    </row>
    <row r="10" spans="1:76" ht="15">
      <c r="A10" s="64" t="s">
        <v>219</v>
      </c>
      <c r="B10" s="65"/>
      <c r="C10" s="65" t="s">
        <v>64</v>
      </c>
      <c r="D10" s="66">
        <v>173.63992853952658</v>
      </c>
      <c r="E10" s="68"/>
      <c r="F10" s="100" t="s">
        <v>626</v>
      </c>
      <c r="G10" s="65"/>
      <c r="H10" s="69" t="s">
        <v>219</v>
      </c>
      <c r="I10" s="70"/>
      <c r="J10" s="70"/>
      <c r="K10" s="69" t="s">
        <v>2410</v>
      </c>
      <c r="L10" s="73">
        <v>1.9576628352490422</v>
      </c>
      <c r="M10" s="74">
        <v>7895.57177734375</v>
      </c>
      <c r="N10" s="74">
        <v>702.8709106445312</v>
      </c>
      <c r="O10" s="75"/>
      <c r="P10" s="76"/>
      <c r="Q10" s="76"/>
      <c r="R10" s="86"/>
      <c r="S10" s="48">
        <v>0</v>
      </c>
      <c r="T10" s="48">
        <v>2</v>
      </c>
      <c r="U10" s="49">
        <v>2</v>
      </c>
      <c r="V10" s="49">
        <v>0.5</v>
      </c>
      <c r="W10" s="49">
        <v>0</v>
      </c>
      <c r="X10" s="49">
        <v>1.459455</v>
      </c>
      <c r="Y10" s="49">
        <v>0</v>
      </c>
      <c r="Z10" s="49">
        <v>0</v>
      </c>
      <c r="AA10" s="71">
        <v>10</v>
      </c>
      <c r="AB10" s="71"/>
      <c r="AC10" s="72"/>
      <c r="AD10" s="78" t="s">
        <v>1404</v>
      </c>
      <c r="AE10" s="78">
        <v>308</v>
      </c>
      <c r="AF10" s="78">
        <v>622</v>
      </c>
      <c r="AG10" s="78">
        <v>58115</v>
      </c>
      <c r="AH10" s="78">
        <v>149</v>
      </c>
      <c r="AI10" s="78"/>
      <c r="AJ10" s="78" t="s">
        <v>1591</v>
      </c>
      <c r="AK10" s="78"/>
      <c r="AL10" s="82" t="s">
        <v>1838</v>
      </c>
      <c r="AM10" s="78"/>
      <c r="AN10" s="80">
        <v>40055.08972222222</v>
      </c>
      <c r="AO10" s="82" t="s">
        <v>1900</v>
      </c>
      <c r="AP10" s="78" t="b">
        <v>0</v>
      </c>
      <c r="AQ10" s="78" t="b">
        <v>0</v>
      </c>
      <c r="AR10" s="78" t="b">
        <v>1</v>
      </c>
      <c r="AS10" s="78" t="s">
        <v>1363</v>
      </c>
      <c r="AT10" s="78">
        <v>1</v>
      </c>
      <c r="AU10" s="82" t="s">
        <v>2031</v>
      </c>
      <c r="AV10" s="78" t="b">
        <v>0</v>
      </c>
      <c r="AW10" s="78" t="s">
        <v>2212</v>
      </c>
      <c r="AX10" s="82" t="s">
        <v>2220</v>
      </c>
      <c r="AY10" s="78" t="s">
        <v>66</v>
      </c>
      <c r="AZ10" s="78" t="str">
        <f>REPLACE(INDEX(GroupVertices[Group],MATCH(Vertices[[#This Row],[Vertex]],GroupVertices[Vertex],0)),1,1,"")</f>
        <v>6</v>
      </c>
      <c r="BA10" s="48"/>
      <c r="BB10" s="48"/>
      <c r="BC10" s="48"/>
      <c r="BD10" s="48"/>
      <c r="BE10" s="48"/>
      <c r="BF10" s="48"/>
      <c r="BG10" s="120" t="s">
        <v>2952</v>
      </c>
      <c r="BH10" s="120" t="s">
        <v>2952</v>
      </c>
      <c r="BI10" s="120" t="s">
        <v>2971</v>
      </c>
      <c r="BJ10" s="120" t="s">
        <v>2971</v>
      </c>
      <c r="BK10" s="120">
        <v>0</v>
      </c>
      <c r="BL10" s="123">
        <v>0</v>
      </c>
      <c r="BM10" s="120">
        <v>0</v>
      </c>
      <c r="BN10" s="123">
        <v>0</v>
      </c>
      <c r="BO10" s="120">
        <v>0</v>
      </c>
      <c r="BP10" s="123">
        <v>0</v>
      </c>
      <c r="BQ10" s="120">
        <v>14</v>
      </c>
      <c r="BR10" s="123">
        <v>100</v>
      </c>
      <c r="BS10" s="120">
        <v>14</v>
      </c>
      <c r="BT10" s="2"/>
      <c r="BU10" s="3"/>
      <c r="BV10" s="3"/>
      <c r="BW10" s="3"/>
      <c r="BX10" s="3"/>
    </row>
    <row r="11" spans="1:76" ht="15">
      <c r="A11" s="64" t="s">
        <v>229</v>
      </c>
      <c r="B11" s="65"/>
      <c r="C11" s="65" t="s">
        <v>64</v>
      </c>
      <c r="D11" s="66">
        <v>252.49950870924522</v>
      </c>
      <c r="E11" s="68"/>
      <c r="F11" s="100" t="s">
        <v>2056</v>
      </c>
      <c r="G11" s="65"/>
      <c r="H11" s="69" t="s">
        <v>229</v>
      </c>
      <c r="I11" s="70"/>
      <c r="J11" s="70"/>
      <c r="K11" s="69" t="s">
        <v>2411</v>
      </c>
      <c r="L11" s="73">
        <v>1</v>
      </c>
      <c r="M11" s="74">
        <v>7895.57177734375</v>
      </c>
      <c r="N11" s="74">
        <v>1402.8009033203125</v>
      </c>
      <c r="O11" s="75"/>
      <c r="P11" s="76"/>
      <c r="Q11" s="76"/>
      <c r="R11" s="86"/>
      <c r="S11" s="48">
        <v>1</v>
      </c>
      <c r="T11" s="48">
        <v>0</v>
      </c>
      <c r="U11" s="49">
        <v>0</v>
      </c>
      <c r="V11" s="49">
        <v>0.333333</v>
      </c>
      <c r="W11" s="49">
        <v>0</v>
      </c>
      <c r="X11" s="49">
        <v>0.770268</v>
      </c>
      <c r="Y11" s="49">
        <v>0</v>
      </c>
      <c r="Z11" s="49">
        <v>0</v>
      </c>
      <c r="AA11" s="71">
        <v>11</v>
      </c>
      <c r="AB11" s="71"/>
      <c r="AC11" s="72"/>
      <c r="AD11" s="78" t="s">
        <v>1405</v>
      </c>
      <c r="AE11" s="78">
        <v>234</v>
      </c>
      <c r="AF11" s="78">
        <v>4836</v>
      </c>
      <c r="AG11" s="78">
        <v>20591</v>
      </c>
      <c r="AH11" s="78">
        <v>186</v>
      </c>
      <c r="AI11" s="78"/>
      <c r="AJ11" s="78" t="s">
        <v>1592</v>
      </c>
      <c r="AK11" s="78" t="s">
        <v>1729</v>
      </c>
      <c r="AL11" s="78"/>
      <c r="AM11" s="78"/>
      <c r="AN11" s="80">
        <v>41412.58826388889</v>
      </c>
      <c r="AO11" s="82" t="s">
        <v>1901</v>
      </c>
      <c r="AP11" s="78" t="b">
        <v>0</v>
      </c>
      <c r="AQ11" s="78" t="b">
        <v>0</v>
      </c>
      <c r="AR11" s="78" t="b">
        <v>1</v>
      </c>
      <c r="AS11" s="78" t="s">
        <v>1363</v>
      </c>
      <c r="AT11" s="78">
        <v>8</v>
      </c>
      <c r="AU11" s="82" t="s">
        <v>2031</v>
      </c>
      <c r="AV11" s="78" t="b">
        <v>0</v>
      </c>
      <c r="AW11" s="78" t="s">
        <v>2212</v>
      </c>
      <c r="AX11" s="82" t="s">
        <v>2221</v>
      </c>
      <c r="AY11" s="78" t="s">
        <v>65</v>
      </c>
      <c r="AZ11" s="78" t="str">
        <f>REPLACE(INDEX(GroupVertices[Group],MATCH(Vertices[[#This Row],[Vertex]],GroupVertices[Vertex],0)),1,1,"")</f>
        <v>6</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230</v>
      </c>
      <c r="B12" s="65"/>
      <c r="C12" s="65" t="s">
        <v>64</v>
      </c>
      <c r="D12" s="66">
        <v>162.4865564984368</v>
      </c>
      <c r="E12" s="68"/>
      <c r="F12" s="100" t="s">
        <v>2057</v>
      </c>
      <c r="G12" s="65"/>
      <c r="H12" s="69" t="s">
        <v>230</v>
      </c>
      <c r="I12" s="70"/>
      <c r="J12" s="70"/>
      <c r="K12" s="69" t="s">
        <v>2412</v>
      </c>
      <c r="L12" s="73">
        <v>1</v>
      </c>
      <c r="M12" s="74">
        <v>8223.673828125</v>
      </c>
      <c r="N12" s="74">
        <v>1402.8009033203125</v>
      </c>
      <c r="O12" s="75"/>
      <c r="P12" s="76"/>
      <c r="Q12" s="76"/>
      <c r="R12" s="86"/>
      <c r="S12" s="48">
        <v>1</v>
      </c>
      <c r="T12" s="48">
        <v>0</v>
      </c>
      <c r="U12" s="49">
        <v>0</v>
      </c>
      <c r="V12" s="49">
        <v>0.333333</v>
      </c>
      <c r="W12" s="49">
        <v>0</v>
      </c>
      <c r="X12" s="49">
        <v>0.770268</v>
      </c>
      <c r="Y12" s="49">
        <v>0</v>
      </c>
      <c r="Z12" s="49">
        <v>0</v>
      </c>
      <c r="AA12" s="71">
        <v>12</v>
      </c>
      <c r="AB12" s="71"/>
      <c r="AC12" s="72"/>
      <c r="AD12" s="78" t="s">
        <v>230</v>
      </c>
      <c r="AE12" s="78">
        <v>127</v>
      </c>
      <c r="AF12" s="78">
        <v>26</v>
      </c>
      <c r="AG12" s="78">
        <v>828</v>
      </c>
      <c r="AH12" s="78">
        <v>5244</v>
      </c>
      <c r="AI12" s="78"/>
      <c r="AJ12" s="78" t="s">
        <v>1593</v>
      </c>
      <c r="AK12" s="78"/>
      <c r="AL12" s="78"/>
      <c r="AM12" s="78"/>
      <c r="AN12" s="80">
        <v>43201.489895833336</v>
      </c>
      <c r="AO12" s="82" t="s">
        <v>1902</v>
      </c>
      <c r="AP12" s="78" t="b">
        <v>1</v>
      </c>
      <c r="AQ12" s="78" t="b">
        <v>0</v>
      </c>
      <c r="AR12" s="78" t="b">
        <v>0</v>
      </c>
      <c r="AS12" s="78" t="s">
        <v>2027</v>
      </c>
      <c r="AT12" s="78">
        <v>0</v>
      </c>
      <c r="AU12" s="78"/>
      <c r="AV12" s="78" t="b">
        <v>0</v>
      </c>
      <c r="AW12" s="78" t="s">
        <v>2212</v>
      </c>
      <c r="AX12" s="82" t="s">
        <v>2222</v>
      </c>
      <c r="AY12" s="78" t="s">
        <v>65</v>
      </c>
      <c r="AZ12" s="78" t="str">
        <f>REPLACE(INDEX(GroupVertices[Group],MATCH(Vertices[[#This Row],[Vertex]],GroupVertices[Vertex],0)),1,1,"")</f>
        <v>6</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220</v>
      </c>
      <c r="B13" s="65"/>
      <c r="C13" s="65" t="s">
        <v>64</v>
      </c>
      <c r="D13" s="66">
        <v>205.60294774452882</v>
      </c>
      <c r="E13" s="68"/>
      <c r="F13" s="100" t="s">
        <v>627</v>
      </c>
      <c r="G13" s="65"/>
      <c r="H13" s="69" t="s">
        <v>220</v>
      </c>
      <c r="I13" s="70"/>
      <c r="J13" s="70"/>
      <c r="K13" s="69" t="s">
        <v>2413</v>
      </c>
      <c r="L13" s="73">
        <v>1</v>
      </c>
      <c r="M13" s="74">
        <v>7895.57177734375</v>
      </c>
      <c r="N13" s="74">
        <v>3155.566650390625</v>
      </c>
      <c r="O13" s="75"/>
      <c r="P13" s="76"/>
      <c r="Q13" s="76"/>
      <c r="R13" s="86"/>
      <c r="S13" s="48">
        <v>1</v>
      </c>
      <c r="T13" s="48">
        <v>1</v>
      </c>
      <c r="U13" s="49">
        <v>0</v>
      </c>
      <c r="V13" s="49">
        <v>0</v>
      </c>
      <c r="W13" s="49">
        <v>0</v>
      </c>
      <c r="X13" s="49">
        <v>0.999997</v>
      </c>
      <c r="Y13" s="49">
        <v>0</v>
      </c>
      <c r="Z13" s="49" t="s">
        <v>3127</v>
      </c>
      <c r="AA13" s="71">
        <v>13</v>
      </c>
      <c r="AB13" s="71"/>
      <c r="AC13" s="72"/>
      <c r="AD13" s="78" t="s">
        <v>1406</v>
      </c>
      <c r="AE13" s="78">
        <v>2767</v>
      </c>
      <c r="AF13" s="78">
        <v>2330</v>
      </c>
      <c r="AG13" s="78">
        <v>4486</v>
      </c>
      <c r="AH13" s="78">
        <v>1941</v>
      </c>
      <c r="AI13" s="78"/>
      <c r="AJ13" s="78" t="s">
        <v>1594</v>
      </c>
      <c r="AK13" s="78" t="s">
        <v>1730</v>
      </c>
      <c r="AL13" s="82" t="s">
        <v>1839</v>
      </c>
      <c r="AM13" s="78"/>
      <c r="AN13" s="80">
        <v>41531.54344907407</v>
      </c>
      <c r="AO13" s="82" t="s">
        <v>1903</v>
      </c>
      <c r="AP13" s="78" t="b">
        <v>0</v>
      </c>
      <c r="AQ13" s="78" t="b">
        <v>0</v>
      </c>
      <c r="AR13" s="78" t="b">
        <v>0</v>
      </c>
      <c r="AS13" s="78" t="s">
        <v>1363</v>
      </c>
      <c r="AT13" s="78">
        <v>1233</v>
      </c>
      <c r="AU13" s="82" t="s">
        <v>2031</v>
      </c>
      <c r="AV13" s="78" t="b">
        <v>0</v>
      </c>
      <c r="AW13" s="78" t="s">
        <v>2212</v>
      </c>
      <c r="AX13" s="82" t="s">
        <v>2223</v>
      </c>
      <c r="AY13" s="78" t="s">
        <v>66</v>
      </c>
      <c r="AZ13" s="78" t="str">
        <f>REPLACE(INDEX(GroupVertices[Group],MATCH(Vertices[[#This Row],[Vertex]],GroupVertices[Vertex],0)),1,1,"")</f>
        <v>8</v>
      </c>
      <c r="BA13" s="48" t="s">
        <v>594</v>
      </c>
      <c r="BB13" s="48" t="s">
        <v>594</v>
      </c>
      <c r="BC13" s="48" t="s">
        <v>605</v>
      </c>
      <c r="BD13" s="48" t="s">
        <v>605</v>
      </c>
      <c r="BE13" s="48" t="s">
        <v>616</v>
      </c>
      <c r="BF13" s="48" t="s">
        <v>616</v>
      </c>
      <c r="BG13" s="120" t="s">
        <v>2953</v>
      </c>
      <c r="BH13" s="120" t="s">
        <v>2953</v>
      </c>
      <c r="BI13" s="120" t="s">
        <v>2972</v>
      </c>
      <c r="BJ13" s="120" t="s">
        <v>2972</v>
      </c>
      <c r="BK13" s="120">
        <v>1</v>
      </c>
      <c r="BL13" s="123">
        <v>8.333333333333334</v>
      </c>
      <c r="BM13" s="120">
        <v>0</v>
      </c>
      <c r="BN13" s="123">
        <v>0</v>
      </c>
      <c r="BO13" s="120">
        <v>0</v>
      </c>
      <c r="BP13" s="123">
        <v>0</v>
      </c>
      <c r="BQ13" s="120">
        <v>11</v>
      </c>
      <c r="BR13" s="123">
        <v>91.66666666666667</v>
      </c>
      <c r="BS13" s="120">
        <v>12</v>
      </c>
      <c r="BT13" s="2"/>
      <c r="BU13" s="3"/>
      <c r="BV13" s="3"/>
      <c r="BW13" s="3"/>
      <c r="BX13" s="3"/>
    </row>
    <row r="14" spans="1:76" ht="15">
      <c r="A14" s="64" t="s">
        <v>221</v>
      </c>
      <c r="B14" s="65"/>
      <c r="C14" s="65" t="s">
        <v>64</v>
      </c>
      <c r="D14" s="66">
        <v>257.14050915587313</v>
      </c>
      <c r="E14" s="68"/>
      <c r="F14" s="100" t="s">
        <v>628</v>
      </c>
      <c r="G14" s="65"/>
      <c r="H14" s="69" t="s">
        <v>221</v>
      </c>
      <c r="I14" s="70"/>
      <c r="J14" s="70"/>
      <c r="K14" s="69" t="s">
        <v>2414</v>
      </c>
      <c r="L14" s="73">
        <v>1</v>
      </c>
      <c r="M14" s="74">
        <v>9547.453125</v>
      </c>
      <c r="N14" s="74">
        <v>3213.404296875</v>
      </c>
      <c r="O14" s="75"/>
      <c r="P14" s="76"/>
      <c r="Q14" s="76"/>
      <c r="R14" s="86"/>
      <c r="S14" s="48">
        <v>0</v>
      </c>
      <c r="T14" s="48">
        <v>1</v>
      </c>
      <c r="U14" s="49">
        <v>0</v>
      </c>
      <c r="V14" s="49">
        <v>0.333333</v>
      </c>
      <c r="W14" s="49">
        <v>0</v>
      </c>
      <c r="X14" s="49">
        <v>0.638296</v>
      </c>
      <c r="Y14" s="49">
        <v>0</v>
      </c>
      <c r="Z14" s="49">
        <v>0</v>
      </c>
      <c r="AA14" s="71">
        <v>14</v>
      </c>
      <c r="AB14" s="71"/>
      <c r="AC14" s="72"/>
      <c r="AD14" s="78" t="s">
        <v>1407</v>
      </c>
      <c r="AE14" s="78">
        <v>5593</v>
      </c>
      <c r="AF14" s="78">
        <v>5084</v>
      </c>
      <c r="AG14" s="78">
        <v>54125</v>
      </c>
      <c r="AH14" s="78">
        <v>8045</v>
      </c>
      <c r="AI14" s="78"/>
      <c r="AJ14" s="78" t="s">
        <v>1595</v>
      </c>
      <c r="AK14" s="78" t="s">
        <v>1731</v>
      </c>
      <c r="AL14" s="82" t="s">
        <v>1840</v>
      </c>
      <c r="AM14" s="78"/>
      <c r="AN14" s="80">
        <v>43203.71905092592</v>
      </c>
      <c r="AO14" s="82" t="s">
        <v>1904</v>
      </c>
      <c r="AP14" s="78" t="b">
        <v>0</v>
      </c>
      <c r="AQ14" s="78" t="b">
        <v>0</v>
      </c>
      <c r="AR14" s="78" t="b">
        <v>0</v>
      </c>
      <c r="AS14" s="78" t="s">
        <v>2028</v>
      </c>
      <c r="AT14" s="78">
        <v>89</v>
      </c>
      <c r="AU14" s="82" t="s">
        <v>2031</v>
      </c>
      <c r="AV14" s="78" t="b">
        <v>0</v>
      </c>
      <c r="AW14" s="78" t="s">
        <v>2212</v>
      </c>
      <c r="AX14" s="82" t="s">
        <v>2224</v>
      </c>
      <c r="AY14" s="78" t="s">
        <v>66</v>
      </c>
      <c r="AZ14" s="78" t="str">
        <f>REPLACE(INDEX(GroupVertices[Group],MATCH(Vertices[[#This Row],[Vertex]],GroupVertices[Vertex],0)),1,1,"")</f>
        <v>5</v>
      </c>
      <c r="BA14" s="48" t="s">
        <v>595</v>
      </c>
      <c r="BB14" s="48" t="s">
        <v>595</v>
      </c>
      <c r="BC14" s="48" t="s">
        <v>606</v>
      </c>
      <c r="BD14" s="48" t="s">
        <v>606</v>
      </c>
      <c r="BE14" s="48" t="s">
        <v>617</v>
      </c>
      <c r="BF14" s="48" t="s">
        <v>617</v>
      </c>
      <c r="BG14" s="120" t="s">
        <v>2954</v>
      </c>
      <c r="BH14" s="120" t="s">
        <v>2954</v>
      </c>
      <c r="BI14" s="120" t="s">
        <v>2973</v>
      </c>
      <c r="BJ14" s="120" t="s">
        <v>2973</v>
      </c>
      <c r="BK14" s="120">
        <v>1</v>
      </c>
      <c r="BL14" s="123">
        <v>9.090909090909092</v>
      </c>
      <c r="BM14" s="120">
        <v>0</v>
      </c>
      <c r="BN14" s="123">
        <v>0</v>
      </c>
      <c r="BO14" s="120">
        <v>0</v>
      </c>
      <c r="BP14" s="123">
        <v>0</v>
      </c>
      <c r="BQ14" s="120">
        <v>10</v>
      </c>
      <c r="BR14" s="123">
        <v>90.9090909090909</v>
      </c>
      <c r="BS14" s="120">
        <v>11</v>
      </c>
      <c r="BT14" s="2"/>
      <c r="BU14" s="3"/>
      <c r="BV14" s="3"/>
      <c r="BW14" s="3"/>
      <c r="BX14" s="3"/>
    </row>
    <row r="15" spans="1:76" ht="15">
      <c r="A15" s="64" t="s">
        <v>227</v>
      </c>
      <c r="B15" s="65"/>
      <c r="C15" s="65" t="s">
        <v>64</v>
      </c>
      <c r="D15" s="66">
        <v>170.9264403751675</v>
      </c>
      <c r="E15" s="68"/>
      <c r="F15" s="100" t="s">
        <v>634</v>
      </c>
      <c r="G15" s="65"/>
      <c r="H15" s="69" t="s">
        <v>227</v>
      </c>
      <c r="I15" s="70"/>
      <c r="J15" s="70"/>
      <c r="K15" s="69" t="s">
        <v>2415</v>
      </c>
      <c r="L15" s="73">
        <v>1.9576628352490422</v>
      </c>
      <c r="M15" s="74">
        <v>9547.453125</v>
      </c>
      <c r="N15" s="74">
        <v>2044.8931884765625</v>
      </c>
      <c r="O15" s="75"/>
      <c r="P15" s="76"/>
      <c r="Q15" s="76"/>
      <c r="R15" s="86"/>
      <c r="S15" s="48">
        <v>3</v>
      </c>
      <c r="T15" s="48">
        <v>1</v>
      </c>
      <c r="U15" s="49">
        <v>2</v>
      </c>
      <c r="V15" s="49">
        <v>0.5</v>
      </c>
      <c r="W15" s="49">
        <v>0</v>
      </c>
      <c r="X15" s="49">
        <v>1.7234</v>
      </c>
      <c r="Y15" s="49">
        <v>0</v>
      </c>
      <c r="Z15" s="49">
        <v>0</v>
      </c>
      <c r="AA15" s="71">
        <v>15</v>
      </c>
      <c r="AB15" s="71"/>
      <c r="AC15" s="72"/>
      <c r="AD15" s="78" t="s">
        <v>1408</v>
      </c>
      <c r="AE15" s="78">
        <v>4971</v>
      </c>
      <c r="AF15" s="78">
        <v>477</v>
      </c>
      <c r="AG15" s="78">
        <v>811</v>
      </c>
      <c r="AH15" s="78">
        <v>555</v>
      </c>
      <c r="AI15" s="78"/>
      <c r="AJ15" s="78" t="s">
        <v>1596</v>
      </c>
      <c r="AK15" s="78" t="s">
        <v>1732</v>
      </c>
      <c r="AL15" s="82" t="s">
        <v>1841</v>
      </c>
      <c r="AM15" s="78"/>
      <c r="AN15" s="80">
        <v>43165.28994212963</v>
      </c>
      <c r="AO15" s="82" t="s">
        <v>1905</v>
      </c>
      <c r="AP15" s="78" t="b">
        <v>0</v>
      </c>
      <c r="AQ15" s="78" t="b">
        <v>0</v>
      </c>
      <c r="AR15" s="78" t="b">
        <v>0</v>
      </c>
      <c r="AS15" s="78" t="s">
        <v>1363</v>
      </c>
      <c r="AT15" s="78">
        <v>1</v>
      </c>
      <c r="AU15" s="82" t="s">
        <v>2031</v>
      </c>
      <c r="AV15" s="78" t="b">
        <v>0</v>
      </c>
      <c r="AW15" s="78" t="s">
        <v>2212</v>
      </c>
      <c r="AX15" s="82" t="s">
        <v>2225</v>
      </c>
      <c r="AY15" s="78" t="s">
        <v>66</v>
      </c>
      <c r="AZ15" s="78" t="str">
        <f>REPLACE(INDEX(GroupVertices[Group],MATCH(Vertices[[#This Row],[Vertex]],GroupVertices[Vertex],0)),1,1,"")</f>
        <v>5</v>
      </c>
      <c r="BA15" s="48" t="s">
        <v>595</v>
      </c>
      <c r="BB15" s="48" t="s">
        <v>595</v>
      </c>
      <c r="BC15" s="48" t="s">
        <v>606</v>
      </c>
      <c r="BD15" s="48" t="s">
        <v>606</v>
      </c>
      <c r="BE15" s="48" t="s">
        <v>2942</v>
      </c>
      <c r="BF15" s="48" t="s">
        <v>2944</v>
      </c>
      <c r="BG15" s="120" t="s">
        <v>2955</v>
      </c>
      <c r="BH15" s="120" t="s">
        <v>2960</v>
      </c>
      <c r="BI15" s="120" t="s">
        <v>2974</v>
      </c>
      <c r="BJ15" s="120" t="s">
        <v>2980</v>
      </c>
      <c r="BK15" s="120">
        <v>1</v>
      </c>
      <c r="BL15" s="123">
        <v>2.380952380952381</v>
      </c>
      <c r="BM15" s="120">
        <v>0</v>
      </c>
      <c r="BN15" s="123">
        <v>0</v>
      </c>
      <c r="BO15" s="120">
        <v>0</v>
      </c>
      <c r="BP15" s="123">
        <v>0</v>
      </c>
      <c r="BQ15" s="120">
        <v>41</v>
      </c>
      <c r="BR15" s="123">
        <v>97.61904761904762</v>
      </c>
      <c r="BS15" s="120">
        <v>42</v>
      </c>
      <c r="BT15" s="2"/>
      <c r="BU15" s="3"/>
      <c r="BV15" s="3"/>
      <c r="BW15" s="3"/>
      <c r="BX15" s="3"/>
    </row>
    <row r="16" spans="1:76" ht="15">
      <c r="A16" s="64" t="s">
        <v>222</v>
      </c>
      <c r="B16" s="65"/>
      <c r="C16" s="65" t="s">
        <v>64</v>
      </c>
      <c r="D16" s="66">
        <v>1000</v>
      </c>
      <c r="E16" s="68"/>
      <c r="F16" s="100" t="s">
        <v>629</v>
      </c>
      <c r="G16" s="65"/>
      <c r="H16" s="69" t="s">
        <v>222</v>
      </c>
      <c r="I16" s="70"/>
      <c r="J16" s="70"/>
      <c r="K16" s="69" t="s">
        <v>2416</v>
      </c>
      <c r="L16" s="73">
        <v>1</v>
      </c>
      <c r="M16" s="74">
        <v>9547.453125</v>
      </c>
      <c r="N16" s="74">
        <v>2629.14892578125</v>
      </c>
      <c r="O16" s="75"/>
      <c r="P16" s="76"/>
      <c r="Q16" s="76"/>
      <c r="R16" s="86"/>
      <c r="S16" s="48">
        <v>0</v>
      </c>
      <c r="T16" s="48">
        <v>1</v>
      </c>
      <c r="U16" s="49">
        <v>0</v>
      </c>
      <c r="V16" s="49">
        <v>0.333333</v>
      </c>
      <c r="W16" s="49">
        <v>0</v>
      </c>
      <c r="X16" s="49">
        <v>0.638296</v>
      </c>
      <c r="Y16" s="49">
        <v>0</v>
      </c>
      <c r="Z16" s="49">
        <v>0</v>
      </c>
      <c r="AA16" s="71">
        <v>16</v>
      </c>
      <c r="AB16" s="71"/>
      <c r="AC16" s="72"/>
      <c r="AD16" s="78" t="s">
        <v>1409</v>
      </c>
      <c r="AE16" s="78">
        <v>164218</v>
      </c>
      <c r="AF16" s="78">
        <v>163990</v>
      </c>
      <c r="AG16" s="78">
        <v>249084</v>
      </c>
      <c r="AH16" s="78">
        <v>51705</v>
      </c>
      <c r="AI16" s="78"/>
      <c r="AJ16" s="78" t="s">
        <v>1597</v>
      </c>
      <c r="AK16" s="78" t="s">
        <v>1733</v>
      </c>
      <c r="AL16" s="82" t="s">
        <v>1842</v>
      </c>
      <c r="AM16" s="78"/>
      <c r="AN16" s="80">
        <v>39787.81452546296</v>
      </c>
      <c r="AO16" s="82" t="s">
        <v>1906</v>
      </c>
      <c r="AP16" s="78" t="b">
        <v>0</v>
      </c>
      <c r="AQ16" s="78" t="b">
        <v>0</v>
      </c>
      <c r="AR16" s="78" t="b">
        <v>1</v>
      </c>
      <c r="AS16" s="78" t="s">
        <v>1363</v>
      </c>
      <c r="AT16" s="78">
        <v>5011</v>
      </c>
      <c r="AU16" s="82" t="s">
        <v>2031</v>
      </c>
      <c r="AV16" s="78" t="b">
        <v>0</v>
      </c>
      <c r="AW16" s="78" t="s">
        <v>2212</v>
      </c>
      <c r="AX16" s="82" t="s">
        <v>2226</v>
      </c>
      <c r="AY16" s="78" t="s">
        <v>66</v>
      </c>
      <c r="AZ16" s="78" t="str">
        <f>REPLACE(INDEX(GroupVertices[Group],MATCH(Vertices[[#This Row],[Vertex]],GroupVertices[Vertex],0)),1,1,"")</f>
        <v>5</v>
      </c>
      <c r="BA16" s="48" t="s">
        <v>595</v>
      </c>
      <c r="BB16" s="48" t="s">
        <v>595</v>
      </c>
      <c r="BC16" s="48" t="s">
        <v>606</v>
      </c>
      <c r="BD16" s="48" t="s">
        <v>606</v>
      </c>
      <c r="BE16" s="48" t="s">
        <v>617</v>
      </c>
      <c r="BF16" s="48" t="s">
        <v>617</v>
      </c>
      <c r="BG16" s="120" t="s">
        <v>2954</v>
      </c>
      <c r="BH16" s="120" t="s">
        <v>2954</v>
      </c>
      <c r="BI16" s="120" t="s">
        <v>2973</v>
      </c>
      <c r="BJ16" s="120" t="s">
        <v>2973</v>
      </c>
      <c r="BK16" s="120">
        <v>1</v>
      </c>
      <c r="BL16" s="123">
        <v>9.090909090909092</v>
      </c>
      <c r="BM16" s="120">
        <v>0</v>
      </c>
      <c r="BN16" s="123">
        <v>0</v>
      </c>
      <c r="BO16" s="120">
        <v>0</v>
      </c>
      <c r="BP16" s="123">
        <v>0</v>
      </c>
      <c r="BQ16" s="120">
        <v>10</v>
      </c>
      <c r="BR16" s="123">
        <v>90.9090909090909</v>
      </c>
      <c r="BS16" s="120">
        <v>11</v>
      </c>
      <c r="BT16" s="2"/>
      <c r="BU16" s="3"/>
      <c r="BV16" s="3"/>
      <c r="BW16" s="3"/>
      <c r="BX16" s="3"/>
    </row>
    <row r="17" spans="1:76" ht="15">
      <c r="A17" s="64" t="s">
        <v>223</v>
      </c>
      <c r="B17" s="65"/>
      <c r="C17" s="65" t="s">
        <v>64</v>
      </c>
      <c r="D17" s="66">
        <v>1000</v>
      </c>
      <c r="E17" s="68"/>
      <c r="F17" s="100" t="s">
        <v>630</v>
      </c>
      <c r="G17" s="65"/>
      <c r="H17" s="69" t="s">
        <v>223</v>
      </c>
      <c r="I17" s="70"/>
      <c r="J17" s="70"/>
      <c r="K17" s="69" t="s">
        <v>2417</v>
      </c>
      <c r="L17" s="73">
        <v>6.7459770114942526</v>
      </c>
      <c r="M17" s="74">
        <v>8342.24609375</v>
      </c>
      <c r="N17" s="74">
        <v>4558.36767578125</v>
      </c>
      <c r="O17" s="75"/>
      <c r="P17" s="76"/>
      <c r="Q17" s="76"/>
      <c r="R17" s="86"/>
      <c r="S17" s="48">
        <v>0</v>
      </c>
      <c r="T17" s="48">
        <v>4</v>
      </c>
      <c r="U17" s="49">
        <v>12</v>
      </c>
      <c r="V17" s="49">
        <v>0.25</v>
      </c>
      <c r="W17" s="49">
        <v>0</v>
      </c>
      <c r="X17" s="49">
        <v>2.378371</v>
      </c>
      <c r="Y17" s="49">
        <v>0</v>
      </c>
      <c r="Z17" s="49">
        <v>0</v>
      </c>
      <c r="AA17" s="71">
        <v>17</v>
      </c>
      <c r="AB17" s="71"/>
      <c r="AC17" s="72"/>
      <c r="AD17" s="78" t="s">
        <v>1410</v>
      </c>
      <c r="AE17" s="78">
        <v>31092</v>
      </c>
      <c r="AF17" s="78">
        <v>139195</v>
      </c>
      <c r="AG17" s="78">
        <v>1293638</v>
      </c>
      <c r="AH17" s="78">
        <v>890</v>
      </c>
      <c r="AI17" s="78"/>
      <c r="AJ17" s="78" t="s">
        <v>1598</v>
      </c>
      <c r="AK17" s="78" t="s">
        <v>1734</v>
      </c>
      <c r="AL17" s="82" t="s">
        <v>1843</v>
      </c>
      <c r="AM17" s="78"/>
      <c r="AN17" s="80">
        <v>39723.61730324074</v>
      </c>
      <c r="AO17" s="82" t="s">
        <v>1907</v>
      </c>
      <c r="AP17" s="78" t="b">
        <v>0</v>
      </c>
      <c r="AQ17" s="78" t="b">
        <v>0</v>
      </c>
      <c r="AR17" s="78" t="b">
        <v>0</v>
      </c>
      <c r="AS17" s="78" t="s">
        <v>1363</v>
      </c>
      <c r="AT17" s="78">
        <v>857</v>
      </c>
      <c r="AU17" s="82" t="s">
        <v>2031</v>
      </c>
      <c r="AV17" s="78" t="b">
        <v>1</v>
      </c>
      <c r="AW17" s="78" t="s">
        <v>2212</v>
      </c>
      <c r="AX17" s="82" t="s">
        <v>2227</v>
      </c>
      <c r="AY17" s="78" t="s">
        <v>66</v>
      </c>
      <c r="AZ17" s="78" t="str">
        <f>REPLACE(INDEX(GroupVertices[Group],MATCH(Vertices[[#This Row],[Vertex]],GroupVertices[Vertex],0)),1,1,"")</f>
        <v>3</v>
      </c>
      <c r="BA17" s="48" t="s">
        <v>597</v>
      </c>
      <c r="BB17" s="48" t="s">
        <v>2935</v>
      </c>
      <c r="BC17" s="48" t="s">
        <v>608</v>
      </c>
      <c r="BD17" s="48" t="s">
        <v>2939</v>
      </c>
      <c r="BE17" s="48"/>
      <c r="BF17" s="48"/>
      <c r="BG17" s="120" t="s">
        <v>2956</v>
      </c>
      <c r="BH17" s="120" t="s">
        <v>2961</v>
      </c>
      <c r="BI17" s="120" t="s">
        <v>2975</v>
      </c>
      <c r="BJ17" s="120" t="s">
        <v>2975</v>
      </c>
      <c r="BK17" s="120">
        <v>3</v>
      </c>
      <c r="BL17" s="123">
        <v>1.5873015873015872</v>
      </c>
      <c r="BM17" s="120">
        <v>2</v>
      </c>
      <c r="BN17" s="123">
        <v>1.0582010582010581</v>
      </c>
      <c r="BO17" s="120">
        <v>0</v>
      </c>
      <c r="BP17" s="123">
        <v>0</v>
      </c>
      <c r="BQ17" s="120">
        <v>184</v>
      </c>
      <c r="BR17" s="123">
        <v>97.35449735449735</v>
      </c>
      <c r="BS17" s="120">
        <v>189</v>
      </c>
      <c r="BT17" s="2"/>
      <c r="BU17" s="3"/>
      <c r="BV17" s="3"/>
      <c r="BW17" s="3"/>
      <c r="BX17" s="3"/>
    </row>
    <row r="18" spans="1:76" ht="15">
      <c r="A18" s="64" t="s">
        <v>231</v>
      </c>
      <c r="B18" s="65"/>
      <c r="C18" s="65" t="s">
        <v>64</v>
      </c>
      <c r="D18" s="66">
        <v>171.48785171951764</v>
      </c>
      <c r="E18" s="68"/>
      <c r="F18" s="100" t="s">
        <v>2058</v>
      </c>
      <c r="G18" s="65"/>
      <c r="H18" s="69" t="s">
        <v>231</v>
      </c>
      <c r="I18" s="70"/>
      <c r="J18" s="70"/>
      <c r="K18" s="69" t="s">
        <v>2418</v>
      </c>
      <c r="L18" s="73">
        <v>1</v>
      </c>
      <c r="M18" s="74">
        <v>8952.970703125</v>
      </c>
      <c r="N18" s="74">
        <v>5035.798828125</v>
      </c>
      <c r="O18" s="75"/>
      <c r="P18" s="76"/>
      <c r="Q18" s="76"/>
      <c r="R18" s="86"/>
      <c r="S18" s="48">
        <v>1</v>
      </c>
      <c r="T18" s="48">
        <v>0</v>
      </c>
      <c r="U18" s="49">
        <v>0</v>
      </c>
      <c r="V18" s="49">
        <v>0.142857</v>
      </c>
      <c r="W18" s="49">
        <v>0</v>
      </c>
      <c r="X18" s="49">
        <v>0.655404</v>
      </c>
      <c r="Y18" s="49">
        <v>0</v>
      </c>
      <c r="Z18" s="49">
        <v>0</v>
      </c>
      <c r="AA18" s="71">
        <v>18</v>
      </c>
      <c r="AB18" s="71"/>
      <c r="AC18" s="72"/>
      <c r="AD18" s="78" t="s">
        <v>1411</v>
      </c>
      <c r="AE18" s="78">
        <v>1054</v>
      </c>
      <c r="AF18" s="78">
        <v>507</v>
      </c>
      <c r="AG18" s="78">
        <v>4588</v>
      </c>
      <c r="AH18" s="78">
        <v>1609</v>
      </c>
      <c r="AI18" s="78"/>
      <c r="AJ18" s="78" t="s">
        <v>1599</v>
      </c>
      <c r="AK18" s="78" t="s">
        <v>1735</v>
      </c>
      <c r="AL18" s="82" t="s">
        <v>1844</v>
      </c>
      <c r="AM18" s="78"/>
      <c r="AN18" s="80">
        <v>39271.9474537037</v>
      </c>
      <c r="AO18" s="82" t="s">
        <v>1908</v>
      </c>
      <c r="AP18" s="78" t="b">
        <v>0</v>
      </c>
      <c r="AQ18" s="78" t="b">
        <v>0</v>
      </c>
      <c r="AR18" s="78" t="b">
        <v>1</v>
      </c>
      <c r="AS18" s="78" t="s">
        <v>1363</v>
      </c>
      <c r="AT18" s="78">
        <v>21</v>
      </c>
      <c r="AU18" s="82" t="s">
        <v>2033</v>
      </c>
      <c r="AV18" s="78" t="b">
        <v>0</v>
      </c>
      <c r="AW18" s="78" t="s">
        <v>2212</v>
      </c>
      <c r="AX18" s="82" t="s">
        <v>2228</v>
      </c>
      <c r="AY18" s="78" t="s">
        <v>65</v>
      </c>
      <c r="AZ18" s="78" t="str">
        <f>REPLACE(INDEX(GroupVertices[Group],MATCH(Vertices[[#This Row],[Vertex]],GroupVertices[Vertex],0)),1,1,"")</f>
        <v>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232</v>
      </c>
      <c r="B19" s="65"/>
      <c r="C19" s="65" t="s">
        <v>64</v>
      </c>
      <c r="D19" s="66">
        <v>162.80468959356855</v>
      </c>
      <c r="E19" s="68"/>
      <c r="F19" s="100" t="s">
        <v>2059</v>
      </c>
      <c r="G19" s="65"/>
      <c r="H19" s="69" t="s">
        <v>232</v>
      </c>
      <c r="I19" s="70"/>
      <c r="J19" s="70"/>
      <c r="K19" s="69" t="s">
        <v>2419</v>
      </c>
      <c r="L19" s="73">
        <v>1</v>
      </c>
      <c r="M19" s="74">
        <v>8758.8291015625</v>
      </c>
      <c r="N19" s="74">
        <v>3858.437744140625</v>
      </c>
      <c r="O19" s="75"/>
      <c r="P19" s="76"/>
      <c r="Q19" s="76"/>
      <c r="R19" s="86"/>
      <c r="S19" s="48">
        <v>1</v>
      </c>
      <c r="T19" s="48">
        <v>0</v>
      </c>
      <c r="U19" s="49">
        <v>0</v>
      </c>
      <c r="V19" s="49">
        <v>0.142857</v>
      </c>
      <c r="W19" s="49">
        <v>0</v>
      </c>
      <c r="X19" s="49">
        <v>0.655404</v>
      </c>
      <c r="Y19" s="49">
        <v>0</v>
      </c>
      <c r="Z19" s="49">
        <v>0</v>
      </c>
      <c r="AA19" s="71">
        <v>19</v>
      </c>
      <c r="AB19" s="71"/>
      <c r="AC19" s="72"/>
      <c r="AD19" s="78" t="s">
        <v>1412</v>
      </c>
      <c r="AE19" s="78">
        <v>285</v>
      </c>
      <c r="AF19" s="78">
        <v>43</v>
      </c>
      <c r="AG19" s="78">
        <v>426</v>
      </c>
      <c r="AH19" s="78">
        <v>1030</v>
      </c>
      <c r="AI19" s="78"/>
      <c r="AJ19" s="78"/>
      <c r="AK19" s="78"/>
      <c r="AL19" s="78"/>
      <c r="AM19" s="78"/>
      <c r="AN19" s="80">
        <v>39728.71226851852</v>
      </c>
      <c r="AO19" s="82" t="s">
        <v>1909</v>
      </c>
      <c r="AP19" s="78" t="b">
        <v>0</v>
      </c>
      <c r="AQ19" s="78" t="b">
        <v>0</v>
      </c>
      <c r="AR19" s="78" t="b">
        <v>0</v>
      </c>
      <c r="AS19" s="78" t="s">
        <v>1363</v>
      </c>
      <c r="AT19" s="78">
        <v>2</v>
      </c>
      <c r="AU19" s="82" t="s">
        <v>2033</v>
      </c>
      <c r="AV19" s="78" t="b">
        <v>0</v>
      </c>
      <c r="AW19" s="78" t="s">
        <v>2212</v>
      </c>
      <c r="AX19" s="82" t="s">
        <v>2229</v>
      </c>
      <c r="AY19" s="78" t="s">
        <v>65</v>
      </c>
      <c r="AZ19" s="78" t="str">
        <f>REPLACE(INDEX(GroupVertices[Group],MATCH(Vertices[[#This Row],[Vertex]],GroupVertices[Vertex],0)),1,1,"")</f>
        <v>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233</v>
      </c>
      <c r="B20" s="65"/>
      <c r="C20" s="65" t="s">
        <v>64</v>
      </c>
      <c r="D20" s="66">
        <v>166.0234479678428</v>
      </c>
      <c r="E20" s="68"/>
      <c r="F20" s="100" t="s">
        <v>2060</v>
      </c>
      <c r="G20" s="65"/>
      <c r="H20" s="69" t="s">
        <v>233</v>
      </c>
      <c r="I20" s="70"/>
      <c r="J20" s="70"/>
      <c r="K20" s="69" t="s">
        <v>2420</v>
      </c>
      <c r="L20" s="73">
        <v>1</v>
      </c>
      <c r="M20" s="74">
        <v>7925.662109375</v>
      </c>
      <c r="N20" s="74">
        <v>5258.2978515625</v>
      </c>
      <c r="O20" s="75"/>
      <c r="P20" s="76"/>
      <c r="Q20" s="76"/>
      <c r="R20" s="86"/>
      <c r="S20" s="48">
        <v>1</v>
      </c>
      <c r="T20" s="48">
        <v>0</v>
      </c>
      <c r="U20" s="49">
        <v>0</v>
      </c>
      <c r="V20" s="49">
        <v>0.142857</v>
      </c>
      <c r="W20" s="49">
        <v>0</v>
      </c>
      <c r="X20" s="49">
        <v>0.655404</v>
      </c>
      <c r="Y20" s="49">
        <v>0</v>
      </c>
      <c r="Z20" s="49">
        <v>0</v>
      </c>
      <c r="AA20" s="71">
        <v>20</v>
      </c>
      <c r="AB20" s="71"/>
      <c r="AC20" s="72"/>
      <c r="AD20" s="78" t="s">
        <v>1413</v>
      </c>
      <c r="AE20" s="78">
        <v>1586</v>
      </c>
      <c r="AF20" s="78">
        <v>215</v>
      </c>
      <c r="AG20" s="78">
        <v>1559</v>
      </c>
      <c r="AH20" s="78">
        <v>3004</v>
      </c>
      <c r="AI20" s="78"/>
      <c r="AJ20" s="78" t="s">
        <v>1600</v>
      </c>
      <c r="AK20" s="78" t="s">
        <v>1736</v>
      </c>
      <c r="AL20" s="78"/>
      <c r="AM20" s="78"/>
      <c r="AN20" s="80">
        <v>40607.027650462966</v>
      </c>
      <c r="AO20" s="82" t="s">
        <v>1910</v>
      </c>
      <c r="AP20" s="78" t="b">
        <v>1</v>
      </c>
      <c r="AQ20" s="78" t="b">
        <v>0</v>
      </c>
      <c r="AR20" s="78" t="b">
        <v>0</v>
      </c>
      <c r="AS20" s="78" t="s">
        <v>1363</v>
      </c>
      <c r="AT20" s="78">
        <v>0</v>
      </c>
      <c r="AU20" s="82" t="s">
        <v>2031</v>
      </c>
      <c r="AV20" s="78" t="b">
        <v>0</v>
      </c>
      <c r="AW20" s="78" t="s">
        <v>2212</v>
      </c>
      <c r="AX20" s="82" t="s">
        <v>2230</v>
      </c>
      <c r="AY20" s="78" t="s">
        <v>65</v>
      </c>
      <c r="AZ20" s="78" t="str">
        <f>REPLACE(INDEX(GroupVertices[Group],MATCH(Vertices[[#This Row],[Vertex]],GroupVertices[Vertex],0)),1,1,"")</f>
        <v>3</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234</v>
      </c>
      <c r="B21" s="65"/>
      <c r="C21" s="65" t="s">
        <v>64</v>
      </c>
      <c r="D21" s="66">
        <v>162.1497096918267</v>
      </c>
      <c r="E21" s="68"/>
      <c r="F21" s="100" t="s">
        <v>2061</v>
      </c>
      <c r="G21" s="65"/>
      <c r="H21" s="69" t="s">
        <v>234</v>
      </c>
      <c r="I21" s="70"/>
      <c r="J21" s="70"/>
      <c r="K21" s="69" t="s">
        <v>2421</v>
      </c>
      <c r="L21" s="73">
        <v>1</v>
      </c>
      <c r="M21" s="74">
        <v>7731.5205078125</v>
      </c>
      <c r="N21" s="74">
        <v>4080.936767578125</v>
      </c>
      <c r="O21" s="75"/>
      <c r="P21" s="76"/>
      <c r="Q21" s="76"/>
      <c r="R21" s="86"/>
      <c r="S21" s="48">
        <v>1</v>
      </c>
      <c r="T21" s="48">
        <v>0</v>
      </c>
      <c r="U21" s="49">
        <v>0</v>
      </c>
      <c r="V21" s="49">
        <v>0.142857</v>
      </c>
      <c r="W21" s="49">
        <v>0</v>
      </c>
      <c r="X21" s="49">
        <v>0.655404</v>
      </c>
      <c r="Y21" s="49">
        <v>0</v>
      </c>
      <c r="Z21" s="49">
        <v>0</v>
      </c>
      <c r="AA21" s="71">
        <v>21</v>
      </c>
      <c r="AB21" s="71"/>
      <c r="AC21" s="72"/>
      <c r="AD21" s="78" t="s">
        <v>1414</v>
      </c>
      <c r="AE21" s="78">
        <v>85</v>
      </c>
      <c r="AF21" s="78">
        <v>8</v>
      </c>
      <c r="AG21" s="78">
        <v>175</v>
      </c>
      <c r="AH21" s="78">
        <v>231</v>
      </c>
      <c r="AI21" s="78"/>
      <c r="AJ21" s="78"/>
      <c r="AK21" s="78"/>
      <c r="AL21" s="78"/>
      <c r="AM21" s="78"/>
      <c r="AN21" s="80">
        <v>41746.872395833336</v>
      </c>
      <c r="AO21" s="78"/>
      <c r="AP21" s="78" t="b">
        <v>1</v>
      </c>
      <c r="AQ21" s="78" t="b">
        <v>0</v>
      </c>
      <c r="AR21" s="78" t="b">
        <v>0</v>
      </c>
      <c r="AS21" s="78" t="s">
        <v>1363</v>
      </c>
      <c r="AT21" s="78">
        <v>0</v>
      </c>
      <c r="AU21" s="82" t="s">
        <v>2031</v>
      </c>
      <c r="AV21" s="78" t="b">
        <v>0</v>
      </c>
      <c r="AW21" s="78" t="s">
        <v>2212</v>
      </c>
      <c r="AX21" s="82" t="s">
        <v>2231</v>
      </c>
      <c r="AY21" s="78" t="s">
        <v>65</v>
      </c>
      <c r="AZ21" s="78" t="str">
        <f>REPLACE(INDEX(GroupVertices[Group],MATCH(Vertices[[#This Row],[Vertex]],GroupVertices[Vertex],0)),1,1,"")</f>
        <v>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224</v>
      </c>
      <c r="B22" s="65"/>
      <c r="C22" s="65" t="s">
        <v>64</v>
      </c>
      <c r="D22" s="66">
        <v>760.8013398838767</v>
      </c>
      <c r="E22" s="68"/>
      <c r="F22" s="100" t="s">
        <v>631</v>
      </c>
      <c r="G22" s="65"/>
      <c r="H22" s="69" t="s">
        <v>224</v>
      </c>
      <c r="I22" s="70"/>
      <c r="J22" s="70"/>
      <c r="K22" s="69" t="s">
        <v>2422</v>
      </c>
      <c r="L22" s="73">
        <v>1.9576628352490422</v>
      </c>
      <c r="M22" s="74">
        <v>8839.2724609375</v>
      </c>
      <c r="N22" s="74">
        <v>2044.8931884765625</v>
      </c>
      <c r="O22" s="75"/>
      <c r="P22" s="76"/>
      <c r="Q22" s="76"/>
      <c r="R22" s="86"/>
      <c r="S22" s="48">
        <v>0</v>
      </c>
      <c r="T22" s="48">
        <v>2</v>
      </c>
      <c r="U22" s="49">
        <v>2</v>
      </c>
      <c r="V22" s="49">
        <v>0.5</v>
      </c>
      <c r="W22" s="49">
        <v>0</v>
      </c>
      <c r="X22" s="49">
        <v>1.459455</v>
      </c>
      <c r="Y22" s="49">
        <v>0</v>
      </c>
      <c r="Z22" s="49">
        <v>0</v>
      </c>
      <c r="AA22" s="71">
        <v>22</v>
      </c>
      <c r="AB22" s="71"/>
      <c r="AC22" s="72"/>
      <c r="AD22" s="78" t="s">
        <v>1415</v>
      </c>
      <c r="AE22" s="78">
        <v>862</v>
      </c>
      <c r="AF22" s="78">
        <v>31998</v>
      </c>
      <c r="AG22" s="78">
        <v>12686</v>
      </c>
      <c r="AH22" s="78">
        <v>1472</v>
      </c>
      <c r="AI22" s="78"/>
      <c r="AJ22" s="78" t="s">
        <v>1601</v>
      </c>
      <c r="AK22" s="78" t="s">
        <v>1737</v>
      </c>
      <c r="AL22" s="82" t="s">
        <v>1845</v>
      </c>
      <c r="AM22" s="78"/>
      <c r="AN22" s="80">
        <v>39750.64140046296</v>
      </c>
      <c r="AO22" s="82" t="s">
        <v>1911</v>
      </c>
      <c r="AP22" s="78" t="b">
        <v>0</v>
      </c>
      <c r="AQ22" s="78" t="b">
        <v>0</v>
      </c>
      <c r="AR22" s="78" t="b">
        <v>0</v>
      </c>
      <c r="AS22" s="78" t="s">
        <v>1363</v>
      </c>
      <c r="AT22" s="78">
        <v>200</v>
      </c>
      <c r="AU22" s="82" t="s">
        <v>2034</v>
      </c>
      <c r="AV22" s="78" t="b">
        <v>1</v>
      </c>
      <c r="AW22" s="78" t="s">
        <v>2212</v>
      </c>
      <c r="AX22" s="82" t="s">
        <v>2232</v>
      </c>
      <c r="AY22" s="78" t="s">
        <v>66</v>
      </c>
      <c r="AZ22" s="78" t="str">
        <f>REPLACE(INDEX(GroupVertices[Group],MATCH(Vertices[[#This Row],[Vertex]],GroupVertices[Vertex],0)),1,1,"")</f>
        <v>4</v>
      </c>
      <c r="BA22" s="48" t="s">
        <v>598</v>
      </c>
      <c r="BB22" s="48" t="s">
        <v>598</v>
      </c>
      <c r="BC22" s="48" t="s">
        <v>609</v>
      </c>
      <c r="BD22" s="48" t="s">
        <v>609</v>
      </c>
      <c r="BE22" s="48"/>
      <c r="BF22" s="48"/>
      <c r="BG22" s="120" t="s">
        <v>2957</v>
      </c>
      <c r="BH22" s="120" t="s">
        <v>2962</v>
      </c>
      <c r="BI22" s="120" t="s">
        <v>2976</v>
      </c>
      <c r="BJ22" s="120" t="s">
        <v>2976</v>
      </c>
      <c r="BK22" s="120">
        <v>1</v>
      </c>
      <c r="BL22" s="123">
        <v>1.6666666666666667</v>
      </c>
      <c r="BM22" s="120">
        <v>0</v>
      </c>
      <c r="BN22" s="123">
        <v>0</v>
      </c>
      <c r="BO22" s="120">
        <v>0</v>
      </c>
      <c r="BP22" s="123">
        <v>0</v>
      </c>
      <c r="BQ22" s="120">
        <v>59</v>
      </c>
      <c r="BR22" s="123">
        <v>98.33333333333333</v>
      </c>
      <c r="BS22" s="120">
        <v>60</v>
      </c>
      <c r="BT22" s="2"/>
      <c r="BU22" s="3"/>
      <c r="BV22" s="3"/>
      <c r="BW22" s="3"/>
      <c r="BX22" s="3"/>
    </row>
    <row r="23" spans="1:76" ht="15">
      <c r="A23" s="64" t="s">
        <v>235</v>
      </c>
      <c r="B23" s="65"/>
      <c r="C23" s="65" t="s">
        <v>64</v>
      </c>
      <c r="D23" s="66">
        <v>162.22456453774006</v>
      </c>
      <c r="E23" s="68"/>
      <c r="F23" s="100" t="s">
        <v>2062</v>
      </c>
      <c r="G23" s="65"/>
      <c r="H23" s="69" t="s">
        <v>235</v>
      </c>
      <c r="I23" s="70"/>
      <c r="J23" s="70"/>
      <c r="K23" s="69" t="s">
        <v>2423</v>
      </c>
      <c r="L23" s="73">
        <v>1</v>
      </c>
      <c r="M23" s="74">
        <v>8839.2724609375</v>
      </c>
      <c r="N23" s="74">
        <v>3213.404296875</v>
      </c>
      <c r="O23" s="75"/>
      <c r="P23" s="76"/>
      <c r="Q23" s="76"/>
      <c r="R23" s="86"/>
      <c r="S23" s="48">
        <v>1</v>
      </c>
      <c r="T23" s="48">
        <v>0</v>
      </c>
      <c r="U23" s="49">
        <v>0</v>
      </c>
      <c r="V23" s="49">
        <v>0.333333</v>
      </c>
      <c r="W23" s="49">
        <v>0</v>
      </c>
      <c r="X23" s="49">
        <v>0.770268</v>
      </c>
      <c r="Y23" s="49">
        <v>0</v>
      </c>
      <c r="Z23" s="49">
        <v>0</v>
      </c>
      <c r="AA23" s="71">
        <v>23</v>
      </c>
      <c r="AB23" s="71"/>
      <c r="AC23" s="72"/>
      <c r="AD23" s="78" t="s">
        <v>1416</v>
      </c>
      <c r="AE23" s="78">
        <v>26</v>
      </c>
      <c r="AF23" s="78">
        <v>12</v>
      </c>
      <c r="AG23" s="78">
        <v>132</v>
      </c>
      <c r="AH23" s="78">
        <v>881</v>
      </c>
      <c r="AI23" s="78"/>
      <c r="AJ23" s="78" t="s">
        <v>1602</v>
      </c>
      <c r="AK23" s="78" t="s">
        <v>1738</v>
      </c>
      <c r="AL23" s="78"/>
      <c r="AM23" s="78"/>
      <c r="AN23" s="80">
        <v>43404.84856481481</v>
      </c>
      <c r="AO23" s="82" t="s">
        <v>1912</v>
      </c>
      <c r="AP23" s="78" t="b">
        <v>0</v>
      </c>
      <c r="AQ23" s="78" t="b">
        <v>0</v>
      </c>
      <c r="AR23" s="78" t="b">
        <v>0</v>
      </c>
      <c r="AS23" s="78" t="s">
        <v>1363</v>
      </c>
      <c r="AT23" s="78">
        <v>0</v>
      </c>
      <c r="AU23" s="82" t="s">
        <v>2031</v>
      </c>
      <c r="AV23" s="78" t="b">
        <v>0</v>
      </c>
      <c r="AW23" s="78" t="s">
        <v>2212</v>
      </c>
      <c r="AX23" s="82" t="s">
        <v>2233</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236</v>
      </c>
      <c r="B24" s="65"/>
      <c r="C24" s="65" t="s">
        <v>64</v>
      </c>
      <c r="D24" s="66">
        <v>163.01054041983028</v>
      </c>
      <c r="E24" s="68"/>
      <c r="F24" s="100" t="s">
        <v>2063</v>
      </c>
      <c r="G24" s="65"/>
      <c r="H24" s="69" t="s">
        <v>236</v>
      </c>
      <c r="I24" s="70"/>
      <c r="J24" s="70"/>
      <c r="K24" s="69" t="s">
        <v>2424</v>
      </c>
      <c r="L24" s="73">
        <v>1</v>
      </c>
      <c r="M24" s="74">
        <v>8839.2724609375</v>
      </c>
      <c r="N24" s="74">
        <v>2629.14892578125</v>
      </c>
      <c r="O24" s="75"/>
      <c r="P24" s="76"/>
      <c r="Q24" s="76"/>
      <c r="R24" s="86"/>
      <c r="S24" s="48">
        <v>1</v>
      </c>
      <c r="T24" s="48">
        <v>0</v>
      </c>
      <c r="U24" s="49">
        <v>0</v>
      </c>
      <c r="V24" s="49">
        <v>0.333333</v>
      </c>
      <c r="W24" s="49">
        <v>0</v>
      </c>
      <c r="X24" s="49">
        <v>0.770268</v>
      </c>
      <c r="Y24" s="49">
        <v>0</v>
      </c>
      <c r="Z24" s="49">
        <v>0</v>
      </c>
      <c r="AA24" s="71">
        <v>24</v>
      </c>
      <c r="AB24" s="71"/>
      <c r="AC24" s="72"/>
      <c r="AD24" s="78" t="s">
        <v>1417</v>
      </c>
      <c r="AE24" s="78">
        <v>119</v>
      </c>
      <c r="AF24" s="78">
        <v>54</v>
      </c>
      <c r="AG24" s="78">
        <v>1740</v>
      </c>
      <c r="AH24" s="78">
        <v>400</v>
      </c>
      <c r="AI24" s="78"/>
      <c r="AJ24" s="78"/>
      <c r="AK24" s="78" t="s">
        <v>1739</v>
      </c>
      <c r="AL24" s="78"/>
      <c r="AM24" s="78"/>
      <c r="AN24" s="80">
        <v>40089.632997685185</v>
      </c>
      <c r="AO24" s="78"/>
      <c r="AP24" s="78" t="b">
        <v>0</v>
      </c>
      <c r="AQ24" s="78" t="b">
        <v>0</v>
      </c>
      <c r="AR24" s="78" t="b">
        <v>0</v>
      </c>
      <c r="AS24" s="78" t="s">
        <v>1363</v>
      </c>
      <c r="AT24" s="78">
        <v>5</v>
      </c>
      <c r="AU24" s="82" t="s">
        <v>2035</v>
      </c>
      <c r="AV24" s="78" t="b">
        <v>0</v>
      </c>
      <c r="AW24" s="78" t="s">
        <v>2212</v>
      </c>
      <c r="AX24" s="82" t="s">
        <v>2234</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225</v>
      </c>
      <c r="B25" s="65"/>
      <c r="C25" s="65" t="s">
        <v>64</v>
      </c>
      <c r="D25" s="66">
        <v>1000</v>
      </c>
      <c r="E25" s="68"/>
      <c r="F25" s="100" t="s">
        <v>632</v>
      </c>
      <c r="G25" s="65"/>
      <c r="H25" s="69" t="s">
        <v>225</v>
      </c>
      <c r="I25" s="70"/>
      <c r="J25" s="70"/>
      <c r="K25" s="69" t="s">
        <v>2425</v>
      </c>
      <c r="L25" s="73">
        <v>1</v>
      </c>
      <c r="M25" s="74">
        <v>9547.453125</v>
      </c>
      <c r="N25" s="74">
        <v>614.6444091796875</v>
      </c>
      <c r="O25" s="75"/>
      <c r="P25" s="76"/>
      <c r="Q25" s="76"/>
      <c r="R25" s="86"/>
      <c r="S25" s="48">
        <v>0</v>
      </c>
      <c r="T25" s="48">
        <v>1</v>
      </c>
      <c r="U25" s="49">
        <v>0</v>
      </c>
      <c r="V25" s="49">
        <v>1</v>
      </c>
      <c r="W25" s="49">
        <v>0</v>
      </c>
      <c r="X25" s="49">
        <v>0.999997</v>
      </c>
      <c r="Y25" s="49">
        <v>0</v>
      </c>
      <c r="Z25" s="49">
        <v>0</v>
      </c>
      <c r="AA25" s="71">
        <v>25</v>
      </c>
      <c r="AB25" s="71"/>
      <c r="AC25" s="72"/>
      <c r="AD25" s="78" t="s">
        <v>1418</v>
      </c>
      <c r="AE25" s="78">
        <v>5728</v>
      </c>
      <c r="AF25" s="78">
        <v>484209</v>
      </c>
      <c r="AG25" s="78">
        <v>155204</v>
      </c>
      <c r="AH25" s="78">
        <v>21025</v>
      </c>
      <c r="AI25" s="78"/>
      <c r="AJ25" s="78" t="s">
        <v>1603</v>
      </c>
      <c r="AK25" s="78" t="s">
        <v>1740</v>
      </c>
      <c r="AL25" s="82" t="s">
        <v>1846</v>
      </c>
      <c r="AM25" s="78"/>
      <c r="AN25" s="80">
        <v>40281.52788194444</v>
      </c>
      <c r="AO25" s="82" t="s">
        <v>1913</v>
      </c>
      <c r="AP25" s="78" t="b">
        <v>0</v>
      </c>
      <c r="AQ25" s="78" t="b">
        <v>0</v>
      </c>
      <c r="AR25" s="78" t="b">
        <v>1</v>
      </c>
      <c r="AS25" s="78" t="s">
        <v>1365</v>
      </c>
      <c r="AT25" s="78">
        <v>1056</v>
      </c>
      <c r="AU25" s="82" t="s">
        <v>2031</v>
      </c>
      <c r="AV25" s="78" t="b">
        <v>1</v>
      </c>
      <c r="AW25" s="78" t="s">
        <v>2212</v>
      </c>
      <c r="AX25" s="82" t="s">
        <v>2235</v>
      </c>
      <c r="AY25" s="78" t="s">
        <v>66</v>
      </c>
      <c r="AZ25" s="78" t="str">
        <f>REPLACE(INDEX(GroupVertices[Group],MATCH(Vertices[[#This Row],[Vertex]],GroupVertices[Vertex],0)),1,1,"")</f>
        <v>9</v>
      </c>
      <c r="BA25" s="48" t="s">
        <v>599</v>
      </c>
      <c r="BB25" s="48" t="s">
        <v>599</v>
      </c>
      <c r="BC25" s="48" t="s">
        <v>610</v>
      </c>
      <c r="BD25" s="48" t="s">
        <v>610</v>
      </c>
      <c r="BE25" s="48"/>
      <c r="BF25" s="48"/>
      <c r="BG25" s="120" t="s">
        <v>2958</v>
      </c>
      <c r="BH25" s="120" t="s">
        <v>2958</v>
      </c>
      <c r="BI25" s="120" t="s">
        <v>2977</v>
      </c>
      <c r="BJ25" s="120" t="s">
        <v>2977</v>
      </c>
      <c r="BK25" s="120">
        <v>0</v>
      </c>
      <c r="BL25" s="123">
        <v>0</v>
      </c>
      <c r="BM25" s="120">
        <v>0</v>
      </c>
      <c r="BN25" s="123">
        <v>0</v>
      </c>
      <c r="BO25" s="120">
        <v>0</v>
      </c>
      <c r="BP25" s="123">
        <v>0</v>
      </c>
      <c r="BQ25" s="120">
        <v>13</v>
      </c>
      <c r="BR25" s="123">
        <v>100</v>
      </c>
      <c r="BS25" s="120">
        <v>13</v>
      </c>
      <c r="BT25" s="2"/>
      <c r="BU25" s="3"/>
      <c r="BV25" s="3"/>
      <c r="BW25" s="3"/>
      <c r="BX25" s="3"/>
    </row>
    <row r="26" spans="1:76" ht="15">
      <c r="A26" s="64" t="s">
        <v>237</v>
      </c>
      <c r="B26" s="65"/>
      <c r="C26" s="65" t="s">
        <v>64</v>
      </c>
      <c r="D26" s="66">
        <v>164.47020991514069</v>
      </c>
      <c r="E26" s="68"/>
      <c r="F26" s="100" t="s">
        <v>2064</v>
      </c>
      <c r="G26" s="65"/>
      <c r="H26" s="69" t="s">
        <v>237</v>
      </c>
      <c r="I26" s="70"/>
      <c r="J26" s="70"/>
      <c r="K26" s="69" t="s">
        <v>2426</v>
      </c>
      <c r="L26" s="73">
        <v>1</v>
      </c>
      <c r="M26" s="74">
        <v>9547.453125</v>
      </c>
      <c r="N26" s="74">
        <v>1138.1214599609375</v>
      </c>
      <c r="O26" s="75"/>
      <c r="P26" s="76"/>
      <c r="Q26" s="76"/>
      <c r="R26" s="86"/>
      <c r="S26" s="48">
        <v>1</v>
      </c>
      <c r="T26" s="48">
        <v>0</v>
      </c>
      <c r="U26" s="49">
        <v>0</v>
      </c>
      <c r="V26" s="49">
        <v>1</v>
      </c>
      <c r="W26" s="49">
        <v>0</v>
      </c>
      <c r="X26" s="49">
        <v>0.999997</v>
      </c>
      <c r="Y26" s="49">
        <v>0</v>
      </c>
      <c r="Z26" s="49">
        <v>0</v>
      </c>
      <c r="AA26" s="71">
        <v>26</v>
      </c>
      <c r="AB26" s="71"/>
      <c r="AC26" s="72"/>
      <c r="AD26" s="78" t="s">
        <v>1419</v>
      </c>
      <c r="AE26" s="78">
        <v>470</v>
      </c>
      <c r="AF26" s="78">
        <v>132</v>
      </c>
      <c r="AG26" s="78">
        <v>2561</v>
      </c>
      <c r="AH26" s="78">
        <v>3989</v>
      </c>
      <c r="AI26" s="78"/>
      <c r="AJ26" s="78"/>
      <c r="AK26" s="78" t="s">
        <v>1741</v>
      </c>
      <c r="AL26" s="78"/>
      <c r="AM26" s="78"/>
      <c r="AN26" s="80">
        <v>41045.84140046296</v>
      </c>
      <c r="AO26" s="82" t="s">
        <v>1914</v>
      </c>
      <c r="AP26" s="78" t="b">
        <v>0</v>
      </c>
      <c r="AQ26" s="78" t="b">
        <v>0</v>
      </c>
      <c r="AR26" s="78" t="b">
        <v>0</v>
      </c>
      <c r="AS26" s="78" t="s">
        <v>1365</v>
      </c>
      <c r="AT26" s="78">
        <v>0</v>
      </c>
      <c r="AU26" s="82" t="s">
        <v>2031</v>
      </c>
      <c r="AV26" s="78" t="b">
        <v>0</v>
      </c>
      <c r="AW26" s="78" t="s">
        <v>2212</v>
      </c>
      <c r="AX26" s="82" t="s">
        <v>2236</v>
      </c>
      <c r="AY26" s="78" t="s">
        <v>65</v>
      </c>
      <c r="AZ26" s="78" t="str">
        <f>REPLACE(INDEX(GroupVertices[Group],MATCH(Vertices[[#This Row],[Vertex]],GroupVertices[Vertex],0)),1,1,"")</f>
        <v>9</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226</v>
      </c>
      <c r="B27" s="65"/>
      <c r="C27" s="65" t="s">
        <v>64</v>
      </c>
      <c r="D27" s="66">
        <v>1000</v>
      </c>
      <c r="E27" s="68"/>
      <c r="F27" s="100" t="s">
        <v>633</v>
      </c>
      <c r="G27" s="65"/>
      <c r="H27" s="69" t="s">
        <v>226</v>
      </c>
      <c r="I27" s="70"/>
      <c r="J27" s="70"/>
      <c r="K27" s="69" t="s">
        <v>2427</v>
      </c>
      <c r="L27" s="73">
        <v>9999</v>
      </c>
      <c r="M27" s="74">
        <v>3871.81640625</v>
      </c>
      <c r="N27" s="74">
        <v>4903.1982421875</v>
      </c>
      <c r="O27" s="75"/>
      <c r="P27" s="76"/>
      <c r="Q27" s="76"/>
      <c r="R27" s="86"/>
      <c r="S27" s="48">
        <v>0</v>
      </c>
      <c r="T27" s="48">
        <v>145</v>
      </c>
      <c r="U27" s="49">
        <v>20880</v>
      </c>
      <c r="V27" s="49">
        <v>0.006897</v>
      </c>
      <c r="W27" s="49">
        <v>0.006849</v>
      </c>
      <c r="X27" s="49">
        <v>67.161955</v>
      </c>
      <c r="Y27" s="49">
        <v>0</v>
      </c>
      <c r="Z27" s="49">
        <v>0</v>
      </c>
      <c r="AA27" s="71">
        <v>27</v>
      </c>
      <c r="AB27" s="71"/>
      <c r="AC27" s="72"/>
      <c r="AD27" s="78" t="s">
        <v>1420</v>
      </c>
      <c r="AE27" s="78">
        <v>11186</v>
      </c>
      <c r="AF27" s="78">
        <v>44780</v>
      </c>
      <c r="AG27" s="78">
        <v>647889</v>
      </c>
      <c r="AH27" s="78">
        <v>932</v>
      </c>
      <c r="AI27" s="78"/>
      <c r="AJ27" s="78" t="s">
        <v>1604</v>
      </c>
      <c r="AK27" s="78" t="s">
        <v>1737</v>
      </c>
      <c r="AL27" s="82" t="s">
        <v>1847</v>
      </c>
      <c r="AM27" s="78"/>
      <c r="AN27" s="80">
        <v>40602.423472222225</v>
      </c>
      <c r="AO27" s="82" t="s">
        <v>1915</v>
      </c>
      <c r="AP27" s="78" t="b">
        <v>0</v>
      </c>
      <c r="AQ27" s="78" t="b">
        <v>0</v>
      </c>
      <c r="AR27" s="78" t="b">
        <v>0</v>
      </c>
      <c r="AS27" s="78" t="s">
        <v>1363</v>
      </c>
      <c r="AT27" s="78">
        <v>179</v>
      </c>
      <c r="AU27" s="82" t="s">
        <v>2031</v>
      </c>
      <c r="AV27" s="78" t="b">
        <v>1</v>
      </c>
      <c r="AW27" s="78" t="s">
        <v>2212</v>
      </c>
      <c r="AX27" s="82" t="s">
        <v>2237</v>
      </c>
      <c r="AY27" s="78" t="s">
        <v>66</v>
      </c>
      <c r="AZ27" s="78" t="str">
        <f>REPLACE(INDEX(GroupVertices[Group],MATCH(Vertices[[#This Row],[Vertex]],GroupVertices[Vertex],0)),1,1,"")</f>
        <v>1</v>
      </c>
      <c r="BA27" s="48" t="s">
        <v>600</v>
      </c>
      <c r="BB27" s="48" t="s">
        <v>2936</v>
      </c>
      <c r="BC27" s="48" t="s">
        <v>611</v>
      </c>
      <c r="BD27" s="48" t="s">
        <v>2940</v>
      </c>
      <c r="BE27" s="48"/>
      <c r="BF27" s="48"/>
      <c r="BG27" s="120" t="s">
        <v>2799</v>
      </c>
      <c r="BH27" s="120" t="s">
        <v>2963</v>
      </c>
      <c r="BI27" s="120" t="s">
        <v>2978</v>
      </c>
      <c r="BJ27" s="120" t="s">
        <v>2981</v>
      </c>
      <c r="BK27" s="120">
        <v>55</v>
      </c>
      <c r="BL27" s="123">
        <v>1.3291445142580958</v>
      </c>
      <c r="BM27" s="120">
        <v>138</v>
      </c>
      <c r="BN27" s="123">
        <v>3.3349444175930403</v>
      </c>
      <c r="BO27" s="120">
        <v>0</v>
      </c>
      <c r="BP27" s="123">
        <v>0</v>
      </c>
      <c r="BQ27" s="120">
        <v>3945</v>
      </c>
      <c r="BR27" s="123">
        <v>95.33591106814886</v>
      </c>
      <c r="BS27" s="120">
        <v>4138</v>
      </c>
      <c r="BT27" s="2"/>
      <c r="BU27" s="3"/>
      <c r="BV27" s="3"/>
      <c r="BW27" s="3"/>
      <c r="BX27" s="3"/>
    </row>
    <row r="28" spans="1:76" ht="15">
      <c r="A28" s="64" t="s">
        <v>238</v>
      </c>
      <c r="B28" s="65"/>
      <c r="C28" s="65" t="s">
        <v>64</v>
      </c>
      <c r="D28" s="66">
        <v>166.9591335417597</v>
      </c>
      <c r="E28" s="68"/>
      <c r="F28" s="100" t="s">
        <v>2065</v>
      </c>
      <c r="G28" s="65"/>
      <c r="H28" s="69" t="s">
        <v>238</v>
      </c>
      <c r="I28" s="70"/>
      <c r="J28" s="70"/>
      <c r="K28" s="69" t="s">
        <v>2428</v>
      </c>
      <c r="L28" s="73">
        <v>1</v>
      </c>
      <c r="M28" s="74">
        <v>1470.363525390625</v>
      </c>
      <c r="N28" s="74">
        <v>7404.35107421875</v>
      </c>
      <c r="O28" s="75"/>
      <c r="P28" s="76"/>
      <c r="Q28" s="76"/>
      <c r="R28" s="86"/>
      <c r="S28" s="48">
        <v>1</v>
      </c>
      <c r="T28" s="48">
        <v>0</v>
      </c>
      <c r="U28" s="49">
        <v>0</v>
      </c>
      <c r="V28" s="49">
        <v>0.00346</v>
      </c>
      <c r="W28" s="49">
        <v>0.006849</v>
      </c>
      <c r="X28" s="49">
        <v>0.543708</v>
      </c>
      <c r="Y28" s="49">
        <v>0</v>
      </c>
      <c r="Z28" s="49">
        <v>0</v>
      </c>
      <c r="AA28" s="71">
        <v>28</v>
      </c>
      <c r="AB28" s="71"/>
      <c r="AC28" s="72"/>
      <c r="AD28" s="78" t="s">
        <v>1421</v>
      </c>
      <c r="AE28" s="78">
        <v>790</v>
      </c>
      <c r="AF28" s="78">
        <v>265</v>
      </c>
      <c r="AG28" s="78">
        <v>1886</v>
      </c>
      <c r="AH28" s="78">
        <v>1145</v>
      </c>
      <c r="AI28" s="78"/>
      <c r="AJ28" s="78" t="s">
        <v>1605</v>
      </c>
      <c r="AK28" s="78" t="s">
        <v>1742</v>
      </c>
      <c r="AL28" s="78"/>
      <c r="AM28" s="78"/>
      <c r="AN28" s="80">
        <v>39971.82108796296</v>
      </c>
      <c r="AO28" s="82" t="s">
        <v>1916</v>
      </c>
      <c r="AP28" s="78" t="b">
        <v>1</v>
      </c>
      <c r="AQ28" s="78" t="b">
        <v>0</v>
      </c>
      <c r="AR28" s="78" t="b">
        <v>0</v>
      </c>
      <c r="AS28" s="78" t="s">
        <v>1363</v>
      </c>
      <c r="AT28" s="78">
        <v>3</v>
      </c>
      <c r="AU28" s="82" t="s">
        <v>2031</v>
      </c>
      <c r="AV28" s="78" t="b">
        <v>0</v>
      </c>
      <c r="AW28" s="78" t="s">
        <v>2212</v>
      </c>
      <c r="AX28" s="82" t="s">
        <v>2238</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239</v>
      </c>
      <c r="B29" s="65"/>
      <c r="C29" s="65" t="s">
        <v>64</v>
      </c>
      <c r="D29" s="66">
        <v>163.216391246092</v>
      </c>
      <c r="E29" s="68"/>
      <c r="F29" s="100" t="s">
        <v>2066</v>
      </c>
      <c r="G29" s="65"/>
      <c r="H29" s="69" t="s">
        <v>239</v>
      </c>
      <c r="I29" s="70"/>
      <c r="J29" s="70"/>
      <c r="K29" s="69" t="s">
        <v>2429</v>
      </c>
      <c r="L29" s="73">
        <v>1</v>
      </c>
      <c r="M29" s="74">
        <v>1632.443115234375</v>
      </c>
      <c r="N29" s="74">
        <v>6879.54296875</v>
      </c>
      <c r="O29" s="75"/>
      <c r="P29" s="76"/>
      <c r="Q29" s="76"/>
      <c r="R29" s="86"/>
      <c r="S29" s="48">
        <v>1</v>
      </c>
      <c r="T29" s="48">
        <v>0</v>
      </c>
      <c r="U29" s="49">
        <v>0</v>
      </c>
      <c r="V29" s="49">
        <v>0.00346</v>
      </c>
      <c r="W29" s="49">
        <v>0.006849</v>
      </c>
      <c r="X29" s="49">
        <v>0.543708</v>
      </c>
      <c r="Y29" s="49">
        <v>0</v>
      </c>
      <c r="Z29" s="49">
        <v>0</v>
      </c>
      <c r="AA29" s="71">
        <v>29</v>
      </c>
      <c r="AB29" s="71"/>
      <c r="AC29" s="72"/>
      <c r="AD29" s="78" t="s">
        <v>1422</v>
      </c>
      <c r="AE29" s="78">
        <v>471</v>
      </c>
      <c r="AF29" s="78">
        <v>65</v>
      </c>
      <c r="AG29" s="78">
        <v>120</v>
      </c>
      <c r="AH29" s="78">
        <v>16</v>
      </c>
      <c r="AI29" s="78"/>
      <c r="AJ29" s="78"/>
      <c r="AK29" s="78"/>
      <c r="AL29" s="78"/>
      <c r="AM29" s="78"/>
      <c r="AN29" s="80">
        <v>41070.64990740741</v>
      </c>
      <c r="AO29" s="78"/>
      <c r="AP29" s="78" t="b">
        <v>1</v>
      </c>
      <c r="AQ29" s="78" t="b">
        <v>0</v>
      </c>
      <c r="AR29" s="78" t="b">
        <v>0</v>
      </c>
      <c r="AS29" s="78" t="s">
        <v>1363</v>
      </c>
      <c r="AT29" s="78">
        <v>0</v>
      </c>
      <c r="AU29" s="82" t="s">
        <v>2031</v>
      </c>
      <c r="AV29" s="78" t="b">
        <v>0</v>
      </c>
      <c r="AW29" s="78" t="s">
        <v>2212</v>
      </c>
      <c r="AX29" s="82" t="s">
        <v>2239</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240</v>
      </c>
      <c r="B30" s="65"/>
      <c r="C30" s="65" t="s">
        <v>64</v>
      </c>
      <c r="D30" s="66">
        <v>181.21898168825368</v>
      </c>
      <c r="E30" s="68"/>
      <c r="F30" s="100" t="s">
        <v>2067</v>
      </c>
      <c r="G30" s="65"/>
      <c r="H30" s="69" t="s">
        <v>240</v>
      </c>
      <c r="I30" s="70"/>
      <c r="J30" s="70"/>
      <c r="K30" s="69" t="s">
        <v>2430</v>
      </c>
      <c r="L30" s="73">
        <v>1</v>
      </c>
      <c r="M30" s="74">
        <v>1354.3226318359375</v>
      </c>
      <c r="N30" s="74">
        <v>8407.3203125</v>
      </c>
      <c r="O30" s="75"/>
      <c r="P30" s="76"/>
      <c r="Q30" s="76"/>
      <c r="R30" s="86"/>
      <c r="S30" s="48">
        <v>1</v>
      </c>
      <c r="T30" s="48">
        <v>0</v>
      </c>
      <c r="U30" s="49">
        <v>0</v>
      </c>
      <c r="V30" s="49">
        <v>0.00346</v>
      </c>
      <c r="W30" s="49">
        <v>0.006849</v>
      </c>
      <c r="X30" s="49">
        <v>0.543708</v>
      </c>
      <c r="Y30" s="49">
        <v>0</v>
      </c>
      <c r="Z30" s="49">
        <v>0</v>
      </c>
      <c r="AA30" s="71">
        <v>30</v>
      </c>
      <c r="AB30" s="71"/>
      <c r="AC30" s="72"/>
      <c r="AD30" s="78" t="s">
        <v>1423</v>
      </c>
      <c r="AE30" s="78">
        <v>2501</v>
      </c>
      <c r="AF30" s="78">
        <v>1027</v>
      </c>
      <c r="AG30" s="78">
        <v>2942</v>
      </c>
      <c r="AH30" s="78">
        <v>623</v>
      </c>
      <c r="AI30" s="78"/>
      <c r="AJ30" s="78" t="s">
        <v>1606</v>
      </c>
      <c r="AK30" s="78" t="s">
        <v>1743</v>
      </c>
      <c r="AL30" s="78"/>
      <c r="AM30" s="78"/>
      <c r="AN30" s="80">
        <v>41130.296273148146</v>
      </c>
      <c r="AO30" s="82" t="s">
        <v>1917</v>
      </c>
      <c r="AP30" s="78" t="b">
        <v>0</v>
      </c>
      <c r="AQ30" s="78" t="b">
        <v>0</v>
      </c>
      <c r="AR30" s="78" t="b">
        <v>1</v>
      </c>
      <c r="AS30" s="78" t="s">
        <v>1363</v>
      </c>
      <c r="AT30" s="78">
        <v>14</v>
      </c>
      <c r="AU30" s="82" t="s">
        <v>2034</v>
      </c>
      <c r="AV30" s="78" t="b">
        <v>0</v>
      </c>
      <c r="AW30" s="78" t="s">
        <v>2212</v>
      </c>
      <c r="AX30" s="82" t="s">
        <v>2240</v>
      </c>
      <c r="AY30" s="78" t="s">
        <v>65</v>
      </c>
      <c r="AZ30" s="78" t="str">
        <f>REPLACE(INDEX(GroupVertices[Group],MATCH(Vertices[[#This Row],[Vertex]],GroupVertices[Vertex],0)),1,1,"")</f>
        <v>1</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241</v>
      </c>
      <c r="B31" s="65"/>
      <c r="C31" s="65" t="s">
        <v>64</v>
      </c>
      <c r="D31" s="66">
        <v>167.72639571237158</v>
      </c>
      <c r="E31" s="68"/>
      <c r="F31" s="100" t="s">
        <v>2068</v>
      </c>
      <c r="G31" s="65"/>
      <c r="H31" s="69" t="s">
        <v>241</v>
      </c>
      <c r="I31" s="70"/>
      <c r="J31" s="70"/>
      <c r="K31" s="69" t="s">
        <v>2431</v>
      </c>
      <c r="L31" s="73">
        <v>1</v>
      </c>
      <c r="M31" s="74">
        <v>370.5345153808594</v>
      </c>
      <c r="N31" s="74">
        <v>3822.249755859375</v>
      </c>
      <c r="O31" s="75"/>
      <c r="P31" s="76"/>
      <c r="Q31" s="76"/>
      <c r="R31" s="86"/>
      <c r="S31" s="48">
        <v>1</v>
      </c>
      <c r="T31" s="48">
        <v>0</v>
      </c>
      <c r="U31" s="49">
        <v>0</v>
      </c>
      <c r="V31" s="49">
        <v>0.00346</v>
      </c>
      <c r="W31" s="49">
        <v>0.006849</v>
      </c>
      <c r="X31" s="49">
        <v>0.543708</v>
      </c>
      <c r="Y31" s="49">
        <v>0</v>
      </c>
      <c r="Z31" s="49">
        <v>0</v>
      </c>
      <c r="AA31" s="71">
        <v>31</v>
      </c>
      <c r="AB31" s="71"/>
      <c r="AC31" s="72"/>
      <c r="AD31" s="78" t="s">
        <v>1424</v>
      </c>
      <c r="AE31" s="78">
        <v>200</v>
      </c>
      <c r="AF31" s="78">
        <v>306</v>
      </c>
      <c r="AG31" s="78">
        <v>6402</v>
      </c>
      <c r="AH31" s="78">
        <v>1015</v>
      </c>
      <c r="AI31" s="78"/>
      <c r="AJ31" s="78" t="s">
        <v>1607</v>
      </c>
      <c r="AK31" s="78" t="s">
        <v>1744</v>
      </c>
      <c r="AL31" s="78"/>
      <c r="AM31" s="78"/>
      <c r="AN31" s="80">
        <v>40089.53797453704</v>
      </c>
      <c r="AO31" s="82" t="s">
        <v>1918</v>
      </c>
      <c r="AP31" s="78" t="b">
        <v>0</v>
      </c>
      <c r="AQ31" s="78" t="b">
        <v>0</v>
      </c>
      <c r="AR31" s="78" t="b">
        <v>1</v>
      </c>
      <c r="AS31" s="78" t="s">
        <v>1363</v>
      </c>
      <c r="AT31" s="78">
        <v>5</v>
      </c>
      <c r="AU31" s="82" t="s">
        <v>2032</v>
      </c>
      <c r="AV31" s="78" t="b">
        <v>0</v>
      </c>
      <c r="AW31" s="78" t="s">
        <v>2212</v>
      </c>
      <c r="AX31" s="82" t="s">
        <v>2241</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242</v>
      </c>
      <c r="B32" s="65"/>
      <c r="C32" s="65" t="s">
        <v>64</v>
      </c>
      <c r="D32" s="66">
        <v>162.01871371147834</v>
      </c>
      <c r="E32" s="68"/>
      <c r="F32" s="100" t="s">
        <v>2069</v>
      </c>
      <c r="G32" s="65"/>
      <c r="H32" s="69" t="s">
        <v>242</v>
      </c>
      <c r="I32" s="70"/>
      <c r="J32" s="70"/>
      <c r="K32" s="69" t="s">
        <v>2432</v>
      </c>
      <c r="L32" s="73">
        <v>1</v>
      </c>
      <c r="M32" s="74">
        <v>909.4953002929688</v>
      </c>
      <c r="N32" s="74">
        <v>2383.63037109375</v>
      </c>
      <c r="O32" s="75"/>
      <c r="P32" s="76"/>
      <c r="Q32" s="76"/>
      <c r="R32" s="86"/>
      <c r="S32" s="48">
        <v>1</v>
      </c>
      <c r="T32" s="48">
        <v>0</v>
      </c>
      <c r="U32" s="49">
        <v>0</v>
      </c>
      <c r="V32" s="49">
        <v>0.00346</v>
      </c>
      <c r="W32" s="49">
        <v>0.006849</v>
      </c>
      <c r="X32" s="49">
        <v>0.543708</v>
      </c>
      <c r="Y32" s="49">
        <v>0</v>
      </c>
      <c r="Z32" s="49">
        <v>0</v>
      </c>
      <c r="AA32" s="71">
        <v>32</v>
      </c>
      <c r="AB32" s="71"/>
      <c r="AC32" s="72"/>
      <c r="AD32" s="78" t="s">
        <v>1425</v>
      </c>
      <c r="AE32" s="78">
        <v>24</v>
      </c>
      <c r="AF32" s="78">
        <v>1</v>
      </c>
      <c r="AG32" s="78">
        <v>31</v>
      </c>
      <c r="AH32" s="78">
        <v>3</v>
      </c>
      <c r="AI32" s="78"/>
      <c r="AJ32" s="78" t="s">
        <v>1608</v>
      </c>
      <c r="AK32" s="78" t="s">
        <v>1745</v>
      </c>
      <c r="AL32" s="78"/>
      <c r="AM32" s="78"/>
      <c r="AN32" s="80">
        <v>43145.84324074074</v>
      </c>
      <c r="AO32" s="78"/>
      <c r="AP32" s="78" t="b">
        <v>0</v>
      </c>
      <c r="AQ32" s="78" t="b">
        <v>0</v>
      </c>
      <c r="AR32" s="78" t="b">
        <v>0</v>
      </c>
      <c r="AS32" s="78" t="s">
        <v>1363</v>
      </c>
      <c r="AT32" s="78">
        <v>0</v>
      </c>
      <c r="AU32" s="82" t="s">
        <v>2031</v>
      </c>
      <c r="AV32" s="78" t="b">
        <v>0</v>
      </c>
      <c r="AW32" s="78" t="s">
        <v>2212</v>
      </c>
      <c r="AX32" s="82" t="s">
        <v>2242</v>
      </c>
      <c r="AY32" s="78" t="s">
        <v>65</v>
      </c>
      <c r="AZ32" s="78" t="str">
        <f>REPLACE(INDEX(GroupVertices[Group],MATCH(Vertices[[#This Row],[Vertex]],GroupVertices[Vertex],0)),1,1,"")</f>
        <v>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243</v>
      </c>
      <c r="B33" s="65"/>
      <c r="C33" s="65" t="s">
        <v>64</v>
      </c>
      <c r="D33" s="66">
        <v>162.4865564984368</v>
      </c>
      <c r="E33" s="68"/>
      <c r="F33" s="100" t="s">
        <v>2070</v>
      </c>
      <c r="G33" s="65"/>
      <c r="H33" s="69" t="s">
        <v>243</v>
      </c>
      <c r="I33" s="70"/>
      <c r="J33" s="70"/>
      <c r="K33" s="69" t="s">
        <v>2433</v>
      </c>
      <c r="L33" s="73">
        <v>1</v>
      </c>
      <c r="M33" s="74">
        <v>4767.17236328125</v>
      </c>
      <c r="N33" s="74">
        <v>7706.830078125</v>
      </c>
      <c r="O33" s="75"/>
      <c r="P33" s="76"/>
      <c r="Q33" s="76"/>
      <c r="R33" s="86"/>
      <c r="S33" s="48">
        <v>1</v>
      </c>
      <c r="T33" s="48">
        <v>0</v>
      </c>
      <c r="U33" s="49">
        <v>0</v>
      </c>
      <c r="V33" s="49">
        <v>0.00346</v>
      </c>
      <c r="W33" s="49">
        <v>0.006849</v>
      </c>
      <c r="X33" s="49">
        <v>0.543708</v>
      </c>
      <c r="Y33" s="49">
        <v>0</v>
      </c>
      <c r="Z33" s="49">
        <v>0</v>
      </c>
      <c r="AA33" s="71">
        <v>33</v>
      </c>
      <c r="AB33" s="71"/>
      <c r="AC33" s="72"/>
      <c r="AD33" s="78" t="s">
        <v>1426</v>
      </c>
      <c r="AE33" s="78">
        <v>34</v>
      </c>
      <c r="AF33" s="78">
        <v>26</v>
      </c>
      <c r="AG33" s="78">
        <v>1036</v>
      </c>
      <c r="AH33" s="78">
        <v>78</v>
      </c>
      <c r="AI33" s="78"/>
      <c r="AJ33" s="78" t="s">
        <v>1609</v>
      </c>
      <c r="AK33" s="78" t="s">
        <v>1746</v>
      </c>
      <c r="AL33" s="82" t="s">
        <v>1848</v>
      </c>
      <c r="AM33" s="78"/>
      <c r="AN33" s="80">
        <v>43085.86054398148</v>
      </c>
      <c r="AO33" s="78"/>
      <c r="AP33" s="78" t="b">
        <v>0</v>
      </c>
      <c r="AQ33" s="78" t="b">
        <v>0</v>
      </c>
      <c r="AR33" s="78" t="b">
        <v>0</v>
      </c>
      <c r="AS33" s="78" t="s">
        <v>1363</v>
      </c>
      <c r="AT33" s="78">
        <v>0</v>
      </c>
      <c r="AU33" s="82" t="s">
        <v>2031</v>
      </c>
      <c r="AV33" s="78" t="b">
        <v>0</v>
      </c>
      <c r="AW33" s="78" t="s">
        <v>2212</v>
      </c>
      <c r="AX33" s="82" t="s">
        <v>2243</v>
      </c>
      <c r="AY33" s="78" t="s">
        <v>65</v>
      </c>
      <c r="AZ33" s="78"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244</v>
      </c>
      <c r="B34" s="65"/>
      <c r="C34" s="65" t="s">
        <v>64</v>
      </c>
      <c r="D34" s="66">
        <v>163.7403751674855</v>
      </c>
      <c r="E34" s="68"/>
      <c r="F34" s="100" t="s">
        <v>2071</v>
      </c>
      <c r="G34" s="65"/>
      <c r="H34" s="69" t="s">
        <v>244</v>
      </c>
      <c r="I34" s="70"/>
      <c r="J34" s="70"/>
      <c r="K34" s="69" t="s">
        <v>2434</v>
      </c>
      <c r="L34" s="73">
        <v>1</v>
      </c>
      <c r="M34" s="74">
        <v>7536.6083984375</v>
      </c>
      <c r="N34" s="74">
        <v>3629.837158203125</v>
      </c>
      <c r="O34" s="75"/>
      <c r="P34" s="76"/>
      <c r="Q34" s="76"/>
      <c r="R34" s="86"/>
      <c r="S34" s="48">
        <v>1</v>
      </c>
      <c r="T34" s="48">
        <v>0</v>
      </c>
      <c r="U34" s="49">
        <v>0</v>
      </c>
      <c r="V34" s="49">
        <v>0.00346</v>
      </c>
      <c r="W34" s="49">
        <v>0.006849</v>
      </c>
      <c r="X34" s="49">
        <v>0.543708</v>
      </c>
      <c r="Y34" s="49">
        <v>0</v>
      </c>
      <c r="Z34" s="49">
        <v>0</v>
      </c>
      <c r="AA34" s="71">
        <v>34</v>
      </c>
      <c r="AB34" s="71"/>
      <c r="AC34" s="72"/>
      <c r="AD34" s="78" t="s">
        <v>1427</v>
      </c>
      <c r="AE34" s="78">
        <v>580</v>
      </c>
      <c r="AF34" s="78">
        <v>93</v>
      </c>
      <c r="AG34" s="78">
        <v>1874</v>
      </c>
      <c r="AH34" s="78">
        <v>3223</v>
      </c>
      <c r="AI34" s="78"/>
      <c r="AJ34" s="78" t="s">
        <v>1610</v>
      </c>
      <c r="AK34" s="78" t="s">
        <v>1747</v>
      </c>
      <c r="AL34" s="78"/>
      <c r="AM34" s="78"/>
      <c r="AN34" s="80">
        <v>41095.37950231481</v>
      </c>
      <c r="AO34" s="82" t="s">
        <v>1919</v>
      </c>
      <c r="AP34" s="78" t="b">
        <v>0</v>
      </c>
      <c r="AQ34" s="78" t="b">
        <v>0</v>
      </c>
      <c r="AR34" s="78" t="b">
        <v>0</v>
      </c>
      <c r="AS34" s="78" t="s">
        <v>1363</v>
      </c>
      <c r="AT34" s="78">
        <v>2</v>
      </c>
      <c r="AU34" s="82" t="s">
        <v>2031</v>
      </c>
      <c r="AV34" s="78" t="b">
        <v>0</v>
      </c>
      <c r="AW34" s="78" t="s">
        <v>2212</v>
      </c>
      <c r="AX34" s="82" t="s">
        <v>2244</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245</v>
      </c>
      <c r="B35" s="65"/>
      <c r="C35" s="65" t="s">
        <v>64</v>
      </c>
      <c r="D35" s="66">
        <v>182.99678427869586</v>
      </c>
      <c r="E35" s="68"/>
      <c r="F35" s="100" t="s">
        <v>2072</v>
      </c>
      <c r="G35" s="65"/>
      <c r="H35" s="69" t="s">
        <v>245</v>
      </c>
      <c r="I35" s="70"/>
      <c r="J35" s="70"/>
      <c r="K35" s="69" t="s">
        <v>2435</v>
      </c>
      <c r="L35" s="73">
        <v>1</v>
      </c>
      <c r="M35" s="74">
        <v>764.5059204101562</v>
      </c>
      <c r="N35" s="74">
        <v>4652.83154296875</v>
      </c>
      <c r="O35" s="75"/>
      <c r="P35" s="76"/>
      <c r="Q35" s="76"/>
      <c r="R35" s="86"/>
      <c r="S35" s="48">
        <v>1</v>
      </c>
      <c r="T35" s="48">
        <v>0</v>
      </c>
      <c r="U35" s="49">
        <v>0</v>
      </c>
      <c r="V35" s="49">
        <v>0.00346</v>
      </c>
      <c r="W35" s="49">
        <v>0.006849</v>
      </c>
      <c r="X35" s="49">
        <v>0.543708</v>
      </c>
      <c r="Y35" s="49">
        <v>0</v>
      </c>
      <c r="Z35" s="49">
        <v>0</v>
      </c>
      <c r="AA35" s="71">
        <v>35</v>
      </c>
      <c r="AB35" s="71"/>
      <c r="AC35" s="72"/>
      <c r="AD35" s="78" t="s">
        <v>1428</v>
      </c>
      <c r="AE35" s="78">
        <v>1226</v>
      </c>
      <c r="AF35" s="78">
        <v>1122</v>
      </c>
      <c r="AG35" s="78">
        <v>38559</v>
      </c>
      <c r="AH35" s="78">
        <v>1486</v>
      </c>
      <c r="AI35" s="78"/>
      <c r="AJ35" s="78" t="s">
        <v>1611</v>
      </c>
      <c r="AK35" s="78" t="s">
        <v>1748</v>
      </c>
      <c r="AL35" s="82" t="s">
        <v>1849</v>
      </c>
      <c r="AM35" s="78"/>
      <c r="AN35" s="80">
        <v>40653.54435185185</v>
      </c>
      <c r="AO35" s="82" t="s">
        <v>1920</v>
      </c>
      <c r="AP35" s="78" t="b">
        <v>0</v>
      </c>
      <c r="AQ35" s="78" t="b">
        <v>0</v>
      </c>
      <c r="AR35" s="78" t="b">
        <v>0</v>
      </c>
      <c r="AS35" s="78" t="s">
        <v>2029</v>
      </c>
      <c r="AT35" s="78">
        <v>26</v>
      </c>
      <c r="AU35" s="82" t="s">
        <v>2032</v>
      </c>
      <c r="AV35" s="78" t="b">
        <v>0</v>
      </c>
      <c r="AW35" s="78" t="s">
        <v>2212</v>
      </c>
      <c r="AX35" s="82" t="s">
        <v>2245</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246</v>
      </c>
      <c r="B36" s="65"/>
      <c r="C36" s="65" t="s">
        <v>64</v>
      </c>
      <c r="D36" s="66">
        <v>176.69026351049575</v>
      </c>
      <c r="E36" s="68"/>
      <c r="F36" s="100" t="s">
        <v>2073</v>
      </c>
      <c r="G36" s="65"/>
      <c r="H36" s="69" t="s">
        <v>246</v>
      </c>
      <c r="I36" s="70"/>
      <c r="J36" s="70"/>
      <c r="K36" s="69" t="s">
        <v>2436</v>
      </c>
      <c r="L36" s="73">
        <v>1</v>
      </c>
      <c r="M36" s="74">
        <v>379.0137939453125</v>
      </c>
      <c r="N36" s="74">
        <v>4277.93603515625</v>
      </c>
      <c r="O36" s="75"/>
      <c r="P36" s="76"/>
      <c r="Q36" s="76"/>
      <c r="R36" s="86"/>
      <c r="S36" s="48">
        <v>1</v>
      </c>
      <c r="T36" s="48">
        <v>0</v>
      </c>
      <c r="U36" s="49">
        <v>0</v>
      </c>
      <c r="V36" s="49">
        <v>0.00346</v>
      </c>
      <c r="W36" s="49">
        <v>0.006849</v>
      </c>
      <c r="X36" s="49">
        <v>0.543708</v>
      </c>
      <c r="Y36" s="49">
        <v>0</v>
      </c>
      <c r="Z36" s="49">
        <v>0</v>
      </c>
      <c r="AA36" s="71">
        <v>36</v>
      </c>
      <c r="AB36" s="71"/>
      <c r="AC36" s="72"/>
      <c r="AD36" s="78" t="s">
        <v>1429</v>
      </c>
      <c r="AE36" s="78">
        <v>1300</v>
      </c>
      <c r="AF36" s="78">
        <v>785</v>
      </c>
      <c r="AG36" s="78">
        <v>24807</v>
      </c>
      <c r="AH36" s="78">
        <v>3948</v>
      </c>
      <c r="AI36" s="78"/>
      <c r="AJ36" s="78" t="s">
        <v>1612</v>
      </c>
      <c r="AK36" s="78" t="s">
        <v>1749</v>
      </c>
      <c r="AL36" s="82" t="s">
        <v>1850</v>
      </c>
      <c r="AM36" s="78"/>
      <c r="AN36" s="80">
        <v>41217.55609953704</v>
      </c>
      <c r="AO36" s="82" t="s">
        <v>1921</v>
      </c>
      <c r="AP36" s="78" t="b">
        <v>0</v>
      </c>
      <c r="AQ36" s="78" t="b">
        <v>0</v>
      </c>
      <c r="AR36" s="78" t="b">
        <v>0</v>
      </c>
      <c r="AS36" s="78" t="s">
        <v>1363</v>
      </c>
      <c r="AT36" s="78">
        <v>40</v>
      </c>
      <c r="AU36" s="82" t="s">
        <v>2036</v>
      </c>
      <c r="AV36" s="78" t="b">
        <v>0</v>
      </c>
      <c r="AW36" s="78" t="s">
        <v>2212</v>
      </c>
      <c r="AX36" s="82" t="s">
        <v>2246</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247</v>
      </c>
      <c r="B37" s="65"/>
      <c r="C37" s="65" t="s">
        <v>64</v>
      </c>
      <c r="D37" s="66">
        <v>234.2536400178651</v>
      </c>
      <c r="E37" s="68"/>
      <c r="F37" s="100" t="s">
        <v>2074</v>
      </c>
      <c r="G37" s="65"/>
      <c r="H37" s="69" t="s">
        <v>247</v>
      </c>
      <c r="I37" s="70"/>
      <c r="J37" s="70"/>
      <c r="K37" s="69" t="s">
        <v>2437</v>
      </c>
      <c r="L37" s="73">
        <v>1</v>
      </c>
      <c r="M37" s="74">
        <v>4525.5625</v>
      </c>
      <c r="N37" s="74">
        <v>3617.166748046875</v>
      </c>
      <c r="O37" s="75"/>
      <c r="P37" s="76"/>
      <c r="Q37" s="76"/>
      <c r="R37" s="86"/>
      <c r="S37" s="48">
        <v>1</v>
      </c>
      <c r="T37" s="48">
        <v>0</v>
      </c>
      <c r="U37" s="49">
        <v>0</v>
      </c>
      <c r="V37" s="49">
        <v>0.00346</v>
      </c>
      <c r="W37" s="49">
        <v>0.006849</v>
      </c>
      <c r="X37" s="49">
        <v>0.543708</v>
      </c>
      <c r="Y37" s="49">
        <v>0</v>
      </c>
      <c r="Z37" s="49">
        <v>0</v>
      </c>
      <c r="AA37" s="71">
        <v>37</v>
      </c>
      <c r="AB37" s="71"/>
      <c r="AC37" s="72"/>
      <c r="AD37" s="78" t="s">
        <v>1430</v>
      </c>
      <c r="AE37" s="78">
        <v>4006</v>
      </c>
      <c r="AF37" s="78">
        <v>3861</v>
      </c>
      <c r="AG37" s="78">
        <v>7095</v>
      </c>
      <c r="AH37" s="78">
        <v>16501</v>
      </c>
      <c r="AI37" s="78"/>
      <c r="AJ37" s="78" t="s">
        <v>1613</v>
      </c>
      <c r="AK37" s="78" t="s">
        <v>1750</v>
      </c>
      <c r="AL37" s="82" t="s">
        <v>1851</v>
      </c>
      <c r="AM37" s="78"/>
      <c r="AN37" s="80">
        <v>40049.79645833333</v>
      </c>
      <c r="AO37" s="82" t="s">
        <v>1922</v>
      </c>
      <c r="AP37" s="78" t="b">
        <v>0</v>
      </c>
      <c r="AQ37" s="78" t="b">
        <v>0</v>
      </c>
      <c r="AR37" s="78" t="b">
        <v>1</v>
      </c>
      <c r="AS37" s="78" t="s">
        <v>1363</v>
      </c>
      <c r="AT37" s="78">
        <v>69</v>
      </c>
      <c r="AU37" s="82" t="s">
        <v>2033</v>
      </c>
      <c r="AV37" s="78" t="b">
        <v>0</v>
      </c>
      <c r="AW37" s="78" t="s">
        <v>2212</v>
      </c>
      <c r="AX37" s="82" t="s">
        <v>2247</v>
      </c>
      <c r="AY37" s="78" t="s">
        <v>65</v>
      </c>
      <c r="AZ37" s="78" t="str">
        <f>REPLACE(INDEX(GroupVertices[Group],MATCH(Vertices[[#This Row],[Vertex]],GroupVertices[Vertex],0)),1,1,"")</f>
        <v>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248</v>
      </c>
      <c r="B38" s="65"/>
      <c r="C38" s="65" t="s">
        <v>64</v>
      </c>
      <c r="D38" s="66">
        <v>164.47020991514069</v>
      </c>
      <c r="E38" s="68"/>
      <c r="F38" s="100" t="s">
        <v>2075</v>
      </c>
      <c r="G38" s="65"/>
      <c r="H38" s="69" t="s">
        <v>248</v>
      </c>
      <c r="I38" s="70"/>
      <c r="J38" s="70"/>
      <c r="K38" s="69" t="s">
        <v>2438</v>
      </c>
      <c r="L38" s="73">
        <v>1</v>
      </c>
      <c r="M38" s="74">
        <v>5960.65673828125</v>
      </c>
      <c r="N38" s="74">
        <v>3546.370849609375</v>
      </c>
      <c r="O38" s="75"/>
      <c r="P38" s="76"/>
      <c r="Q38" s="76"/>
      <c r="R38" s="86"/>
      <c r="S38" s="48">
        <v>1</v>
      </c>
      <c r="T38" s="48">
        <v>0</v>
      </c>
      <c r="U38" s="49">
        <v>0</v>
      </c>
      <c r="V38" s="49">
        <v>0.00346</v>
      </c>
      <c r="W38" s="49">
        <v>0.006849</v>
      </c>
      <c r="X38" s="49">
        <v>0.543708</v>
      </c>
      <c r="Y38" s="49">
        <v>0</v>
      </c>
      <c r="Z38" s="49">
        <v>0</v>
      </c>
      <c r="AA38" s="71">
        <v>38</v>
      </c>
      <c r="AB38" s="71"/>
      <c r="AC38" s="72"/>
      <c r="AD38" s="78" t="s">
        <v>1431</v>
      </c>
      <c r="AE38" s="78">
        <v>186</v>
      </c>
      <c r="AF38" s="78">
        <v>132</v>
      </c>
      <c r="AG38" s="78">
        <v>419</v>
      </c>
      <c r="AH38" s="78">
        <v>140</v>
      </c>
      <c r="AI38" s="78">
        <v>0</v>
      </c>
      <c r="AJ38" s="78"/>
      <c r="AK38" s="78"/>
      <c r="AL38" s="78"/>
      <c r="AM38" s="78" t="s">
        <v>1757</v>
      </c>
      <c r="AN38" s="80">
        <v>39913.876655092594</v>
      </c>
      <c r="AO38" s="78"/>
      <c r="AP38" s="78" t="b">
        <v>1</v>
      </c>
      <c r="AQ38" s="78" t="b">
        <v>0</v>
      </c>
      <c r="AR38" s="78" t="b">
        <v>0</v>
      </c>
      <c r="AS38" s="78" t="s">
        <v>1363</v>
      </c>
      <c r="AT38" s="78">
        <v>7</v>
      </c>
      <c r="AU38" s="82" t="s">
        <v>2031</v>
      </c>
      <c r="AV38" s="78" t="b">
        <v>0</v>
      </c>
      <c r="AW38" s="78" t="s">
        <v>2212</v>
      </c>
      <c r="AX38" s="82" t="s">
        <v>2248</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249</v>
      </c>
      <c r="B39" s="65"/>
      <c r="C39" s="65" t="s">
        <v>64</v>
      </c>
      <c r="D39" s="66">
        <v>162.13099598034836</v>
      </c>
      <c r="E39" s="68"/>
      <c r="F39" s="100" t="s">
        <v>2076</v>
      </c>
      <c r="G39" s="65"/>
      <c r="H39" s="69" t="s">
        <v>249</v>
      </c>
      <c r="I39" s="70"/>
      <c r="J39" s="70"/>
      <c r="K39" s="69" t="s">
        <v>2439</v>
      </c>
      <c r="L39" s="73">
        <v>1</v>
      </c>
      <c r="M39" s="74">
        <v>1631.91650390625</v>
      </c>
      <c r="N39" s="74">
        <v>2889.717041015625</v>
      </c>
      <c r="O39" s="75"/>
      <c r="P39" s="76"/>
      <c r="Q39" s="76"/>
      <c r="R39" s="86"/>
      <c r="S39" s="48">
        <v>1</v>
      </c>
      <c r="T39" s="48">
        <v>0</v>
      </c>
      <c r="U39" s="49">
        <v>0</v>
      </c>
      <c r="V39" s="49">
        <v>0.00346</v>
      </c>
      <c r="W39" s="49">
        <v>0.006849</v>
      </c>
      <c r="X39" s="49">
        <v>0.543708</v>
      </c>
      <c r="Y39" s="49">
        <v>0</v>
      </c>
      <c r="Z39" s="49">
        <v>0</v>
      </c>
      <c r="AA39" s="71">
        <v>39</v>
      </c>
      <c r="AB39" s="71"/>
      <c r="AC39" s="72"/>
      <c r="AD39" s="78" t="s">
        <v>1432</v>
      </c>
      <c r="AE39" s="78">
        <v>26</v>
      </c>
      <c r="AF39" s="78">
        <v>7</v>
      </c>
      <c r="AG39" s="78">
        <v>33</v>
      </c>
      <c r="AH39" s="78">
        <v>0</v>
      </c>
      <c r="AI39" s="78"/>
      <c r="AJ39" s="78"/>
      <c r="AK39" s="78" t="s">
        <v>1751</v>
      </c>
      <c r="AL39" s="78"/>
      <c r="AM39" s="78"/>
      <c r="AN39" s="80">
        <v>41688.58113425926</v>
      </c>
      <c r="AO39" s="82" t="s">
        <v>1923</v>
      </c>
      <c r="AP39" s="78" t="b">
        <v>1</v>
      </c>
      <c r="AQ39" s="78" t="b">
        <v>0</v>
      </c>
      <c r="AR39" s="78" t="b">
        <v>0</v>
      </c>
      <c r="AS39" s="78" t="s">
        <v>1363</v>
      </c>
      <c r="AT39" s="78">
        <v>0</v>
      </c>
      <c r="AU39" s="82" t="s">
        <v>2031</v>
      </c>
      <c r="AV39" s="78" t="b">
        <v>0</v>
      </c>
      <c r="AW39" s="78" t="s">
        <v>2212</v>
      </c>
      <c r="AX39" s="82" t="s">
        <v>2249</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250</v>
      </c>
      <c r="B40" s="65"/>
      <c r="C40" s="65" t="s">
        <v>64</v>
      </c>
      <c r="D40" s="66">
        <v>163.42224207235373</v>
      </c>
      <c r="E40" s="68"/>
      <c r="F40" s="100" t="s">
        <v>2077</v>
      </c>
      <c r="G40" s="65"/>
      <c r="H40" s="69" t="s">
        <v>250</v>
      </c>
      <c r="I40" s="70"/>
      <c r="J40" s="70"/>
      <c r="K40" s="69" t="s">
        <v>2440</v>
      </c>
      <c r="L40" s="73">
        <v>1</v>
      </c>
      <c r="M40" s="74">
        <v>2761.071533203125</v>
      </c>
      <c r="N40" s="74">
        <v>569.5302734375</v>
      </c>
      <c r="O40" s="75"/>
      <c r="P40" s="76"/>
      <c r="Q40" s="76"/>
      <c r="R40" s="86"/>
      <c r="S40" s="48">
        <v>1</v>
      </c>
      <c r="T40" s="48">
        <v>0</v>
      </c>
      <c r="U40" s="49">
        <v>0</v>
      </c>
      <c r="V40" s="49">
        <v>0.00346</v>
      </c>
      <c r="W40" s="49">
        <v>0.006849</v>
      </c>
      <c r="X40" s="49">
        <v>0.543708</v>
      </c>
      <c r="Y40" s="49">
        <v>0</v>
      </c>
      <c r="Z40" s="49">
        <v>0</v>
      </c>
      <c r="AA40" s="71">
        <v>40</v>
      </c>
      <c r="AB40" s="71"/>
      <c r="AC40" s="72"/>
      <c r="AD40" s="78" t="s">
        <v>1433</v>
      </c>
      <c r="AE40" s="78">
        <v>284</v>
      </c>
      <c r="AF40" s="78">
        <v>76</v>
      </c>
      <c r="AG40" s="78">
        <v>755</v>
      </c>
      <c r="AH40" s="78">
        <v>611</v>
      </c>
      <c r="AI40" s="78"/>
      <c r="AJ40" s="78" t="s">
        <v>1614</v>
      </c>
      <c r="AK40" s="78" t="s">
        <v>1752</v>
      </c>
      <c r="AL40" s="82" t="s">
        <v>1852</v>
      </c>
      <c r="AM40" s="78"/>
      <c r="AN40" s="80">
        <v>43189.40125</v>
      </c>
      <c r="AO40" s="78"/>
      <c r="AP40" s="78" t="b">
        <v>1</v>
      </c>
      <c r="AQ40" s="78" t="b">
        <v>0</v>
      </c>
      <c r="AR40" s="78" t="b">
        <v>0</v>
      </c>
      <c r="AS40" s="78" t="s">
        <v>1363</v>
      </c>
      <c r="AT40" s="78">
        <v>0</v>
      </c>
      <c r="AU40" s="78"/>
      <c r="AV40" s="78" t="b">
        <v>0</v>
      </c>
      <c r="AW40" s="78" t="s">
        <v>2212</v>
      </c>
      <c r="AX40" s="82" t="s">
        <v>2250</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251</v>
      </c>
      <c r="B41" s="65"/>
      <c r="C41" s="65" t="s">
        <v>64</v>
      </c>
      <c r="D41" s="66">
        <v>162.13099598034836</v>
      </c>
      <c r="E41" s="68"/>
      <c r="F41" s="100" t="s">
        <v>2078</v>
      </c>
      <c r="G41" s="65"/>
      <c r="H41" s="69" t="s">
        <v>251</v>
      </c>
      <c r="I41" s="70"/>
      <c r="J41" s="70"/>
      <c r="K41" s="69" t="s">
        <v>2441</v>
      </c>
      <c r="L41" s="73">
        <v>1</v>
      </c>
      <c r="M41" s="74">
        <v>2234.2236328125</v>
      </c>
      <c r="N41" s="74">
        <v>8133.97216796875</v>
      </c>
      <c r="O41" s="75"/>
      <c r="P41" s="76"/>
      <c r="Q41" s="76"/>
      <c r="R41" s="86"/>
      <c r="S41" s="48">
        <v>1</v>
      </c>
      <c r="T41" s="48">
        <v>0</v>
      </c>
      <c r="U41" s="49">
        <v>0</v>
      </c>
      <c r="V41" s="49">
        <v>0.00346</v>
      </c>
      <c r="W41" s="49">
        <v>0.006849</v>
      </c>
      <c r="X41" s="49">
        <v>0.543708</v>
      </c>
      <c r="Y41" s="49">
        <v>0</v>
      </c>
      <c r="Z41" s="49">
        <v>0</v>
      </c>
      <c r="AA41" s="71">
        <v>41</v>
      </c>
      <c r="AB41" s="71"/>
      <c r="AC41" s="72"/>
      <c r="AD41" s="78" t="s">
        <v>1434</v>
      </c>
      <c r="AE41" s="78">
        <v>185</v>
      </c>
      <c r="AF41" s="78">
        <v>7</v>
      </c>
      <c r="AG41" s="78">
        <v>17</v>
      </c>
      <c r="AH41" s="78">
        <v>238</v>
      </c>
      <c r="AI41" s="78"/>
      <c r="AJ41" s="78"/>
      <c r="AK41" s="78"/>
      <c r="AL41" s="78"/>
      <c r="AM41" s="78"/>
      <c r="AN41" s="80">
        <v>43030.82890046296</v>
      </c>
      <c r="AO41" s="78"/>
      <c r="AP41" s="78" t="b">
        <v>1</v>
      </c>
      <c r="AQ41" s="78" t="b">
        <v>1</v>
      </c>
      <c r="AR41" s="78" t="b">
        <v>0</v>
      </c>
      <c r="AS41" s="78" t="s">
        <v>1363</v>
      </c>
      <c r="AT41" s="78">
        <v>0</v>
      </c>
      <c r="AU41" s="78"/>
      <c r="AV41" s="78" t="b">
        <v>0</v>
      </c>
      <c r="AW41" s="78" t="s">
        <v>2212</v>
      </c>
      <c r="AX41" s="82" t="s">
        <v>2251</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252</v>
      </c>
      <c r="B42" s="65"/>
      <c r="C42" s="65" t="s">
        <v>64</v>
      </c>
      <c r="D42" s="66">
        <v>175.56744082179546</v>
      </c>
      <c r="E42" s="68"/>
      <c r="F42" s="100" t="s">
        <v>2079</v>
      </c>
      <c r="G42" s="65"/>
      <c r="H42" s="69" t="s">
        <v>252</v>
      </c>
      <c r="I42" s="70"/>
      <c r="J42" s="70"/>
      <c r="K42" s="69" t="s">
        <v>2442</v>
      </c>
      <c r="L42" s="73">
        <v>1</v>
      </c>
      <c r="M42" s="74">
        <v>2127.794921875</v>
      </c>
      <c r="N42" s="74">
        <v>800.3558349609375</v>
      </c>
      <c r="O42" s="75"/>
      <c r="P42" s="76"/>
      <c r="Q42" s="76"/>
      <c r="R42" s="86"/>
      <c r="S42" s="48">
        <v>1</v>
      </c>
      <c r="T42" s="48">
        <v>0</v>
      </c>
      <c r="U42" s="49">
        <v>0</v>
      </c>
      <c r="V42" s="49">
        <v>0.00346</v>
      </c>
      <c r="W42" s="49">
        <v>0.006849</v>
      </c>
      <c r="X42" s="49">
        <v>0.543708</v>
      </c>
      <c r="Y42" s="49">
        <v>0</v>
      </c>
      <c r="Z42" s="49">
        <v>0</v>
      </c>
      <c r="AA42" s="71">
        <v>42</v>
      </c>
      <c r="AB42" s="71"/>
      <c r="AC42" s="72"/>
      <c r="AD42" s="78" t="s">
        <v>1435</v>
      </c>
      <c r="AE42" s="78">
        <v>2945</v>
      </c>
      <c r="AF42" s="78">
        <v>725</v>
      </c>
      <c r="AG42" s="78">
        <v>8440</v>
      </c>
      <c r="AH42" s="78">
        <v>2925</v>
      </c>
      <c r="AI42" s="78"/>
      <c r="AJ42" s="78" t="s">
        <v>1615</v>
      </c>
      <c r="AK42" s="78" t="s">
        <v>1753</v>
      </c>
      <c r="AL42" s="78"/>
      <c r="AM42" s="78"/>
      <c r="AN42" s="80">
        <v>40591.98599537037</v>
      </c>
      <c r="AO42" s="82" t="s">
        <v>1924</v>
      </c>
      <c r="AP42" s="78" t="b">
        <v>1</v>
      </c>
      <c r="AQ42" s="78" t="b">
        <v>0</v>
      </c>
      <c r="AR42" s="78" t="b">
        <v>1</v>
      </c>
      <c r="AS42" s="78" t="s">
        <v>1363</v>
      </c>
      <c r="AT42" s="78">
        <v>18</v>
      </c>
      <c r="AU42" s="82" t="s">
        <v>2031</v>
      </c>
      <c r="AV42" s="78" t="b">
        <v>0</v>
      </c>
      <c r="AW42" s="78" t="s">
        <v>2212</v>
      </c>
      <c r="AX42" s="82" t="s">
        <v>2252</v>
      </c>
      <c r="AY42" s="78" t="s">
        <v>65</v>
      </c>
      <c r="AZ42" s="78"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253</v>
      </c>
      <c r="B43" s="65"/>
      <c r="C43" s="65" t="s">
        <v>64</v>
      </c>
      <c r="D43" s="66">
        <v>162.71112103617688</v>
      </c>
      <c r="E43" s="68"/>
      <c r="F43" s="100" t="s">
        <v>2080</v>
      </c>
      <c r="G43" s="65"/>
      <c r="H43" s="69" t="s">
        <v>253</v>
      </c>
      <c r="I43" s="70"/>
      <c r="J43" s="70"/>
      <c r="K43" s="69" t="s">
        <v>2443</v>
      </c>
      <c r="L43" s="73">
        <v>1</v>
      </c>
      <c r="M43" s="74">
        <v>1779.47705078125</v>
      </c>
      <c r="N43" s="74">
        <v>4749.36181640625</v>
      </c>
      <c r="O43" s="75"/>
      <c r="P43" s="76"/>
      <c r="Q43" s="76"/>
      <c r="R43" s="86"/>
      <c r="S43" s="48">
        <v>1</v>
      </c>
      <c r="T43" s="48">
        <v>0</v>
      </c>
      <c r="U43" s="49">
        <v>0</v>
      </c>
      <c r="V43" s="49">
        <v>0.00346</v>
      </c>
      <c r="W43" s="49">
        <v>0.006849</v>
      </c>
      <c r="X43" s="49">
        <v>0.543708</v>
      </c>
      <c r="Y43" s="49">
        <v>0</v>
      </c>
      <c r="Z43" s="49">
        <v>0</v>
      </c>
      <c r="AA43" s="71">
        <v>43</v>
      </c>
      <c r="AB43" s="71"/>
      <c r="AC43" s="72"/>
      <c r="AD43" s="78" t="s">
        <v>1436</v>
      </c>
      <c r="AE43" s="78">
        <v>177</v>
      </c>
      <c r="AF43" s="78">
        <v>38</v>
      </c>
      <c r="AG43" s="78">
        <v>32</v>
      </c>
      <c r="AH43" s="78">
        <v>80</v>
      </c>
      <c r="AI43" s="78"/>
      <c r="AJ43" s="78"/>
      <c r="AK43" s="78"/>
      <c r="AL43" s="78"/>
      <c r="AM43" s="78"/>
      <c r="AN43" s="80">
        <v>42222.743425925924</v>
      </c>
      <c r="AO43" s="78"/>
      <c r="AP43" s="78" t="b">
        <v>1</v>
      </c>
      <c r="AQ43" s="78" t="b">
        <v>0</v>
      </c>
      <c r="AR43" s="78" t="b">
        <v>0</v>
      </c>
      <c r="AS43" s="78" t="s">
        <v>1363</v>
      </c>
      <c r="AT43" s="78">
        <v>0</v>
      </c>
      <c r="AU43" s="82" t="s">
        <v>2031</v>
      </c>
      <c r="AV43" s="78" t="b">
        <v>0</v>
      </c>
      <c r="AW43" s="78" t="s">
        <v>2212</v>
      </c>
      <c r="AX43" s="82" t="s">
        <v>2253</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254</v>
      </c>
      <c r="B44" s="65"/>
      <c r="C44" s="65" t="s">
        <v>64</v>
      </c>
      <c r="D44" s="66">
        <v>164.6760607414024</v>
      </c>
      <c r="E44" s="68"/>
      <c r="F44" s="100" t="s">
        <v>2081</v>
      </c>
      <c r="G44" s="65"/>
      <c r="H44" s="69" t="s">
        <v>254</v>
      </c>
      <c r="I44" s="70"/>
      <c r="J44" s="70"/>
      <c r="K44" s="69" t="s">
        <v>2444</v>
      </c>
      <c r="L44" s="73">
        <v>1</v>
      </c>
      <c r="M44" s="74">
        <v>4394.0400390625</v>
      </c>
      <c r="N44" s="74">
        <v>4688.21923828125</v>
      </c>
      <c r="O44" s="75"/>
      <c r="P44" s="76"/>
      <c r="Q44" s="76"/>
      <c r="R44" s="86"/>
      <c r="S44" s="48">
        <v>1</v>
      </c>
      <c r="T44" s="48">
        <v>0</v>
      </c>
      <c r="U44" s="49">
        <v>0</v>
      </c>
      <c r="V44" s="49">
        <v>0.00346</v>
      </c>
      <c r="W44" s="49">
        <v>0.006849</v>
      </c>
      <c r="X44" s="49">
        <v>0.543708</v>
      </c>
      <c r="Y44" s="49">
        <v>0</v>
      </c>
      <c r="Z44" s="49">
        <v>0</v>
      </c>
      <c r="AA44" s="71">
        <v>44</v>
      </c>
      <c r="AB44" s="71"/>
      <c r="AC44" s="72"/>
      <c r="AD44" s="78" t="s">
        <v>1437</v>
      </c>
      <c r="AE44" s="78">
        <v>1240</v>
      </c>
      <c r="AF44" s="78">
        <v>143</v>
      </c>
      <c r="AG44" s="78">
        <v>927</v>
      </c>
      <c r="AH44" s="78">
        <v>5412</v>
      </c>
      <c r="AI44" s="78"/>
      <c r="AJ44" s="78"/>
      <c r="AK44" s="78"/>
      <c r="AL44" s="78"/>
      <c r="AM44" s="78"/>
      <c r="AN44" s="80">
        <v>40063.74613425926</v>
      </c>
      <c r="AO44" s="82" t="s">
        <v>1925</v>
      </c>
      <c r="AP44" s="78" t="b">
        <v>1</v>
      </c>
      <c r="AQ44" s="78" t="b">
        <v>0</v>
      </c>
      <c r="AR44" s="78" t="b">
        <v>1</v>
      </c>
      <c r="AS44" s="78" t="s">
        <v>1363</v>
      </c>
      <c r="AT44" s="78">
        <v>0</v>
      </c>
      <c r="AU44" s="82" t="s">
        <v>2031</v>
      </c>
      <c r="AV44" s="78" t="b">
        <v>0</v>
      </c>
      <c r="AW44" s="78" t="s">
        <v>2212</v>
      </c>
      <c r="AX44" s="82" t="s">
        <v>2254</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255</v>
      </c>
      <c r="B45" s="65"/>
      <c r="C45" s="65" t="s">
        <v>64</v>
      </c>
      <c r="D45" s="66">
        <v>166.9965609647164</v>
      </c>
      <c r="E45" s="68"/>
      <c r="F45" s="100" t="s">
        <v>2082</v>
      </c>
      <c r="G45" s="65"/>
      <c r="H45" s="69" t="s">
        <v>255</v>
      </c>
      <c r="I45" s="70"/>
      <c r="J45" s="70"/>
      <c r="K45" s="69" t="s">
        <v>2445</v>
      </c>
      <c r="L45" s="73">
        <v>1</v>
      </c>
      <c r="M45" s="74">
        <v>4977.2880859375</v>
      </c>
      <c r="N45" s="74">
        <v>4510.7958984375</v>
      </c>
      <c r="O45" s="75"/>
      <c r="P45" s="76"/>
      <c r="Q45" s="76"/>
      <c r="R45" s="86"/>
      <c r="S45" s="48">
        <v>1</v>
      </c>
      <c r="T45" s="48">
        <v>0</v>
      </c>
      <c r="U45" s="49">
        <v>0</v>
      </c>
      <c r="V45" s="49">
        <v>0.00346</v>
      </c>
      <c r="W45" s="49">
        <v>0.006849</v>
      </c>
      <c r="X45" s="49">
        <v>0.543708</v>
      </c>
      <c r="Y45" s="49">
        <v>0</v>
      </c>
      <c r="Z45" s="49">
        <v>0</v>
      </c>
      <c r="AA45" s="71">
        <v>45</v>
      </c>
      <c r="AB45" s="71"/>
      <c r="AC45" s="72"/>
      <c r="AD45" s="78" t="s">
        <v>1438</v>
      </c>
      <c r="AE45" s="78">
        <v>176</v>
      </c>
      <c r="AF45" s="78">
        <v>267</v>
      </c>
      <c r="AG45" s="78">
        <v>8884</v>
      </c>
      <c r="AH45" s="78">
        <v>2456</v>
      </c>
      <c r="AI45" s="78"/>
      <c r="AJ45" s="78" t="s">
        <v>1616</v>
      </c>
      <c r="AK45" s="78"/>
      <c r="AL45" s="78"/>
      <c r="AM45" s="78"/>
      <c r="AN45" s="80">
        <v>40418.02247685185</v>
      </c>
      <c r="AO45" s="78"/>
      <c r="AP45" s="78" t="b">
        <v>1</v>
      </c>
      <c r="AQ45" s="78" t="b">
        <v>0</v>
      </c>
      <c r="AR45" s="78" t="b">
        <v>1</v>
      </c>
      <c r="AS45" s="78" t="s">
        <v>1363</v>
      </c>
      <c r="AT45" s="78">
        <v>0</v>
      </c>
      <c r="AU45" s="82" t="s">
        <v>2031</v>
      </c>
      <c r="AV45" s="78" t="b">
        <v>0</v>
      </c>
      <c r="AW45" s="78" t="s">
        <v>2212</v>
      </c>
      <c r="AX45" s="82" t="s">
        <v>2255</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256</v>
      </c>
      <c r="B46" s="65"/>
      <c r="C46" s="65" t="s">
        <v>64</v>
      </c>
      <c r="D46" s="66">
        <v>165.42460920053594</v>
      </c>
      <c r="E46" s="68"/>
      <c r="F46" s="100" t="s">
        <v>2083</v>
      </c>
      <c r="G46" s="65"/>
      <c r="H46" s="69" t="s">
        <v>256</v>
      </c>
      <c r="I46" s="70"/>
      <c r="J46" s="70"/>
      <c r="K46" s="69" t="s">
        <v>2446</v>
      </c>
      <c r="L46" s="73">
        <v>1</v>
      </c>
      <c r="M46" s="74">
        <v>4347.9208984375</v>
      </c>
      <c r="N46" s="74">
        <v>7606.70068359375</v>
      </c>
      <c r="O46" s="75"/>
      <c r="P46" s="76"/>
      <c r="Q46" s="76"/>
      <c r="R46" s="86"/>
      <c r="S46" s="48">
        <v>1</v>
      </c>
      <c r="T46" s="48">
        <v>0</v>
      </c>
      <c r="U46" s="49">
        <v>0</v>
      </c>
      <c r="V46" s="49">
        <v>0.00346</v>
      </c>
      <c r="W46" s="49">
        <v>0.006849</v>
      </c>
      <c r="X46" s="49">
        <v>0.543708</v>
      </c>
      <c r="Y46" s="49">
        <v>0</v>
      </c>
      <c r="Z46" s="49">
        <v>0</v>
      </c>
      <c r="AA46" s="71">
        <v>46</v>
      </c>
      <c r="AB46" s="71"/>
      <c r="AC46" s="72"/>
      <c r="AD46" s="78" t="s">
        <v>1439</v>
      </c>
      <c r="AE46" s="78">
        <v>232</v>
      </c>
      <c r="AF46" s="78">
        <v>183</v>
      </c>
      <c r="AG46" s="78">
        <v>137</v>
      </c>
      <c r="AH46" s="78">
        <v>454</v>
      </c>
      <c r="AI46" s="78"/>
      <c r="AJ46" s="78" t="s">
        <v>1617</v>
      </c>
      <c r="AK46" s="78" t="s">
        <v>1754</v>
      </c>
      <c r="AL46" s="82" t="s">
        <v>1853</v>
      </c>
      <c r="AM46" s="78"/>
      <c r="AN46" s="80">
        <v>42402.856875</v>
      </c>
      <c r="AO46" s="82" t="s">
        <v>1926</v>
      </c>
      <c r="AP46" s="78" t="b">
        <v>0</v>
      </c>
      <c r="AQ46" s="78" t="b">
        <v>0</v>
      </c>
      <c r="AR46" s="78" t="b">
        <v>0</v>
      </c>
      <c r="AS46" s="78" t="s">
        <v>1363</v>
      </c>
      <c r="AT46" s="78">
        <v>11</v>
      </c>
      <c r="AU46" s="82" t="s">
        <v>2031</v>
      </c>
      <c r="AV46" s="78" t="b">
        <v>0</v>
      </c>
      <c r="AW46" s="78" t="s">
        <v>2212</v>
      </c>
      <c r="AX46" s="82" t="s">
        <v>2256</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257</v>
      </c>
      <c r="B47" s="65"/>
      <c r="C47" s="65" t="s">
        <v>64</v>
      </c>
      <c r="D47" s="66">
        <v>162.50527020991515</v>
      </c>
      <c r="E47" s="68"/>
      <c r="F47" s="100" t="s">
        <v>2084</v>
      </c>
      <c r="G47" s="65"/>
      <c r="H47" s="69" t="s">
        <v>257</v>
      </c>
      <c r="I47" s="70"/>
      <c r="J47" s="70"/>
      <c r="K47" s="69" t="s">
        <v>2447</v>
      </c>
      <c r="L47" s="73">
        <v>1</v>
      </c>
      <c r="M47" s="74">
        <v>5842.1337890625</v>
      </c>
      <c r="N47" s="74">
        <v>1331.2698974609375</v>
      </c>
      <c r="O47" s="75"/>
      <c r="P47" s="76"/>
      <c r="Q47" s="76"/>
      <c r="R47" s="86"/>
      <c r="S47" s="48">
        <v>1</v>
      </c>
      <c r="T47" s="48">
        <v>0</v>
      </c>
      <c r="U47" s="49">
        <v>0</v>
      </c>
      <c r="V47" s="49">
        <v>0.00346</v>
      </c>
      <c r="W47" s="49">
        <v>0.006849</v>
      </c>
      <c r="X47" s="49">
        <v>0.543708</v>
      </c>
      <c r="Y47" s="49">
        <v>0</v>
      </c>
      <c r="Z47" s="49">
        <v>0</v>
      </c>
      <c r="AA47" s="71">
        <v>47</v>
      </c>
      <c r="AB47" s="71"/>
      <c r="AC47" s="72"/>
      <c r="AD47" s="78" t="s">
        <v>1440</v>
      </c>
      <c r="AE47" s="78">
        <v>330</v>
      </c>
      <c r="AF47" s="78">
        <v>27</v>
      </c>
      <c r="AG47" s="78">
        <v>2366</v>
      </c>
      <c r="AH47" s="78">
        <v>3299</v>
      </c>
      <c r="AI47" s="78"/>
      <c r="AJ47" s="78" t="s">
        <v>1618</v>
      </c>
      <c r="AK47" s="78" t="s">
        <v>1755</v>
      </c>
      <c r="AL47" s="78"/>
      <c r="AM47" s="78"/>
      <c r="AN47" s="80">
        <v>43024.03020833333</v>
      </c>
      <c r="AO47" s="82" t="s">
        <v>1927</v>
      </c>
      <c r="AP47" s="78" t="b">
        <v>1</v>
      </c>
      <c r="AQ47" s="78" t="b">
        <v>0</v>
      </c>
      <c r="AR47" s="78" t="b">
        <v>0</v>
      </c>
      <c r="AS47" s="78" t="s">
        <v>1363</v>
      </c>
      <c r="AT47" s="78">
        <v>0</v>
      </c>
      <c r="AU47" s="78"/>
      <c r="AV47" s="78" t="b">
        <v>0</v>
      </c>
      <c r="AW47" s="78" t="s">
        <v>2212</v>
      </c>
      <c r="AX47" s="82" t="s">
        <v>2257</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258</v>
      </c>
      <c r="B48" s="65"/>
      <c r="C48" s="65" t="s">
        <v>64</v>
      </c>
      <c r="D48" s="66">
        <v>164.54506476105405</v>
      </c>
      <c r="E48" s="68"/>
      <c r="F48" s="100" t="s">
        <v>2085</v>
      </c>
      <c r="G48" s="65"/>
      <c r="H48" s="69" t="s">
        <v>258</v>
      </c>
      <c r="I48" s="70"/>
      <c r="J48" s="70"/>
      <c r="K48" s="69" t="s">
        <v>2448</v>
      </c>
      <c r="L48" s="73">
        <v>1</v>
      </c>
      <c r="M48" s="74">
        <v>6303.43408203125</v>
      </c>
      <c r="N48" s="74">
        <v>3655.683349609375</v>
      </c>
      <c r="O48" s="75"/>
      <c r="P48" s="76"/>
      <c r="Q48" s="76"/>
      <c r="R48" s="86"/>
      <c r="S48" s="48">
        <v>1</v>
      </c>
      <c r="T48" s="48">
        <v>0</v>
      </c>
      <c r="U48" s="49">
        <v>0</v>
      </c>
      <c r="V48" s="49">
        <v>0.00346</v>
      </c>
      <c r="W48" s="49">
        <v>0.006849</v>
      </c>
      <c r="X48" s="49">
        <v>0.543708</v>
      </c>
      <c r="Y48" s="49">
        <v>0</v>
      </c>
      <c r="Z48" s="49">
        <v>0</v>
      </c>
      <c r="AA48" s="71">
        <v>48</v>
      </c>
      <c r="AB48" s="71"/>
      <c r="AC48" s="72"/>
      <c r="AD48" s="78" t="s">
        <v>1441</v>
      </c>
      <c r="AE48" s="78">
        <v>360</v>
      </c>
      <c r="AF48" s="78">
        <v>136</v>
      </c>
      <c r="AG48" s="78">
        <v>396</v>
      </c>
      <c r="AH48" s="78">
        <v>330</v>
      </c>
      <c r="AI48" s="78"/>
      <c r="AJ48" s="78" t="s">
        <v>1619</v>
      </c>
      <c r="AK48" s="78" t="s">
        <v>1756</v>
      </c>
      <c r="AL48" s="78"/>
      <c r="AM48" s="78"/>
      <c r="AN48" s="80">
        <v>42892.68115740741</v>
      </c>
      <c r="AO48" s="82" t="s">
        <v>1928</v>
      </c>
      <c r="AP48" s="78" t="b">
        <v>0</v>
      </c>
      <c r="AQ48" s="78" t="b">
        <v>0</v>
      </c>
      <c r="AR48" s="78" t="b">
        <v>1</v>
      </c>
      <c r="AS48" s="78" t="s">
        <v>1363</v>
      </c>
      <c r="AT48" s="78">
        <v>2</v>
      </c>
      <c r="AU48" s="82" t="s">
        <v>2031</v>
      </c>
      <c r="AV48" s="78" t="b">
        <v>0</v>
      </c>
      <c r="AW48" s="78" t="s">
        <v>2212</v>
      </c>
      <c r="AX48" s="82" t="s">
        <v>2258</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259</v>
      </c>
      <c r="B49" s="65"/>
      <c r="C49" s="65" t="s">
        <v>64</v>
      </c>
      <c r="D49" s="66">
        <v>163.3099598034837</v>
      </c>
      <c r="E49" s="68"/>
      <c r="F49" s="100" t="s">
        <v>2086</v>
      </c>
      <c r="G49" s="65"/>
      <c r="H49" s="69" t="s">
        <v>259</v>
      </c>
      <c r="I49" s="70"/>
      <c r="J49" s="70"/>
      <c r="K49" s="69" t="s">
        <v>2449</v>
      </c>
      <c r="L49" s="73">
        <v>1</v>
      </c>
      <c r="M49" s="74">
        <v>1100.430908203125</v>
      </c>
      <c r="N49" s="74">
        <v>7219.07470703125</v>
      </c>
      <c r="O49" s="75"/>
      <c r="P49" s="76"/>
      <c r="Q49" s="76"/>
      <c r="R49" s="86"/>
      <c r="S49" s="48">
        <v>1</v>
      </c>
      <c r="T49" s="48">
        <v>0</v>
      </c>
      <c r="U49" s="49">
        <v>0</v>
      </c>
      <c r="V49" s="49">
        <v>0.00346</v>
      </c>
      <c r="W49" s="49">
        <v>0.006849</v>
      </c>
      <c r="X49" s="49">
        <v>0.543708</v>
      </c>
      <c r="Y49" s="49">
        <v>0</v>
      </c>
      <c r="Z49" s="49">
        <v>0</v>
      </c>
      <c r="AA49" s="71">
        <v>49</v>
      </c>
      <c r="AB49" s="71"/>
      <c r="AC49" s="72"/>
      <c r="AD49" s="78" t="s">
        <v>1442</v>
      </c>
      <c r="AE49" s="78">
        <v>49</v>
      </c>
      <c r="AF49" s="78">
        <v>70</v>
      </c>
      <c r="AG49" s="78">
        <v>6129</v>
      </c>
      <c r="AH49" s="78">
        <v>7</v>
      </c>
      <c r="AI49" s="78"/>
      <c r="AJ49" s="78" t="s">
        <v>1620</v>
      </c>
      <c r="AK49" s="78"/>
      <c r="AL49" s="82" t="s">
        <v>1854</v>
      </c>
      <c r="AM49" s="78"/>
      <c r="AN49" s="80">
        <v>42008.58005787037</v>
      </c>
      <c r="AO49" s="82" t="s">
        <v>1929</v>
      </c>
      <c r="AP49" s="78" t="b">
        <v>1</v>
      </c>
      <c r="AQ49" s="78" t="b">
        <v>0</v>
      </c>
      <c r="AR49" s="78" t="b">
        <v>0</v>
      </c>
      <c r="AS49" s="78" t="s">
        <v>1363</v>
      </c>
      <c r="AT49" s="78">
        <v>13</v>
      </c>
      <c r="AU49" s="82" t="s">
        <v>2031</v>
      </c>
      <c r="AV49" s="78" t="b">
        <v>0</v>
      </c>
      <c r="AW49" s="78" t="s">
        <v>2212</v>
      </c>
      <c r="AX49" s="82" t="s">
        <v>2259</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260</v>
      </c>
      <c r="B50" s="65"/>
      <c r="C50" s="65" t="s">
        <v>64</v>
      </c>
      <c r="D50" s="66">
        <v>162.56141134435015</v>
      </c>
      <c r="E50" s="68"/>
      <c r="F50" s="100" t="s">
        <v>2087</v>
      </c>
      <c r="G50" s="65"/>
      <c r="H50" s="69" t="s">
        <v>260</v>
      </c>
      <c r="I50" s="70"/>
      <c r="J50" s="70"/>
      <c r="K50" s="69" t="s">
        <v>2450</v>
      </c>
      <c r="L50" s="73">
        <v>1</v>
      </c>
      <c r="M50" s="74">
        <v>7483.1298828125</v>
      </c>
      <c r="N50" s="74">
        <v>6496.111328125</v>
      </c>
      <c r="O50" s="75"/>
      <c r="P50" s="76"/>
      <c r="Q50" s="76"/>
      <c r="R50" s="86"/>
      <c r="S50" s="48">
        <v>1</v>
      </c>
      <c r="T50" s="48">
        <v>0</v>
      </c>
      <c r="U50" s="49">
        <v>0</v>
      </c>
      <c r="V50" s="49">
        <v>0.00346</v>
      </c>
      <c r="W50" s="49">
        <v>0.006849</v>
      </c>
      <c r="X50" s="49">
        <v>0.543708</v>
      </c>
      <c r="Y50" s="49">
        <v>0</v>
      </c>
      <c r="Z50" s="49">
        <v>0</v>
      </c>
      <c r="AA50" s="71">
        <v>50</v>
      </c>
      <c r="AB50" s="71"/>
      <c r="AC50" s="72"/>
      <c r="AD50" s="78" t="s">
        <v>1443</v>
      </c>
      <c r="AE50" s="78">
        <v>136</v>
      </c>
      <c r="AF50" s="78">
        <v>30</v>
      </c>
      <c r="AG50" s="78">
        <v>204</v>
      </c>
      <c r="AH50" s="78">
        <v>110</v>
      </c>
      <c r="AI50" s="78">
        <v>3600</v>
      </c>
      <c r="AJ50" s="78" t="s">
        <v>1621</v>
      </c>
      <c r="AK50" s="78" t="s">
        <v>1757</v>
      </c>
      <c r="AL50" s="78"/>
      <c r="AM50" s="78" t="s">
        <v>1757</v>
      </c>
      <c r="AN50" s="80">
        <v>40575.87097222222</v>
      </c>
      <c r="AO50" s="78"/>
      <c r="AP50" s="78" t="b">
        <v>0</v>
      </c>
      <c r="AQ50" s="78" t="b">
        <v>0</v>
      </c>
      <c r="AR50" s="78" t="b">
        <v>0</v>
      </c>
      <c r="AS50" s="78" t="s">
        <v>1363</v>
      </c>
      <c r="AT50" s="78">
        <v>0</v>
      </c>
      <c r="AU50" s="82" t="s">
        <v>2037</v>
      </c>
      <c r="AV50" s="78" t="b">
        <v>0</v>
      </c>
      <c r="AW50" s="78" t="s">
        <v>2212</v>
      </c>
      <c r="AX50" s="82" t="s">
        <v>2260</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261</v>
      </c>
      <c r="B51" s="65"/>
      <c r="C51" s="65" t="s">
        <v>64</v>
      </c>
      <c r="D51" s="66">
        <v>162.3929879410451</v>
      </c>
      <c r="E51" s="68"/>
      <c r="F51" s="100" t="s">
        <v>2088</v>
      </c>
      <c r="G51" s="65"/>
      <c r="H51" s="69" t="s">
        <v>261</v>
      </c>
      <c r="I51" s="70"/>
      <c r="J51" s="70"/>
      <c r="K51" s="69" t="s">
        <v>2451</v>
      </c>
      <c r="L51" s="73">
        <v>1</v>
      </c>
      <c r="M51" s="74">
        <v>6847.30224609375</v>
      </c>
      <c r="N51" s="74">
        <v>2489.592529296875</v>
      </c>
      <c r="O51" s="75"/>
      <c r="P51" s="76"/>
      <c r="Q51" s="76"/>
      <c r="R51" s="86"/>
      <c r="S51" s="48">
        <v>1</v>
      </c>
      <c r="T51" s="48">
        <v>0</v>
      </c>
      <c r="U51" s="49">
        <v>0</v>
      </c>
      <c r="V51" s="49">
        <v>0.00346</v>
      </c>
      <c r="W51" s="49">
        <v>0.006849</v>
      </c>
      <c r="X51" s="49">
        <v>0.543708</v>
      </c>
      <c r="Y51" s="49">
        <v>0</v>
      </c>
      <c r="Z51" s="49">
        <v>0</v>
      </c>
      <c r="AA51" s="71">
        <v>51</v>
      </c>
      <c r="AB51" s="71"/>
      <c r="AC51" s="72"/>
      <c r="AD51" s="78" t="s">
        <v>1444</v>
      </c>
      <c r="AE51" s="78">
        <v>84</v>
      </c>
      <c r="AF51" s="78">
        <v>21</v>
      </c>
      <c r="AG51" s="78">
        <v>216</v>
      </c>
      <c r="AH51" s="78">
        <v>337</v>
      </c>
      <c r="AI51" s="78">
        <v>-25200</v>
      </c>
      <c r="AJ51" s="78" t="s">
        <v>1622</v>
      </c>
      <c r="AK51" s="78" t="s">
        <v>1758</v>
      </c>
      <c r="AL51" s="78"/>
      <c r="AM51" s="78" t="s">
        <v>1892</v>
      </c>
      <c r="AN51" s="80">
        <v>42280.52474537037</v>
      </c>
      <c r="AO51" s="78"/>
      <c r="AP51" s="78" t="b">
        <v>0</v>
      </c>
      <c r="AQ51" s="78" t="b">
        <v>0</v>
      </c>
      <c r="AR51" s="78" t="b">
        <v>0</v>
      </c>
      <c r="AS51" s="78" t="s">
        <v>1363</v>
      </c>
      <c r="AT51" s="78">
        <v>0</v>
      </c>
      <c r="AU51" s="82" t="s">
        <v>2031</v>
      </c>
      <c r="AV51" s="78" t="b">
        <v>0</v>
      </c>
      <c r="AW51" s="78" t="s">
        <v>2212</v>
      </c>
      <c r="AX51" s="82" t="s">
        <v>2261</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262</v>
      </c>
      <c r="B52" s="65"/>
      <c r="C52" s="65" t="s">
        <v>64</v>
      </c>
      <c r="D52" s="66">
        <v>162.16842340330504</v>
      </c>
      <c r="E52" s="68"/>
      <c r="F52" s="100" t="s">
        <v>2078</v>
      </c>
      <c r="G52" s="65"/>
      <c r="H52" s="69" t="s">
        <v>262</v>
      </c>
      <c r="I52" s="70"/>
      <c r="J52" s="70"/>
      <c r="K52" s="69" t="s">
        <v>2452</v>
      </c>
      <c r="L52" s="73">
        <v>1</v>
      </c>
      <c r="M52" s="74">
        <v>1627.956787109375</v>
      </c>
      <c r="N52" s="74">
        <v>8468.0126953125</v>
      </c>
      <c r="O52" s="75"/>
      <c r="P52" s="76"/>
      <c r="Q52" s="76"/>
      <c r="R52" s="86"/>
      <c r="S52" s="48">
        <v>1</v>
      </c>
      <c r="T52" s="48">
        <v>0</v>
      </c>
      <c r="U52" s="49">
        <v>0</v>
      </c>
      <c r="V52" s="49">
        <v>0.00346</v>
      </c>
      <c r="W52" s="49">
        <v>0.006849</v>
      </c>
      <c r="X52" s="49">
        <v>0.543708</v>
      </c>
      <c r="Y52" s="49">
        <v>0</v>
      </c>
      <c r="Z52" s="49">
        <v>0</v>
      </c>
      <c r="AA52" s="71">
        <v>52</v>
      </c>
      <c r="AB52" s="71"/>
      <c r="AC52" s="72"/>
      <c r="AD52" s="78" t="s">
        <v>1445</v>
      </c>
      <c r="AE52" s="78">
        <v>412</v>
      </c>
      <c r="AF52" s="78">
        <v>9</v>
      </c>
      <c r="AG52" s="78">
        <v>15</v>
      </c>
      <c r="AH52" s="78">
        <v>112</v>
      </c>
      <c r="AI52" s="78"/>
      <c r="AJ52" s="78"/>
      <c r="AK52" s="78"/>
      <c r="AL52" s="78"/>
      <c r="AM52" s="78"/>
      <c r="AN52" s="80">
        <v>42730.53662037037</v>
      </c>
      <c r="AO52" s="78"/>
      <c r="AP52" s="78" t="b">
        <v>1</v>
      </c>
      <c r="AQ52" s="78" t="b">
        <v>1</v>
      </c>
      <c r="AR52" s="78" t="b">
        <v>0</v>
      </c>
      <c r="AS52" s="78" t="s">
        <v>1363</v>
      </c>
      <c r="AT52" s="78">
        <v>0</v>
      </c>
      <c r="AU52" s="78"/>
      <c r="AV52" s="78" t="b">
        <v>0</v>
      </c>
      <c r="AW52" s="78" t="s">
        <v>2212</v>
      </c>
      <c r="AX52" s="82" t="s">
        <v>2262</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263</v>
      </c>
      <c r="B53" s="65"/>
      <c r="C53" s="65" t="s">
        <v>64</v>
      </c>
      <c r="D53" s="66">
        <v>162.29941938365343</v>
      </c>
      <c r="E53" s="68"/>
      <c r="F53" s="100" t="s">
        <v>2089</v>
      </c>
      <c r="G53" s="65"/>
      <c r="H53" s="69" t="s">
        <v>263</v>
      </c>
      <c r="I53" s="70"/>
      <c r="J53" s="70"/>
      <c r="K53" s="69" t="s">
        <v>2453</v>
      </c>
      <c r="L53" s="73">
        <v>1</v>
      </c>
      <c r="M53" s="74">
        <v>5633.88232421875</v>
      </c>
      <c r="N53" s="74">
        <v>3624.96923828125</v>
      </c>
      <c r="O53" s="75"/>
      <c r="P53" s="76"/>
      <c r="Q53" s="76"/>
      <c r="R53" s="86"/>
      <c r="S53" s="48">
        <v>1</v>
      </c>
      <c r="T53" s="48">
        <v>0</v>
      </c>
      <c r="U53" s="49">
        <v>0</v>
      </c>
      <c r="V53" s="49">
        <v>0.00346</v>
      </c>
      <c r="W53" s="49">
        <v>0.006849</v>
      </c>
      <c r="X53" s="49">
        <v>0.543708</v>
      </c>
      <c r="Y53" s="49">
        <v>0</v>
      </c>
      <c r="Z53" s="49">
        <v>0</v>
      </c>
      <c r="AA53" s="71">
        <v>53</v>
      </c>
      <c r="AB53" s="71"/>
      <c r="AC53" s="72"/>
      <c r="AD53" s="78" t="s">
        <v>1446</v>
      </c>
      <c r="AE53" s="78">
        <v>65</v>
      </c>
      <c r="AF53" s="78">
        <v>16</v>
      </c>
      <c r="AG53" s="78">
        <v>333</v>
      </c>
      <c r="AH53" s="78">
        <v>866</v>
      </c>
      <c r="AI53" s="78"/>
      <c r="AJ53" s="78" t="s">
        <v>1623</v>
      </c>
      <c r="AK53" s="78"/>
      <c r="AL53" s="78"/>
      <c r="AM53" s="78"/>
      <c r="AN53" s="80">
        <v>43096.604375</v>
      </c>
      <c r="AO53" s="82" t="s">
        <v>1930</v>
      </c>
      <c r="AP53" s="78" t="b">
        <v>1</v>
      </c>
      <c r="AQ53" s="78" t="b">
        <v>0</v>
      </c>
      <c r="AR53" s="78" t="b">
        <v>0</v>
      </c>
      <c r="AS53" s="78" t="s">
        <v>1363</v>
      </c>
      <c r="AT53" s="78">
        <v>0</v>
      </c>
      <c r="AU53" s="78"/>
      <c r="AV53" s="78" t="b">
        <v>0</v>
      </c>
      <c r="AW53" s="78" t="s">
        <v>2212</v>
      </c>
      <c r="AX53" s="82" t="s">
        <v>2263</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264</v>
      </c>
      <c r="B54" s="65"/>
      <c r="C54" s="65" t="s">
        <v>64</v>
      </c>
      <c r="D54" s="66">
        <v>163.10410897722198</v>
      </c>
      <c r="E54" s="68"/>
      <c r="F54" s="100" t="s">
        <v>2090</v>
      </c>
      <c r="G54" s="65"/>
      <c r="H54" s="69" t="s">
        <v>264</v>
      </c>
      <c r="I54" s="70"/>
      <c r="J54" s="70"/>
      <c r="K54" s="69" t="s">
        <v>2454</v>
      </c>
      <c r="L54" s="73">
        <v>1</v>
      </c>
      <c r="M54" s="74">
        <v>5215.03955078125</v>
      </c>
      <c r="N54" s="74">
        <v>630.24560546875</v>
      </c>
      <c r="O54" s="75"/>
      <c r="P54" s="76"/>
      <c r="Q54" s="76"/>
      <c r="R54" s="86"/>
      <c r="S54" s="48">
        <v>1</v>
      </c>
      <c r="T54" s="48">
        <v>0</v>
      </c>
      <c r="U54" s="49">
        <v>0</v>
      </c>
      <c r="V54" s="49">
        <v>0.00346</v>
      </c>
      <c r="W54" s="49">
        <v>0.006849</v>
      </c>
      <c r="X54" s="49">
        <v>0.543708</v>
      </c>
      <c r="Y54" s="49">
        <v>0</v>
      </c>
      <c r="Z54" s="49">
        <v>0</v>
      </c>
      <c r="AA54" s="71">
        <v>54</v>
      </c>
      <c r="AB54" s="71"/>
      <c r="AC54" s="72"/>
      <c r="AD54" s="78" t="s">
        <v>1447</v>
      </c>
      <c r="AE54" s="78">
        <v>110</v>
      </c>
      <c r="AF54" s="78">
        <v>59</v>
      </c>
      <c r="AG54" s="78">
        <v>100</v>
      </c>
      <c r="AH54" s="78">
        <v>0</v>
      </c>
      <c r="AI54" s="78">
        <v>3600</v>
      </c>
      <c r="AJ54" s="78" t="s">
        <v>1624</v>
      </c>
      <c r="AK54" s="78" t="s">
        <v>1737</v>
      </c>
      <c r="AL54" s="78"/>
      <c r="AM54" s="78" t="s">
        <v>1757</v>
      </c>
      <c r="AN54" s="80">
        <v>41544.76763888889</v>
      </c>
      <c r="AO54" s="82" t="s">
        <v>1931</v>
      </c>
      <c r="AP54" s="78" t="b">
        <v>0</v>
      </c>
      <c r="AQ54" s="78" t="b">
        <v>0</v>
      </c>
      <c r="AR54" s="78" t="b">
        <v>0</v>
      </c>
      <c r="AS54" s="78" t="s">
        <v>1363</v>
      </c>
      <c r="AT54" s="78">
        <v>0</v>
      </c>
      <c r="AU54" s="82" t="s">
        <v>2038</v>
      </c>
      <c r="AV54" s="78" t="b">
        <v>0</v>
      </c>
      <c r="AW54" s="78" t="s">
        <v>2212</v>
      </c>
      <c r="AX54" s="82" t="s">
        <v>2264</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265</v>
      </c>
      <c r="B55" s="65"/>
      <c r="C55" s="65" t="s">
        <v>64</v>
      </c>
      <c r="D55" s="66">
        <v>162</v>
      </c>
      <c r="E55" s="68"/>
      <c r="F55" s="100" t="s">
        <v>2078</v>
      </c>
      <c r="G55" s="65"/>
      <c r="H55" s="69" t="s">
        <v>265</v>
      </c>
      <c r="I55" s="70"/>
      <c r="J55" s="70"/>
      <c r="K55" s="69" t="s">
        <v>2455</v>
      </c>
      <c r="L55" s="73">
        <v>1</v>
      </c>
      <c r="M55" s="74">
        <v>5789.51220703125</v>
      </c>
      <c r="N55" s="74">
        <v>8664.857421875</v>
      </c>
      <c r="O55" s="75"/>
      <c r="P55" s="76"/>
      <c r="Q55" s="76"/>
      <c r="R55" s="86"/>
      <c r="S55" s="48">
        <v>1</v>
      </c>
      <c r="T55" s="48">
        <v>0</v>
      </c>
      <c r="U55" s="49">
        <v>0</v>
      </c>
      <c r="V55" s="49">
        <v>0.00346</v>
      </c>
      <c r="W55" s="49">
        <v>0.006849</v>
      </c>
      <c r="X55" s="49">
        <v>0.543708</v>
      </c>
      <c r="Y55" s="49">
        <v>0</v>
      </c>
      <c r="Z55" s="49">
        <v>0</v>
      </c>
      <c r="AA55" s="71">
        <v>55</v>
      </c>
      <c r="AB55" s="71"/>
      <c r="AC55" s="72"/>
      <c r="AD55" s="78" t="s">
        <v>1448</v>
      </c>
      <c r="AE55" s="78">
        <v>2</v>
      </c>
      <c r="AF55" s="78">
        <v>0</v>
      </c>
      <c r="AG55" s="78">
        <v>6</v>
      </c>
      <c r="AH55" s="78">
        <v>0</v>
      </c>
      <c r="AI55" s="78"/>
      <c r="AJ55" s="78"/>
      <c r="AK55" s="78"/>
      <c r="AL55" s="78"/>
      <c r="AM55" s="78"/>
      <c r="AN55" s="80">
        <v>43449.75009259259</v>
      </c>
      <c r="AO55" s="78"/>
      <c r="AP55" s="78" t="b">
        <v>1</v>
      </c>
      <c r="AQ55" s="78" t="b">
        <v>1</v>
      </c>
      <c r="AR55" s="78" t="b">
        <v>0</v>
      </c>
      <c r="AS55" s="78" t="s">
        <v>1363</v>
      </c>
      <c r="AT55" s="78">
        <v>0</v>
      </c>
      <c r="AU55" s="78"/>
      <c r="AV55" s="78" t="b">
        <v>0</v>
      </c>
      <c r="AW55" s="78" t="s">
        <v>2212</v>
      </c>
      <c r="AX55" s="82" t="s">
        <v>2265</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266</v>
      </c>
      <c r="B56" s="65"/>
      <c r="C56" s="65" t="s">
        <v>64</v>
      </c>
      <c r="D56" s="66">
        <v>162.13099598034836</v>
      </c>
      <c r="E56" s="68"/>
      <c r="F56" s="100" t="s">
        <v>2091</v>
      </c>
      <c r="G56" s="65"/>
      <c r="H56" s="69" t="s">
        <v>266</v>
      </c>
      <c r="I56" s="70"/>
      <c r="J56" s="70"/>
      <c r="K56" s="69" t="s">
        <v>2456</v>
      </c>
      <c r="L56" s="73">
        <v>1</v>
      </c>
      <c r="M56" s="74">
        <v>5627.5283203125</v>
      </c>
      <c r="N56" s="74">
        <v>710.341552734375</v>
      </c>
      <c r="O56" s="75"/>
      <c r="P56" s="76"/>
      <c r="Q56" s="76"/>
      <c r="R56" s="86"/>
      <c r="S56" s="48">
        <v>1</v>
      </c>
      <c r="T56" s="48">
        <v>0</v>
      </c>
      <c r="U56" s="49">
        <v>0</v>
      </c>
      <c r="V56" s="49">
        <v>0.00346</v>
      </c>
      <c r="W56" s="49">
        <v>0.006849</v>
      </c>
      <c r="X56" s="49">
        <v>0.543708</v>
      </c>
      <c r="Y56" s="49">
        <v>0</v>
      </c>
      <c r="Z56" s="49">
        <v>0</v>
      </c>
      <c r="AA56" s="71">
        <v>56</v>
      </c>
      <c r="AB56" s="71"/>
      <c r="AC56" s="72"/>
      <c r="AD56" s="78" t="s">
        <v>1449</v>
      </c>
      <c r="AE56" s="78">
        <v>36</v>
      </c>
      <c r="AF56" s="78">
        <v>7</v>
      </c>
      <c r="AG56" s="78">
        <v>209</v>
      </c>
      <c r="AH56" s="78">
        <v>379</v>
      </c>
      <c r="AI56" s="78"/>
      <c r="AJ56" s="78" t="s">
        <v>1625</v>
      </c>
      <c r="AK56" s="78" t="s">
        <v>1759</v>
      </c>
      <c r="AL56" s="78"/>
      <c r="AM56" s="78"/>
      <c r="AN56" s="80">
        <v>42948.60487268519</v>
      </c>
      <c r="AO56" s="82" t="s">
        <v>1932</v>
      </c>
      <c r="AP56" s="78" t="b">
        <v>0</v>
      </c>
      <c r="AQ56" s="78" t="b">
        <v>0</v>
      </c>
      <c r="AR56" s="78" t="b">
        <v>1</v>
      </c>
      <c r="AS56" s="78" t="s">
        <v>2029</v>
      </c>
      <c r="AT56" s="78">
        <v>0</v>
      </c>
      <c r="AU56" s="82" t="s">
        <v>2031</v>
      </c>
      <c r="AV56" s="78" t="b">
        <v>0</v>
      </c>
      <c r="AW56" s="78" t="s">
        <v>2212</v>
      </c>
      <c r="AX56" s="82" t="s">
        <v>2266</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267</v>
      </c>
      <c r="B57" s="65"/>
      <c r="C57" s="65" t="s">
        <v>64</v>
      </c>
      <c r="D57" s="66">
        <v>179.965163019205</v>
      </c>
      <c r="E57" s="68"/>
      <c r="F57" s="100" t="s">
        <v>2092</v>
      </c>
      <c r="G57" s="65"/>
      <c r="H57" s="69" t="s">
        <v>267</v>
      </c>
      <c r="I57" s="70"/>
      <c r="J57" s="70"/>
      <c r="K57" s="69" t="s">
        <v>2457</v>
      </c>
      <c r="L57" s="73">
        <v>1</v>
      </c>
      <c r="M57" s="74">
        <v>3627.04052734375</v>
      </c>
      <c r="N57" s="74">
        <v>8863.83984375</v>
      </c>
      <c r="O57" s="75"/>
      <c r="P57" s="76"/>
      <c r="Q57" s="76"/>
      <c r="R57" s="86"/>
      <c r="S57" s="48">
        <v>1</v>
      </c>
      <c r="T57" s="48">
        <v>0</v>
      </c>
      <c r="U57" s="49">
        <v>0</v>
      </c>
      <c r="V57" s="49">
        <v>0.00346</v>
      </c>
      <c r="W57" s="49">
        <v>0.006849</v>
      </c>
      <c r="X57" s="49">
        <v>0.543708</v>
      </c>
      <c r="Y57" s="49">
        <v>0</v>
      </c>
      <c r="Z57" s="49">
        <v>0</v>
      </c>
      <c r="AA57" s="71">
        <v>57</v>
      </c>
      <c r="AB57" s="71"/>
      <c r="AC57" s="72"/>
      <c r="AD57" s="78" t="s">
        <v>1450</v>
      </c>
      <c r="AE57" s="78">
        <v>486</v>
      </c>
      <c r="AF57" s="78">
        <v>960</v>
      </c>
      <c r="AG57" s="78">
        <v>37851</v>
      </c>
      <c r="AH57" s="78">
        <v>31779</v>
      </c>
      <c r="AI57" s="78"/>
      <c r="AJ57" s="78" t="s">
        <v>1626</v>
      </c>
      <c r="AK57" s="78"/>
      <c r="AL57" s="82" t="s">
        <v>1855</v>
      </c>
      <c r="AM57" s="78"/>
      <c r="AN57" s="80">
        <v>40498.91600694445</v>
      </c>
      <c r="AO57" s="82" t="s">
        <v>1933</v>
      </c>
      <c r="AP57" s="78" t="b">
        <v>0</v>
      </c>
      <c r="AQ57" s="78" t="b">
        <v>0</v>
      </c>
      <c r="AR57" s="78" t="b">
        <v>0</v>
      </c>
      <c r="AS57" s="78" t="s">
        <v>1363</v>
      </c>
      <c r="AT57" s="78">
        <v>39</v>
      </c>
      <c r="AU57" s="82" t="s">
        <v>2031</v>
      </c>
      <c r="AV57" s="78" t="b">
        <v>0</v>
      </c>
      <c r="AW57" s="78" t="s">
        <v>2212</v>
      </c>
      <c r="AX57" s="82" t="s">
        <v>2267</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268</v>
      </c>
      <c r="B58" s="65"/>
      <c r="C58" s="65" t="s">
        <v>64</v>
      </c>
      <c r="D58" s="66">
        <v>162.0935685573917</v>
      </c>
      <c r="E58" s="68"/>
      <c r="F58" s="100" t="s">
        <v>2093</v>
      </c>
      <c r="G58" s="65"/>
      <c r="H58" s="69" t="s">
        <v>268</v>
      </c>
      <c r="I58" s="70"/>
      <c r="J58" s="70"/>
      <c r="K58" s="69" t="s">
        <v>2458</v>
      </c>
      <c r="L58" s="73">
        <v>1</v>
      </c>
      <c r="M58" s="74">
        <v>2836.462890625</v>
      </c>
      <c r="N58" s="74">
        <v>9473.130859375</v>
      </c>
      <c r="O58" s="75"/>
      <c r="P58" s="76"/>
      <c r="Q58" s="76"/>
      <c r="R58" s="86"/>
      <c r="S58" s="48">
        <v>1</v>
      </c>
      <c r="T58" s="48">
        <v>0</v>
      </c>
      <c r="U58" s="49">
        <v>0</v>
      </c>
      <c r="V58" s="49">
        <v>0.00346</v>
      </c>
      <c r="W58" s="49">
        <v>0.006849</v>
      </c>
      <c r="X58" s="49">
        <v>0.543708</v>
      </c>
      <c r="Y58" s="49">
        <v>0</v>
      </c>
      <c r="Z58" s="49">
        <v>0</v>
      </c>
      <c r="AA58" s="71">
        <v>58</v>
      </c>
      <c r="AB58" s="71"/>
      <c r="AC58" s="72"/>
      <c r="AD58" s="78" t="s">
        <v>1451</v>
      </c>
      <c r="AE58" s="78">
        <v>44</v>
      </c>
      <c r="AF58" s="78">
        <v>5</v>
      </c>
      <c r="AG58" s="78">
        <v>8</v>
      </c>
      <c r="AH58" s="78">
        <v>1</v>
      </c>
      <c r="AI58" s="78"/>
      <c r="AJ58" s="78" t="s">
        <v>1627</v>
      </c>
      <c r="AK58" s="78" t="s">
        <v>1760</v>
      </c>
      <c r="AL58" s="78"/>
      <c r="AM58" s="78"/>
      <c r="AN58" s="80">
        <v>42822.78771990741</v>
      </c>
      <c r="AO58" s="78"/>
      <c r="AP58" s="78" t="b">
        <v>1</v>
      </c>
      <c r="AQ58" s="78" t="b">
        <v>0</v>
      </c>
      <c r="AR58" s="78" t="b">
        <v>0</v>
      </c>
      <c r="AS58" s="78" t="s">
        <v>2029</v>
      </c>
      <c r="AT58" s="78">
        <v>0</v>
      </c>
      <c r="AU58" s="78"/>
      <c r="AV58" s="78" t="b">
        <v>0</v>
      </c>
      <c r="AW58" s="78" t="s">
        <v>2212</v>
      </c>
      <c r="AX58" s="82" t="s">
        <v>2268</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269</v>
      </c>
      <c r="B59" s="65"/>
      <c r="C59" s="65" t="s">
        <v>64</v>
      </c>
      <c r="D59" s="66">
        <v>163.08539526574364</v>
      </c>
      <c r="E59" s="68"/>
      <c r="F59" s="100" t="s">
        <v>2094</v>
      </c>
      <c r="G59" s="65"/>
      <c r="H59" s="69" t="s">
        <v>269</v>
      </c>
      <c r="I59" s="70"/>
      <c r="J59" s="70"/>
      <c r="K59" s="69" t="s">
        <v>2459</v>
      </c>
      <c r="L59" s="73">
        <v>1</v>
      </c>
      <c r="M59" s="74">
        <v>5390.4228515625</v>
      </c>
      <c r="N59" s="74">
        <v>6001.0146484375</v>
      </c>
      <c r="O59" s="75"/>
      <c r="P59" s="76"/>
      <c r="Q59" s="76"/>
      <c r="R59" s="86"/>
      <c r="S59" s="48">
        <v>1</v>
      </c>
      <c r="T59" s="48">
        <v>0</v>
      </c>
      <c r="U59" s="49">
        <v>0</v>
      </c>
      <c r="V59" s="49">
        <v>0.00346</v>
      </c>
      <c r="W59" s="49">
        <v>0.006849</v>
      </c>
      <c r="X59" s="49">
        <v>0.543708</v>
      </c>
      <c r="Y59" s="49">
        <v>0</v>
      </c>
      <c r="Z59" s="49">
        <v>0</v>
      </c>
      <c r="AA59" s="71">
        <v>59</v>
      </c>
      <c r="AB59" s="71"/>
      <c r="AC59" s="72"/>
      <c r="AD59" s="78" t="s">
        <v>1452</v>
      </c>
      <c r="AE59" s="78">
        <v>252</v>
      </c>
      <c r="AF59" s="78">
        <v>58</v>
      </c>
      <c r="AG59" s="78">
        <v>722</v>
      </c>
      <c r="AH59" s="78">
        <v>597</v>
      </c>
      <c r="AI59" s="78"/>
      <c r="AJ59" s="78" t="s">
        <v>1628</v>
      </c>
      <c r="AK59" s="78" t="s">
        <v>1761</v>
      </c>
      <c r="AL59" s="78"/>
      <c r="AM59" s="78"/>
      <c r="AN59" s="80">
        <v>40940.93116898148</v>
      </c>
      <c r="AO59" s="82" t="s">
        <v>1934</v>
      </c>
      <c r="AP59" s="78" t="b">
        <v>1</v>
      </c>
      <c r="AQ59" s="78" t="b">
        <v>0</v>
      </c>
      <c r="AR59" s="78" t="b">
        <v>1</v>
      </c>
      <c r="AS59" s="78" t="s">
        <v>1363</v>
      </c>
      <c r="AT59" s="78">
        <v>0</v>
      </c>
      <c r="AU59" s="82" t="s">
        <v>2031</v>
      </c>
      <c r="AV59" s="78" t="b">
        <v>0</v>
      </c>
      <c r="AW59" s="78" t="s">
        <v>2212</v>
      </c>
      <c r="AX59" s="82" t="s">
        <v>2269</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270</v>
      </c>
      <c r="B60" s="65"/>
      <c r="C60" s="65" t="s">
        <v>64</v>
      </c>
      <c r="D60" s="66">
        <v>162</v>
      </c>
      <c r="E60" s="68"/>
      <c r="F60" s="100" t="s">
        <v>2078</v>
      </c>
      <c r="G60" s="65"/>
      <c r="H60" s="69" t="s">
        <v>270</v>
      </c>
      <c r="I60" s="70"/>
      <c r="J60" s="70"/>
      <c r="K60" s="69" t="s">
        <v>2460</v>
      </c>
      <c r="L60" s="73">
        <v>1</v>
      </c>
      <c r="M60" s="74">
        <v>6726.19580078125</v>
      </c>
      <c r="N60" s="74">
        <v>7824.93994140625</v>
      </c>
      <c r="O60" s="75"/>
      <c r="P60" s="76"/>
      <c r="Q60" s="76"/>
      <c r="R60" s="86"/>
      <c r="S60" s="48">
        <v>1</v>
      </c>
      <c r="T60" s="48">
        <v>0</v>
      </c>
      <c r="U60" s="49">
        <v>0</v>
      </c>
      <c r="V60" s="49">
        <v>0.00346</v>
      </c>
      <c r="W60" s="49">
        <v>0.006849</v>
      </c>
      <c r="X60" s="49">
        <v>0.543708</v>
      </c>
      <c r="Y60" s="49">
        <v>0</v>
      </c>
      <c r="Z60" s="49">
        <v>0</v>
      </c>
      <c r="AA60" s="71">
        <v>60</v>
      </c>
      <c r="AB60" s="71"/>
      <c r="AC60" s="72"/>
      <c r="AD60" s="78" t="s">
        <v>1453</v>
      </c>
      <c r="AE60" s="78">
        <v>16</v>
      </c>
      <c r="AF60" s="78">
        <v>0</v>
      </c>
      <c r="AG60" s="78">
        <v>9</v>
      </c>
      <c r="AH60" s="78">
        <v>56</v>
      </c>
      <c r="AI60" s="78"/>
      <c r="AJ60" s="78"/>
      <c r="AK60" s="78"/>
      <c r="AL60" s="78"/>
      <c r="AM60" s="78"/>
      <c r="AN60" s="80">
        <v>43418.99396990741</v>
      </c>
      <c r="AO60" s="78"/>
      <c r="AP60" s="78" t="b">
        <v>1</v>
      </c>
      <c r="AQ60" s="78" t="b">
        <v>1</v>
      </c>
      <c r="AR60" s="78" t="b">
        <v>0</v>
      </c>
      <c r="AS60" s="78" t="s">
        <v>1363</v>
      </c>
      <c r="AT60" s="78">
        <v>0</v>
      </c>
      <c r="AU60" s="78"/>
      <c r="AV60" s="78" t="b">
        <v>0</v>
      </c>
      <c r="AW60" s="78" t="s">
        <v>2212</v>
      </c>
      <c r="AX60" s="82" t="s">
        <v>2270</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271</v>
      </c>
      <c r="B61" s="65"/>
      <c r="C61" s="65" t="s">
        <v>64</v>
      </c>
      <c r="D61" s="66">
        <v>162.16842340330504</v>
      </c>
      <c r="E61" s="68"/>
      <c r="F61" s="100" t="s">
        <v>2095</v>
      </c>
      <c r="G61" s="65"/>
      <c r="H61" s="69" t="s">
        <v>271</v>
      </c>
      <c r="I61" s="70"/>
      <c r="J61" s="70"/>
      <c r="K61" s="69" t="s">
        <v>2461</v>
      </c>
      <c r="L61" s="73">
        <v>1</v>
      </c>
      <c r="M61" s="74">
        <v>414.72113037109375</v>
      </c>
      <c r="N61" s="74">
        <v>5220.841796875</v>
      </c>
      <c r="O61" s="75"/>
      <c r="P61" s="76"/>
      <c r="Q61" s="76"/>
      <c r="R61" s="86"/>
      <c r="S61" s="48">
        <v>1</v>
      </c>
      <c r="T61" s="48">
        <v>0</v>
      </c>
      <c r="U61" s="49">
        <v>0</v>
      </c>
      <c r="V61" s="49">
        <v>0.00346</v>
      </c>
      <c r="W61" s="49">
        <v>0.006849</v>
      </c>
      <c r="X61" s="49">
        <v>0.543708</v>
      </c>
      <c r="Y61" s="49">
        <v>0</v>
      </c>
      <c r="Z61" s="49">
        <v>0</v>
      </c>
      <c r="AA61" s="71">
        <v>61</v>
      </c>
      <c r="AB61" s="71"/>
      <c r="AC61" s="72"/>
      <c r="AD61" s="78" t="s">
        <v>1454</v>
      </c>
      <c r="AE61" s="78">
        <v>54</v>
      </c>
      <c r="AF61" s="78">
        <v>9</v>
      </c>
      <c r="AG61" s="78">
        <v>50</v>
      </c>
      <c r="AH61" s="78">
        <v>36</v>
      </c>
      <c r="AI61" s="78"/>
      <c r="AJ61" s="78"/>
      <c r="AK61" s="78"/>
      <c r="AL61" s="78"/>
      <c r="AM61" s="78"/>
      <c r="AN61" s="80">
        <v>41320.94273148148</v>
      </c>
      <c r="AO61" s="82" t="s">
        <v>1935</v>
      </c>
      <c r="AP61" s="78" t="b">
        <v>1</v>
      </c>
      <c r="AQ61" s="78" t="b">
        <v>0</v>
      </c>
      <c r="AR61" s="78" t="b">
        <v>0</v>
      </c>
      <c r="AS61" s="78" t="s">
        <v>1363</v>
      </c>
      <c r="AT61" s="78">
        <v>0</v>
      </c>
      <c r="AU61" s="82" t="s">
        <v>2031</v>
      </c>
      <c r="AV61" s="78" t="b">
        <v>0</v>
      </c>
      <c r="AW61" s="78" t="s">
        <v>2212</v>
      </c>
      <c r="AX61" s="82" t="s">
        <v>2271</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272</v>
      </c>
      <c r="B62" s="65"/>
      <c r="C62" s="65" t="s">
        <v>64</v>
      </c>
      <c r="D62" s="66">
        <v>199.93269316659223</v>
      </c>
      <c r="E62" s="68"/>
      <c r="F62" s="100" t="s">
        <v>2096</v>
      </c>
      <c r="G62" s="65"/>
      <c r="H62" s="69" t="s">
        <v>272</v>
      </c>
      <c r="I62" s="70"/>
      <c r="J62" s="70"/>
      <c r="K62" s="69" t="s">
        <v>2462</v>
      </c>
      <c r="L62" s="73">
        <v>1</v>
      </c>
      <c r="M62" s="74">
        <v>3942.418701171875</v>
      </c>
      <c r="N62" s="74">
        <v>7234.37548828125</v>
      </c>
      <c r="O62" s="75"/>
      <c r="P62" s="76"/>
      <c r="Q62" s="76"/>
      <c r="R62" s="86"/>
      <c r="S62" s="48">
        <v>1</v>
      </c>
      <c r="T62" s="48">
        <v>0</v>
      </c>
      <c r="U62" s="49">
        <v>0</v>
      </c>
      <c r="V62" s="49">
        <v>0.00346</v>
      </c>
      <c r="W62" s="49">
        <v>0.006849</v>
      </c>
      <c r="X62" s="49">
        <v>0.543708</v>
      </c>
      <c r="Y62" s="49">
        <v>0</v>
      </c>
      <c r="Z62" s="49">
        <v>0</v>
      </c>
      <c r="AA62" s="71">
        <v>62</v>
      </c>
      <c r="AB62" s="71"/>
      <c r="AC62" s="72"/>
      <c r="AD62" s="78" t="s">
        <v>1455</v>
      </c>
      <c r="AE62" s="78">
        <v>808</v>
      </c>
      <c r="AF62" s="78">
        <v>2027</v>
      </c>
      <c r="AG62" s="78">
        <v>2463</v>
      </c>
      <c r="AH62" s="78">
        <v>2683</v>
      </c>
      <c r="AI62" s="78"/>
      <c r="AJ62" s="78" t="s">
        <v>1629</v>
      </c>
      <c r="AK62" s="78" t="s">
        <v>1762</v>
      </c>
      <c r="AL62" s="82" t="s">
        <v>1856</v>
      </c>
      <c r="AM62" s="78"/>
      <c r="AN62" s="80">
        <v>39992.89313657407</v>
      </c>
      <c r="AO62" s="82" t="s">
        <v>1936</v>
      </c>
      <c r="AP62" s="78" t="b">
        <v>0</v>
      </c>
      <c r="AQ62" s="78" t="b">
        <v>0</v>
      </c>
      <c r="AR62" s="78" t="b">
        <v>0</v>
      </c>
      <c r="AS62" s="78" t="s">
        <v>1363</v>
      </c>
      <c r="AT62" s="78">
        <v>56</v>
      </c>
      <c r="AU62" s="82" t="s">
        <v>2031</v>
      </c>
      <c r="AV62" s="78" t="b">
        <v>0</v>
      </c>
      <c r="AW62" s="78" t="s">
        <v>2212</v>
      </c>
      <c r="AX62" s="82" t="s">
        <v>2272</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273</v>
      </c>
      <c r="B63" s="65"/>
      <c r="C63" s="65" t="s">
        <v>64</v>
      </c>
      <c r="D63" s="66">
        <v>166.11701652523448</v>
      </c>
      <c r="E63" s="68"/>
      <c r="F63" s="100" t="s">
        <v>2097</v>
      </c>
      <c r="G63" s="65"/>
      <c r="H63" s="69" t="s">
        <v>273</v>
      </c>
      <c r="I63" s="70"/>
      <c r="J63" s="70"/>
      <c r="K63" s="69" t="s">
        <v>2463</v>
      </c>
      <c r="L63" s="73">
        <v>1</v>
      </c>
      <c r="M63" s="74">
        <v>6059.943359375</v>
      </c>
      <c r="N63" s="74">
        <v>1410.033203125</v>
      </c>
      <c r="O63" s="75"/>
      <c r="P63" s="76"/>
      <c r="Q63" s="76"/>
      <c r="R63" s="86"/>
      <c r="S63" s="48">
        <v>1</v>
      </c>
      <c r="T63" s="48">
        <v>0</v>
      </c>
      <c r="U63" s="49">
        <v>0</v>
      </c>
      <c r="V63" s="49">
        <v>0.00346</v>
      </c>
      <c r="W63" s="49">
        <v>0.006849</v>
      </c>
      <c r="X63" s="49">
        <v>0.543708</v>
      </c>
      <c r="Y63" s="49">
        <v>0</v>
      </c>
      <c r="Z63" s="49">
        <v>0</v>
      </c>
      <c r="AA63" s="71">
        <v>63</v>
      </c>
      <c r="AB63" s="71"/>
      <c r="AC63" s="72"/>
      <c r="AD63" s="78" t="s">
        <v>1456</v>
      </c>
      <c r="AE63" s="78">
        <v>710</v>
      </c>
      <c r="AF63" s="78">
        <v>220</v>
      </c>
      <c r="AG63" s="78">
        <v>3053</v>
      </c>
      <c r="AH63" s="78">
        <v>183</v>
      </c>
      <c r="AI63" s="78"/>
      <c r="AJ63" s="78" t="s">
        <v>1630</v>
      </c>
      <c r="AK63" s="78" t="s">
        <v>1763</v>
      </c>
      <c r="AL63" s="78"/>
      <c r="AM63" s="78"/>
      <c r="AN63" s="80">
        <v>40789.4721412037</v>
      </c>
      <c r="AO63" s="82" t="s">
        <v>1937</v>
      </c>
      <c r="AP63" s="78" t="b">
        <v>1</v>
      </c>
      <c r="AQ63" s="78" t="b">
        <v>0</v>
      </c>
      <c r="AR63" s="78" t="b">
        <v>1</v>
      </c>
      <c r="AS63" s="78" t="s">
        <v>1363</v>
      </c>
      <c r="AT63" s="78">
        <v>6</v>
      </c>
      <c r="AU63" s="82" t="s">
        <v>2031</v>
      </c>
      <c r="AV63" s="78" t="b">
        <v>0</v>
      </c>
      <c r="AW63" s="78" t="s">
        <v>2212</v>
      </c>
      <c r="AX63" s="82" t="s">
        <v>2273</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274</v>
      </c>
      <c r="B64" s="65"/>
      <c r="C64" s="65" t="s">
        <v>64</v>
      </c>
      <c r="D64" s="66">
        <v>171.88083966056274</v>
      </c>
      <c r="E64" s="68"/>
      <c r="F64" s="100" t="s">
        <v>2098</v>
      </c>
      <c r="G64" s="65"/>
      <c r="H64" s="69" t="s">
        <v>274</v>
      </c>
      <c r="I64" s="70"/>
      <c r="J64" s="70"/>
      <c r="K64" s="69" t="s">
        <v>2464</v>
      </c>
      <c r="L64" s="73">
        <v>1</v>
      </c>
      <c r="M64" s="74">
        <v>4615.4560546875</v>
      </c>
      <c r="N64" s="74">
        <v>1184.9552001953125</v>
      </c>
      <c r="O64" s="75"/>
      <c r="P64" s="76"/>
      <c r="Q64" s="76"/>
      <c r="R64" s="86"/>
      <c r="S64" s="48">
        <v>1</v>
      </c>
      <c r="T64" s="48">
        <v>0</v>
      </c>
      <c r="U64" s="49">
        <v>0</v>
      </c>
      <c r="V64" s="49">
        <v>0.00346</v>
      </c>
      <c r="W64" s="49">
        <v>0.006849</v>
      </c>
      <c r="X64" s="49">
        <v>0.543708</v>
      </c>
      <c r="Y64" s="49">
        <v>0</v>
      </c>
      <c r="Z64" s="49">
        <v>0</v>
      </c>
      <c r="AA64" s="71">
        <v>64</v>
      </c>
      <c r="AB64" s="71"/>
      <c r="AC64" s="72"/>
      <c r="AD64" s="78" t="s">
        <v>1457</v>
      </c>
      <c r="AE64" s="78">
        <v>274</v>
      </c>
      <c r="AF64" s="78">
        <v>528</v>
      </c>
      <c r="AG64" s="78">
        <v>52590</v>
      </c>
      <c r="AH64" s="78">
        <v>46620</v>
      </c>
      <c r="AI64" s="78"/>
      <c r="AJ64" s="78" t="s">
        <v>1631</v>
      </c>
      <c r="AK64" s="78" t="s">
        <v>1764</v>
      </c>
      <c r="AL64" s="78"/>
      <c r="AM64" s="78"/>
      <c r="AN64" s="80">
        <v>39853.963900462964</v>
      </c>
      <c r="AO64" s="82" t="s">
        <v>1938</v>
      </c>
      <c r="AP64" s="78" t="b">
        <v>0</v>
      </c>
      <c r="AQ64" s="78" t="b">
        <v>0</v>
      </c>
      <c r="AR64" s="78" t="b">
        <v>1</v>
      </c>
      <c r="AS64" s="78" t="s">
        <v>1363</v>
      </c>
      <c r="AT64" s="78">
        <v>36</v>
      </c>
      <c r="AU64" s="82" t="s">
        <v>2039</v>
      </c>
      <c r="AV64" s="78" t="b">
        <v>0</v>
      </c>
      <c r="AW64" s="78" t="s">
        <v>2212</v>
      </c>
      <c r="AX64" s="82" t="s">
        <v>2274</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275</v>
      </c>
      <c r="B65" s="65"/>
      <c r="C65" s="65" t="s">
        <v>64</v>
      </c>
      <c r="D65" s="66">
        <v>163.0666815542653</v>
      </c>
      <c r="E65" s="68"/>
      <c r="F65" s="100" t="s">
        <v>2099</v>
      </c>
      <c r="G65" s="65"/>
      <c r="H65" s="69" t="s">
        <v>275</v>
      </c>
      <c r="I65" s="70"/>
      <c r="J65" s="70"/>
      <c r="K65" s="69" t="s">
        <v>2465</v>
      </c>
      <c r="L65" s="73">
        <v>1</v>
      </c>
      <c r="M65" s="74">
        <v>2110.55810546875</v>
      </c>
      <c r="N65" s="74">
        <v>2045.6435546875</v>
      </c>
      <c r="O65" s="75"/>
      <c r="P65" s="76"/>
      <c r="Q65" s="76"/>
      <c r="R65" s="86"/>
      <c r="S65" s="48">
        <v>1</v>
      </c>
      <c r="T65" s="48">
        <v>0</v>
      </c>
      <c r="U65" s="49">
        <v>0</v>
      </c>
      <c r="V65" s="49">
        <v>0.00346</v>
      </c>
      <c r="W65" s="49">
        <v>0.006849</v>
      </c>
      <c r="X65" s="49">
        <v>0.543708</v>
      </c>
      <c r="Y65" s="49">
        <v>0</v>
      </c>
      <c r="Z65" s="49">
        <v>0</v>
      </c>
      <c r="AA65" s="71">
        <v>65</v>
      </c>
      <c r="AB65" s="71"/>
      <c r="AC65" s="72"/>
      <c r="AD65" s="78" t="s">
        <v>1458</v>
      </c>
      <c r="AE65" s="78">
        <v>98</v>
      </c>
      <c r="AF65" s="78">
        <v>57</v>
      </c>
      <c r="AG65" s="78">
        <v>206</v>
      </c>
      <c r="AH65" s="78">
        <v>427</v>
      </c>
      <c r="AI65" s="78"/>
      <c r="AJ65" s="78" t="s">
        <v>1632</v>
      </c>
      <c r="AK65" s="78" t="s">
        <v>1765</v>
      </c>
      <c r="AL65" s="78"/>
      <c r="AM65" s="78"/>
      <c r="AN65" s="80">
        <v>40862.71927083333</v>
      </c>
      <c r="AO65" s="82" t="s">
        <v>1939</v>
      </c>
      <c r="AP65" s="78" t="b">
        <v>0</v>
      </c>
      <c r="AQ65" s="78" t="b">
        <v>0</v>
      </c>
      <c r="AR65" s="78" t="b">
        <v>0</v>
      </c>
      <c r="AS65" s="78" t="s">
        <v>1363</v>
      </c>
      <c r="AT65" s="78">
        <v>1</v>
      </c>
      <c r="AU65" s="82" t="s">
        <v>2040</v>
      </c>
      <c r="AV65" s="78" t="b">
        <v>0</v>
      </c>
      <c r="AW65" s="78" t="s">
        <v>2212</v>
      </c>
      <c r="AX65" s="82" t="s">
        <v>2275</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276</v>
      </c>
      <c r="B66" s="65"/>
      <c r="C66" s="65" t="s">
        <v>64</v>
      </c>
      <c r="D66" s="66">
        <v>167.57668602054488</v>
      </c>
      <c r="E66" s="68"/>
      <c r="F66" s="100" t="s">
        <v>2100</v>
      </c>
      <c r="G66" s="65"/>
      <c r="H66" s="69" t="s">
        <v>276</v>
      </c>
      <c r="I66" s="70"/>
      <c r="J66" s="70"/>
      <c r="K66" s="69" t="s">
        <v>2466</v>
      </c>
      <c r="L66" s="73">
        <v>1</v>
      </c>
      <c r="M66" s="74">
        <v>6670.09765625</v>
      </c>
      <c r="N66" s="74">
        <v>4501.6171875</v>
      </c>
      <c r="O66" s="75"/>
      <c r="P66" s="76"/>
      <c r="Q66" s="76"/>
      <c r="R66" s="86"/>
      <c r="S66" s="48">
        <v>1</v>
      </c>
      <c r="T66" s="48">
        <v>0</v>
      </c>
      <c r="U66" s="49">
        <v>0</v>
      </c>
      <c r="V66" s="49">
        <v>0.00346</v>
      </c>
      <c r="W66" s="49">
        <v>0.006849</v>
      </c>
      <c r="X66" s="49">
        <v>0.543708</v>
      </c>
      <c r="Y66" s="49">
        <v>0</v>
      </c>
      <c r="Z66" s="49">
        <v>0</v>
      </c>
      <c r="AA66" s="71">
        <v>66</v>
      </c>
      <c r="AB66" s="71"/>
      <c r="AC66" s="72"/>
      <c r="AD66" s="78" t="s">
        <v>1459</v>
      </c>
      <c r="AE66" s="78">
        <v>1097</v>
      </c>
      <c r="AF66" s="78">
        <v>298</v>
      </c>
      <c r="AG66" s="78">
        <v>2094</v>
      </c>
      <c r="AH66" s="78">
        <v>2819</v>
      </c>
      <c r="AI66" s="78">
        <v>-28800</v>
      </c>
      <c r="AJ66" s="78" t="s">
        <v>1633</v>
      </c>
      <c r="AK66" s="78"/>
      <c r="AL66" s="82" t="s">
        <v>1857</v>
      </c>
      <c r="AM66" s="78" t="s">
        <v>1892</v>
      </c>
      <c r="AN66" s="80">
        <v>40093.73181712963</v>
      </c>
      <c r="AO66" s="82" t="s">
        <v>1940</v>
      </c>
      <c r="AP66" s="78" t="b">
        <v>1</v>
      </c>
      <c r="AQ66" s="78" t="b">
        <v>0</v>
      </c>
      <c r="AR66" s="78" t="b">
        <v>1</v>
      </c>
      <c r="AS66" s="78" t="s">
        <v>1363</v>
      </c>
      <c r="AT66" s="78">
        <v>12</v>
      </c>
      <c r="AU66" s="82" t="s">
        <v>2031</v>
      </c>
      <c r="AV66" s="78" t="b">
        <v>0</v>
      </c>
      <c r="AW66" s="78" t="s">
        <v>2212</v>
      </c>
      <c r="AX66" s="82" t="s">
        <v>2276</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277</v>
      </c>
      <c r="B67" s="65"/>
      <c r="C67" s="65" t="s">
        <v>64</v>
      </c>
      <c r="D67" s="66">
        <v>162.74854845913353</v>
      </c>
      <c r="E67" s="68"/>
      <c r="F67" s="100" t="s">
        <v>2101</v>
      </c>
      <c r="G67" s="65"/>
      <c r="H67" s="69" t="s">
        <v>277</v>
      </c>
      <c r="I67" s="70"/>
      <c r="J67" s="70"/>
      <c r="K67" s="69" t="s">
        <v>2467</v>
      </c>
      <c r="L67" s="73">
        <v>1</v>
      </c>
      <c r="M67" s="74">
        <v>6175.0810546875</v>
      </c>
      <c r="N67" s="74">
        <v>5215.95703125</v>
      </c>
      <c r="O67" s="75"/>
      <c r="P67" s="76"/>
      <c r="Q67" s="76"/>
      <c r="R67" s="86"/>
      <c r="S67" s="48">
        <v>1</v>
      </c>
      <c r="T67" s="48">
        <v>0</v>
      </c>
      <c r="U67" s="49">
        <v>0</v>
      </c>
      <c r="V67" s="49">
        <v>0.00346</v>
      </c>
      <c r="W67" s="49">
        <v>0.006849</v>
      </c>
      <c r="X67" s="49">
        <v>0.543708</v>
      </c>
      <c r="Y67" s="49">
        <v>0</v>
      </c>
      <c r="Z67" s="49">
        <v>0</v>
      </c>
      <c r="AA67" s="71">
        <v>67</v>
      </c>
      <c r="AB67" s="71"/>
      <c r="AC67" s="72"/>
      <c r="AD67" s="78" t="s">
        <v>1460</v>
      </c>
      <c r="AE67" s="78">
        <v>21</v>
      </c>
      <c r="AF67" s="78">
        <v>40</v>
      </c>
      <c r="AG67" s="78">
        <v>2126</v>
      </c>
      <c r="AH67" s="78">
        <v>4005</v>
      </c>
      <c r="AI67" s="78"/>
      <c r="AJ67" s="78" t="s">
        <v>1634</v>
      </c>
      <c r="AK67" s="78" t="s">
        <v>1766</v>
      </c>
      <c r="AL67" s="78"/>
      <c r="AM67" s="78"/>
      <c r="AN67" s="80">
        <v>43076.546898148146</v>
      </c>
      <c r="AO67" s="82" t="s">
        <v>1941</v>
      </c>
      <c r="AP67" s="78" t="b">
        <v>1</v>
      </c>
      <c r="AQ67" s="78" t="b">
        <v>0</v>
      </c>
      <c r="AR67" s="78" t="b">
        <v>0</v>
      </c>
      <c r="AS67" s="78" t="s">
        <v>1363</v>
      </c>
      <c r="AT67" s="78">
        <v>0</v>
      </c>
      <c r="AU67" s="78"/>
      <c r="AV67" s="78" t="b">
        <v>0</v>
      </c>
      <c r="AW67" s="78" t="s">
        <v>2212</v>
      </c>
      <c r="AX67" s="82" t="s">
        <v>2277</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278</v>
      </c>
      <c r="B68" s="65"/>
      <c r="C68" s="65" t="s">
        <v>64</v>
      </c>
      <c r="D68" s="66">
        <v>225.96346583296113</v>
      </c>
      <c r="E68" s="68"/>
      <c r="F68" s="100" t="s">
        <v>2102</v>
      </c>
      <c r="G68" s="65"/>
      <c r="H68" s="69" t="s">
        <v>278</v>
      </c>
      <c r="I68" s="70"/>
      <c r="J68" s="70"/>
      <c r="K68" s="69" t="s">
        <v>2468</v>
      </c>
      <c r="L68" s="73">
        <v>1</v>
      </c>
      <c r="M68" s="74">
        <v>2000.9683837890625</v>
      </c>
      <c r="N68" s="74">
        <v>5349.107421875</v>
      </c>
      <c r="O68" s="75"/>
      <c r="P68" s="76"/>
      <c r="Q68" s="76"/>
      <c r="R68" s="86"/>
      <c r="S68" s="48">
        <v>1</v>
      </c>
      <c r="T68" s="48">
        <v>0</v>
      </c>
      <c r="U68" s="49">
        <v>0</v>
      </c>
      <c r="V68" s="49">
        <v>0.00346</v>
      </c>
      <c r="W68" s="49">
        <v>0.006849</v>
      </c>
      <c r="X68" s="49">
        <v>0.543708</v>
      </c>
      <c r="Y68" s="49">
        <v>0</v>
      </c>
      <c r="Z68" s="49">
        <v>0</v>
      </c>
      <c r="AA68" s="71">
        <v>68</v>
      </c>
      <c r="AB68" s="71"/>
      <c r="AC68" s="72"/>
      <c r="AD68" s="78" t="s">
        <v>1461</v>
      </c>
      <c r="AE68" s="78">
        <v>414</v>
      </c>
      <c r="AF68" s="78">
        <v>3418</v>
      </c>
      <c r="AG68" s="78">
        <v>64244</v>
      </c>
      <c r="AH68" s="78">
        <v>8700</v>
      </c>
      <c r="AI68" s="78"/>
      <c r="AJ68" s="78" t="s">
        <v>1635</v>
      </c>
      <c r="AK68" s="78" t="s">
        <v>1767</v>
      </c>
      <c r="AL68" s="82" t="s">
        <v>1858</v>
      </c>
      <c r="AM68" s="78"/>
      <c r="AN68" s="80">
        <v>40814.71560185185</v>
      </c>
      <c r="AO68" s="82" t="s">
        <v>1942</v>
      </c>
      <c r="AP68" s="78" t="b">
        <v>0</v>
      </c>
      <c r="AQ68" s="78" t="b">
        <v>0</v>
      </c>
      <c r="AR68" s="78" t="b">
        <v>1</v>
      </c>
      <c r="AS68" s="78" t="s">
        <v>1363</v>
      </c>
      <c r="AT68" s="78">
        <v>15</v>
      </c>
      <c r="AU68" s="82" t="s">
        <v>2031</v>
      </c>
      <c r="AV68" s="78" t="b">
        <v>0</v>
      </c>
      <c r="AW68" s="78" t="s">
        <v>2212</v>
      </c>
      <c r="AX68" s="82" t="s">
        <v>2278</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279</v>
      </c>
      <c r="B69" s="65"/>
      <c r="C69" s="65" t="s">
        <v>64</v>
      </c>
      <c r="D69" s="66">
        <v>162.16842340330504</v>
      </c>
      <c r="E69" s="68"/>
      <c r="F69" s="100" t="s">
        <v>2103</v>
      </c>
      <c r="G69" s="65"/>
      <c r="H69" s="69" t="s">
        <v>279</v>
      </c>
      <c r="I69" s="70"/>
      <c r="J69" s="70"/>
      <c r="K69" s="69" t="s">
        <v>2469</v>
      </c>
      <c r="L69" s="73">
        <v>1</v>
      </c>
      <c r="M69" s="74">
        <v>319.8912658691406</v>
      </c>
      <c r="N69" s="74">
        <v>5825.89013671875</v>
      </c>
      <c r="O69" s="75"/>
      <c r="P69" s="76"/>
      <c r="Q69" s="76"/>
      <c r="R69" s="86"/>
      <c r="S69" s="48">
        <v>1</v>
      </c>
      <c r="T69" s="48">
        <v>0</v>
      </c>
      <c r="U69" s="49">
        <v>0</v>
      </c>
      <c r="V69" s="49">
        <v>0.00346</v>
      </c>
      <c r="W69" s="49">
        <v>0.006849</v>
      </c>
      <c r="X69" s="49">
        <v>0.543708</v>
      </c>
      <c r="Y69" s="49">
        <v>0</v>
      </c>
      <c r="Z69" s="49">
        <v>0</v>
      </c>
      <c r="AA69" s="71">
        <v>69</v>
      </c>
      <c r="AB69" s="71"/>
      <c r="AC69" s="72"/>
      <c r="AD69" s="78" t="s">
        <v>1462</v>
      </c>
      <c r="AE69" s="78">
        <v>23</v>
      </c>
      <c r="AF69" s="78">
        <v>9</v>
      </c>
      <c r="AG69" s="78">
        <v>137</v>
      </c>
      <c r="AH69" s="78">
        <v>460</v>
      </c>
      <c r="AI69" s="78"/>
      <c r="AJ69" s="78"/>
      <c r="AK69" s="78" t="s">
        <v>1768</v>
      </c>
      <c r="AL69" s="78"/>
      <c r="AM69" s="78"/>
      <c r="AN69" s="80">
        <v>43336.43717592592</v>
      </c>
      <c r="AO69" s="82" t="s">
        <v>1943</v>
      </c>
      <c r="AP69" s="78" t="b">
        <v>1</v>
      </c>
      <c r="AQ69" s="78" t="b">
        <v>0</v>
      </c>
      <c r="AR69" s="78" t="b">
        <v>0</v>
      </c>
      <c r="AS69" s="78" t="s">
        <v>1363</v>
      </c>
      <c r="AT69" s="78">
        <v>0</v>
      </c>
      <c r="AU69" s="78"/>
      <c r="AV69" s="78" t="b">
        <v>0</v>
      </c>
      <c r="AW69" s="78" t="s">
        <v>2212</v>
      </c>
      <c r="AX69" s="82" t="s">
        <v>2279</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280</v>
      </c>
      <c r="B70" s="65"/>
      <c r="C70" s="65" t="s">
        <v>64</v>
      </c>
      <c r="D70" s="66">
        <v>172.76038410004466</v>
      </c>
      <c r="E70" s="68"/>
      <c r="F70" s="100" t="s">
        <v>2104</v>
      </c>
      <c r="G70" s="65"/>
      <c r="H70" s="69" t="s">
        <v>280</v>
      </c>
      <c r="I70" s="70"/>
      <c r="J70" s="70"/>
      <c r="K70" s="69" t="s">
        <v>2470</v>
      </c>
      <c r="L70" s="73">
        <v>1</v>
      </c>
      <c r="M70" s="74">
        <v>1701.3973388671875</v>
      </c>
      <c r="N70" s="74">
        <v>1448.2659912109375</v>
      </c>
      <c r="O70" s="75"/>
      <c r="P70" s="76"/>
      <c r="Q70" s="76"/>
      <c r="R70" s="86"/>
      <c r="S70" s="48">
        <v>1</v>
      </c>
      <c r="T70" s="48">
        <v>0</v>
      </c>
      <c r="U70" s="49">
        <v>0</v>
      </c>
      <c r="V70" s="49">
        <v>0.00346</v>
      </c>
      <c r="W70" s="49">
        <v>0.006849</v>
      </c>
      <c r="X70" s="49">
        <v>0.543708</v>
      </c>
      <c r="Y70" s="49">
        <v>0</v>
      </c>
      <c r="Z70" s="49">
        <v>0</v>
      </c>
      <c r="AA70" s="71">
        <v>70</v>
      </c>
      <c r="AB70" s="71"/>
      <c r="AC70" s="72"/>
      <c r="AD70" s="78" t="s">
        <v>1463</v>
      </c>
      <c r="AE70" s="78">
        <v>1817</v>
      </c>
      <c r="AF70" s="78">
        <v>575</v>
      </c>
      <c r="AG70" s="78">
        <v>6498</v>
      </c>
      <c r="AH70" s="78">
        <v>1675</v>
      </c>
      <c r="AI70" s="78">
        <v>3600</v>
      </c>
      <c r="AJ70" s="78" t="s">
        <v>1636</v>
      </c>
      <c r="AK70" s="78" t="s">
        <v>1769</v>
      </c>
      <c r="AL70" s="78"/>
      <c r="AM70" s="78" t="s">
        <v>1757</v>
      </c>
      <c r="AN70" s="80">
        <v>40508.788090277776</v>
      </c>
      <c r="AO70" s="78"/>
      <c r="AP70" s="78" t="b">
        <v>1</v>
      </c>
      <c r="AQ70" s="78" t="b">
        <v>0</v>
      </c>
      <c r="AR70" s="78" t="b">
        <v>1</v>
      </c>
      <c r="AS70" s="78" t="s">
        <v>1363</v>
      </c>
      <c r="AT70" s="78">
        <v>6</v>
      </c>
      <c r="AU70" s="82" t="s">
        <v>2031</v>
      </c>
      <c r="AV70" s="78" t="b">
        <v>0</v>
      </c>
      <c r="AW70" s="78" t="s">
        <v>2212</v>
      </c>
      <c r="AX70" s="82" t="s">
        <v>2280</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281</v>
      </c>
      <c r="B71" s="65"/>
      <c r="C71" s="65" t="s">
        <v>64</v>
      </c>
      <c r="D71" s="66">
        <v>165.27489950870924</v>
      </c>
      <c r="E71" s="68"/>
      <c r="F71" s="100" t="s">
        <v>2105</v>
      </c>
      <c r="G71" s="65"/>
      <c r="H71" s="69" t="s">
        <v>281</v>
      </c>
      <c r="I71" s="70"/>
      <c r="J71" s="70"/>
      <c r="K71" s="69" t="s">
        <v>2471</v>
      </c>
      <c r="L71" s="73">
        <v>1</v>
      </c>
      <c r="M71" s="74">
        <v>650.3300170898438</v>
      </c>
      <c r="N71" s="74">
        <v>7169.017578125</v>
      </c>
      <c r="O71" s="75"/>
      <c r="P71" s="76"/>
      <c r="Q71" s="76"/>
      <c r="R71" s="86"/>
      <c r="S71" s="48">
        <v>1</v>
      </c>
      <c r="T71" s="48">
        <v>0</v>
      </c>
      <c r="U71" s="49">
        <v>0</v>
      </c>
      <c r="V71" s="49">
        <v>0.00346</v>
      </c>
      <c r="W71" s="49">
        <v>0.006849</v>
      </c>
      <c r="X71" s="49">
        <v>0.543708</v>
      </c>
      <c r="Y71" s="49">
        <v>0</v>
      </c>
      <c r="Z71" s="49">
        <v>0</v>
      </c>
      <c r="AA71" s="71">
        <v>71</v>
      </c>
      <c r="AB71" s="71"/>
      <c r="AC71" s="72"/>
      <c r="AD71" s="78" t="s">
        <v>1464</v>
      </c>
      <c r="AE71" s="78">
        <v>448</v>
      </c>
      <c r="AF71" s="78">
        <v>175</v>
      </c>
      <c r="AG71" s="78">
        <v>3624</v>
      </c>
      <c r="AH71" s="78">
        <v>636</v>
      </c>
      <c r="AI71" s="78"/>
      <c r="AJ71" s="78" t="s">
        <v>1637</v>
      </c>
      <c r="AK71" s="78" t="s">
        <v>1770</v>
      </c>
      <c r="AL71" s="78"/>
      <c r="AM71" s="78"/>
      <c r="AN71" s="80">
        <v>41393.43990740741</v>
      </c>
      <c r="AO71" s="82" t="s">
        <v>1944</v>
      </c>
      <c r="AP71" s="78" t="b">
        <v>1</v>
      </c>
      <c r="AQ71" s="78" t="b">
        <v>0</v>
      </c>
      <c r="AR71" s="78" t="b">
        <v>1</v>
      </c>
      <c r="AS71" s="78" t="s">
        <v>1363</v>
      </c>
      <c r="AT71" s="78">
        <v>6</v>
      </c>
      <c r="AU71" s="82" t="s">
        <v>2031</v>
      </c>
      <c r="AV71" s="78" t="b">
        <v>0</v>
      </c>
      <c r="AW71" s="78" t="s">
        <v>2212</v>
      </c>
      <c r="AX71" s="82" t="s">
        <v>2281</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282</v>
      </c>
      <c r="B72" s="65"/>
      <c r="C72" s="65" t="s">
        <v>64</v>
      </c>
      <c r="D72" s="66">
        <v>181.20026797677534</v>
      </c>
      <c r="E72" s="68"/>
      <c r="F72" s="100" t="s">
        <v>2106</v>
      </c>
      <c r="G72" s="65"/>
      <c r="H72" s="69" t="s">
        <v>282</v>
      </c>
      <c r="I72" s="70"/>
      <c r="J72" s="70"/>
      <c r="K72" s="69" t="s">
        <v>2472</v>
      </c>
      <c r="L72" s="73">
        <v>1</v>
      </c>
      <c r="M72" s="74">
        <v>5012.28173828125</v>
      </c>
      <c r="N72" s="74">
        <v>2444.70166015625</v>
      </c>
      <c r="O72" s="75"/>
      <c r="P72" s="76"/>
      <c r="Q72" s="76"/>
      <c r="R72" s="86"/>
      <c r="S72" s="48">
        <v>1</v>
      </c>
      <c r="T72" s="48">
        <v>0</v>
      </c>
      <c r="U72" s="49">
        <v>0</v>
      </c>
      <c r="V72" s="49">
        <v>0.00346</v>
      </c>
      <c r="W72" s="49">
        <v>0.006849</v>
      </c>
      <c r="X72" s="49">
        <v>0.543708</v>
      </c>
      <c r="Y72" s="49">
        <v>0</v>
      </c>
      <c r="Z72" s="49">
        <v>0</v>
      </c>
      <c r="AA72" s="71">
        <v>72</v>
      </c>
      <c r="AB72" s="71"/>
      <c r="AC72" s="72"/>
      <c r="AD72" s="78" t="s">
        <v>1465</v>
      </c>
      <c r="AE72" s="78">
        <v>720</v>
      </c>
      <c r="AF72" s="78">
        <v>1026</v>
      </c>
      <c r="AG72" s="78">
        <v>29030</v>
      </c>
      <c r="AH72" s="78">
        <v>18751</v>
      </c>
      <c r="AI72" s="78"/>
      <c r="AJ72" s="78" t="s">
        <v>1638</v>
      </c>
      <c r="AK72" s="78" t="s">
        <v>1771</v>
      </c>
      <c r="AL72" s="82" t="s">
        <v>1859</v>
      </c>
      <c r="AM72" s="78"/>
      <c r="AN72" s="80">
        <v>40637.589537037034</v>
      </c>
      <c r="AO72" s="82" t="s">
        <v>1945</v>
      </c>
      <c r="AP72" s="78" t="b">
        <v>0</v>
      </c>
      <c r="AQ72" s="78" t="b">
        <v>0</v>
      </c>
      <c r="AR72" s="78" t="b">
        <v>1</v>
      </c>
      <c r="AS72" s="78" t="s">
        <v>1363</v>
      </c>
      <c r="AT72" s="78">
        <v>6</v>
      </c>
      <c r="AU72" s="82" t="s">
        <v>2041</v>
      </c>
      <c r="AV72" s="78" t="b">
        <v>0</v>
      </c>
      <c r="AW72" s="78" t="s">
        <v>2212</v>
      </c>
      <c r="AX72" s="82" t="s">
        <v>2282</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283</v>
      </c>
      <c r="B73" s="65"/>
      <c r="C73" s="65" t="s">
        <v>64</v>
      </c>
      <c r="D73" s="66">
        <v>163.94622599374722</v>
      </c>
      <c r="E73" s="68"/>
      <c r="F73" s="100" t="s">
        <v>2107</v>
      </c>
      <c r="G73" s="65"/>
      <c r="H73" s="69" t="s">
        <v>283</v>
      </c>
      <c r="I73" s="70"/>
      <c r="J73" s="70"/>
      <c r="K73" s="69" t="s">
        <v>2473</v>
      </c>
      <c r="L73" s="73">
        <v>1</v>
      </c>
      <c r="M73" s="74">
        <v>3786.76416015625</v>
      </c>
      <c r="N73" s="74">
        <v>399.0955505371094</v>
      </c>
      <c r="O73" s="75"/>
      <c r="P73" s="76"/>
      <c r="Q73" s="76"/>
      <c r="R73" s="86"/>
      <c r="S73" s="48">
        <v>1</v>
      </c>
      <c r="T73" s="48">
        <v>0</v>
      </c>
      <c r="U73" s="49">
        <v>0</v>
      </c>
      <c r="V73" s="49">
        <v>0.00346</v>
      </c>
      <c r="W73" s="49">
        <v>0.006849</v>
      </c>
      <c r="X73" s="49">
        <v>0.543708</v>
      </c>
      <c r="Y73" s="49">
        <v>0</v>
      </c>
      <c r="Z73" s="49">
        <v>0</v>
      </c>
      <c r="AA73" s="71">
        <v>73</v>
      </c>
      <c r="AB73" s="71"/>
      <c r="AC73" s="72"/>
      <c r="AD73" s="78" t="s">
        <v>1466</v>
      </c>
      <c r="AE73" s="78">
        <v>767</v>
      </c>
      <c r="AF73" s="78">
        <v>104</v>
      </c>
      <c r="AG73" s="78">
        <v>168</v>
      </c>
      <c r="AH73" s="78">
        <v>64</v>
      </c>
      <c r="AI73" s="78"/>
      <c r="AJ73" s="78"/>
      <c r="AK73" s="78" t="s">
        <v>1772</v>
      </c>
      <c r="AL73" s="78"/>
      <c r="AM73" s="78"/>
      <c r="AN73" s="80">
        <v>42088.313726851855</v>
      </c>
      <c r="AO73" s="82" t="s">
        <v>1946</v>
      </c>
      <c r="AP73" s="78" t="b">
        <v>0</v>
      </c>
      <c r="AQ73" s="78" t="b">
        <v>0</v>
      </c>
      <c r="AR73" s="78" t="b">
        <v>1</v>
      </c>
      <c r="AS73" s="78" t="s">
        <v>1363</v>
      </c>
      <c r="AT73" s="78">
        <v>0</v>
      </c>
      <c r="AU73" s="82" t="s">
        <v>2031</v>
      </c>
      <c r="AV73" s="78" t="b">
        <v>0</v>
      </c>
      <c r="AW73" s="78" t="s">
        <v>2212</v>
      </c>
      <c r="AX73" s="82" t="s">
        <v>2283</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284</v>
      </c>
      <c r="B74" s="65"/>
      <c r="C74" s="65" t="s">
        <v>64</v>
      </c>
      <c r="D74" s="66">
        <v>163.7965163019205</v>
      </c>
      <c r="E74" s="68"/>
      <c r="F74" s="100" t="s">
        <v>2108</v>
      </c>
      <c r="G74" s="65"/>
      <c r="H74" s="69" t="s">
        <v>284</v>
      </c>
      <c r="I74" s="70"/>
      <c r="J74" s="70"/>
      <c r="K74" s="69" t="s">
        <v>2474</v>
      </c>
      <c r="L74" s="73">
        <v>1</v>
      </c>
      <c r="M74" s="74">
        <v>1344.553466796875</v>
      </c>
      <c r="N74" s="74">
        <v>7531.27587890625</v>
      </c>
      <c r="O74" s="75"/>
      <c r="P74" s="76"/>
      <c r="Q74" s="76"/>
      <c r="R74" s="86"/>
      <c r="S74" s="48">
        <v>1</v>
      </c>
      <c r="T74" s="48">
        <v>0</v>
      </c>
      <c r="U74" s="49">
        <v>0</v>
      </c>
      <c r="V74" s="49">
        <v>0.00346</v>
      </c>
      <c r="W74" s="49">
        <v>0.006849</v>
      </c>
      <c r="X74" s="49">
        <v>0.543708</v>
      </c>
      <c r="Y74" s="49">
        <v>0</v>
      </c>
      <c r="Z74" s="49">
        <v>0</v>
      </c>
      <c r="AA74" s="71">
        <v>74</v>
      </c>
      <c r="AB74" s="71"/>
      <c r="AC74" s="72"/>
      <c r="AD74" s="78" t="s">
        <v>1467</v>
      </c>
      <c r="AE74" s="78">
        <v>357</v>
      </c>
      <c r="AF74" s="78">
        <v>96</v>
      </c>
      <c r="AG74" s="78">
        <v>2556</v>
      </c>
      <c r="AH74" s="78">
        <v>10427</v>
      </c>
      <c r="AI74" s="78"/>
      <c r="AJ74" s="78" t="s">
        <v>1639</v>
      </c>
      <c r="AK74" s="78" t="s">
        <v>1773</v>
      </c>
      <c r="AL74" s="78"/>
      <c r="AM74" s="78"/>
      <c r="AN74" s="80">
        <v>42179.46325231482</v>
      </c>
      <c r="AO74" s="82" t="s">
        <v>1947</v>
      </c>
      <c r="AP74" s="78" t="b">
        <v>0</v>
      </c>
      <c r="AQ74" s="78" t="b">
        <v>0</v>
      </c>
      <c r="AR74" s="78" t="b">
        <v>0</v>
      </c>
      <c r="AS74" s="78" t="s">
        <v>1363</v>
      </c>
      <c r="AT74" s="78">
        <v>0</v>
      </c>
      <c r="AU74" s="82" t="s">
        <v>2038</v>
      </c>
      <c r="AV74" s="78" t="b">
        <v>0</v>
      </c>
      <c r="AW74" s="78" t="s">
        <v>2212</v>
      </c>
      <c r="AX74" s="82" t="s">
        <v>2284</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285</v>
      </c>
      <c r="B75" s="65"/>
      <c r="C75" s="65" t="s">
        <v>64</v>
      </c>
      <c r="D75" s="66">
        <v>166.62228673514963</v>
      </c>
      <c r="E75" s="68"/>
      <c r="F75" s="100" t="s">
        <v>2109</v>
      </c>
      <c r="G75" s="65"/>
      <c r="H75" s="69" t="s">
        <v>285</v>
      </c>
      <c r="I75" s="70"/>
      <c r="J75" s="70"/>
      <c r="K75" s="69" t="s">
        <v>2475</v>
      </c>
      <c r="L75" s="73">
        <v>1</v>
      </c>
      <c r="M75" s="74">
        <v>6885.0908203125</v>
      </c>
      <c r="N75" s="74">
        <v>4961.02490234375</v>
      </c>
      <c r="O75" s="75"/>
      <c r="P75" s="76"/>
      <c r="Q75" s="76"/>
      <c r="R75" s="86"/>
      <c r="S75" s="48">
        <v>1</v>
      </c>
      <c r="T75" s="48">
        <v>0</v>
      </c>
      <c r="U75" s="49">
        <v>0</v>
      </c>
      <c r="V75" s="49">
        <v>0.00346</v>
      </c>
      <c r="W75" s="49">
        <v>0.006849</v>
      </c>
      <c r="X75" s="49">
        <v>0.543708</v>
      </c>
      <c r="Y75" s="49">
        <v>0</v>
      </c>
      <c r="Z75" s="49">
        <v>0</v>
      </c>
      <c r="AA75" s="71">
        <v>75</v>
      </c>
      <c r="AB75" s="71"/>
      <c r="AC75" s="72"/>
      <c r="AD75" s="78" t="s">
        <v>1468</v>
      </c>
      <c r="AE75" s="78">
        <v>330</v>
      </c>
      <c r="AF75" s="78">
        <v>247</v>
      </c>
      <c r="AG75" s="78">
        <v>2185</v>
      </c>
      <c r="AH75" s="78">
        <v>1607</v>
      </c>
      <c r="AI75" s="78"/>
      <c r="AJ75" s="78" t="s">
        <v>1640</v>
      </c>
      <c r="AK75" s="78"/>
      <c r="AL75" s="82" t="s">
        <v>1860</v>
      </c>
      <c r="AM75" s="78"/>
      <c r="AN75" s="80">
        <v>41794.43877314815</v>
      </c>
      <c r="AO75" s="82" t="s">
        <v>1948</v>
      </c>
      <c r="AP75" s="78" t="b">
        <v>1</v>
      </c>
      <c r="AQ75" s="78" t="b">
        <v>0</v>
      </c>
      <c r="AR75" s="78" t="b">
        <v>1</v>
      </c>
      <c r="AS75" s="78" t="s">
        <v>1363</v>
      </c>
      <c r="AT75" s="78">
        <v>4</v>
      </c>
      <c r="AU75" s="82" t="s">
        <v>2031</v>
      </c>
      <c r="AV75" s="78" t="b">
        <v>0</v>
      </c>
      <c r="AW75" s="78" t="s">
        <v>2212</v>
      </c>
      <c r="AX75" s="82" t="s">
        <v>2285</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286</v>
      </c>
      <c r="B76" s="65"/>
      <c r="C76" s="65" t="s">
        <v>64</v>
      </c>
      <c r="D76" s="66">
        <v>162.01871371147834</v>
      </c>
      <c r="E76" s="68"/>
      <c r="F76" s="100" t="s">
        <v>2078</v>
      </c>
      <c r="G76" s="65"/>
      <c r="H76" s="69" t="s">
        <v>286</v>
      </c>
      <c r="I76" s="70"/>
      <c r="J76" s="70"/>
      <c r="K76" s="69" t="s">
        <v>2476</v>
      </c>
      <c r="L76" s="73">
        <v>1</v>
      </c>
      <c r="M76" s="74">
        <v>5110.12890625</v>
      </c>
      <c r="N76" s="74">
        <v>1460.6951904296875</v>
      </c>
      <c r="O76" s="75"/>
      <c r="P76" s="76"/>
      <c r="Q76" s="76"/>
      <c r="R76" s="86"/>
      <c r="S76" s="48">
        <v>1</v>
      </c>
      <c r="T76" s="48">
        <v>0</v>
      </c>
      <c r="U76" s="49">
        <v>0</v>
      </c>
      <c r="V76" s="49">
        <v>0.00346</v>
      </c>
      <c r="W76" s="49">
        <v>0.006849</v>
      </c>
      <c r="X76" s="49">
        <v>0.543708</v>
      </c>
      <c r="Y76" s="49">
        <v>0</v>
      </c>
      <c r="Z76" s="49">
        <v>0</v>
      </c>
      <c r="AA76" s="71">
        <v>76</v>
      </c>
      <c r="AB76" s="71"/>
      <c r="AC76" s="72"/>
      <c r="AD76" s="78" t="s">
        <v>1469</v>
      </c>
      <c r="AE76" s="78">
        <v>14</v>
      </c>
      <c r="AF76" s="78">
        <v>1</v>
      </c>
      <c r="AG76" s="78">
        <v>9</v>
      </c>
      <c r="AH76" s="78">
        <v>1</v>
      </c>
      <c r="AI76" s="78"/>
      <c r="AJ76" s="78"/>
      <c r="AK76" s="78"/>
      <c r="AL76" s="78"/>
      <c r="AM76" s="78"/>
      <c r="AN76" s="80">
        <v>43440.69230324074</v>
      </c>
      <c r="AO76" s="78"/>
      <c r="AP76" s="78" t="b">
        <v>1</v>
      </c>
      <c r="AQ76" s="78" t="b">
        <v>1</v>
      </c>
      <c r="AR76" s="78" t="b">
        <v>0</v>
      </c>
      <c r="AS76" s="78" t="s">
        <v>1363</v>
      </c>
      <c r="AT76" s="78">
        <v>0</v>
      </c>
      <c r="AU76" s="78"/>
      <c r="AV76" s="78" t="b">
        <v>0</v>
      </c>
      <c r="AW76" s="78" t="s">
        <v>2212</v>
      </c>
      <c r="AX76" s="82" t="s">
        <v>2286</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287</v>
      </c>
      <c r="B77" s="65"/>
      <c r="C77" s="65" t="s">
        <v>64</v>
      </c>
      <c r="D77" s="66">
        <v>163.0666815542653</v>
      </c>
      <c r="E77" s="68"/>
      <c r="F77" s="100" t="s">
        <v>2110</v>
      </c>
      <c r="G77" s="65"/>
      <c r="H77" s="69" t="s">
        <v>287</v>
      </c>
      <c r="I77" s="70"/>
      <c r="J77" s="70"/>
      <c r="K77" s="69" t="s">
        <v>2477</v>
      </c>
      <c r="L77" s="73">
        <v>1</v>
      </c>
      <c r="M77" s="74">
        <v>611.205078125</v>
      </c>
      <c r="N77" s="74">
        <v>3258.94287109375</v>
      </c>
      <c r="O77" s="75"/>
      <c r="P77" s="76"/>
      <c r="Q77" s="76"/>
      <c r="R77" s="86"/>
      <c r="S77" s="48">
        <v>1</v>
      </c>
      <c r="T77" s="48">
        <v>0</v>
      </c>
      <c r="U77" s="49">
        <v>0</v>
      </c>
      <c r="V77" s="49">
        <v>0.00346</v>
      </c>
      <c r="W77" s="49">
        <v>0.006849</v>
      </c>
      <c r="X77" s="49">
        <v>0.543708</v>
      </c>
      <c r="Y77" s="49">
        <v>0</v>
      </c>
      <c r="Z77" s="49">
        <v>0</v>
      </c>
      <c r="AA77" s="71">
        <v>77</v>
      </c>
      <c r="AB77" s="71"/>
      <c r="AC77" s="72"/>
      <c r="AD77" s="78" t="s">
        <v>1470</v>
      </c>
      <c r="AE77" s="78">
        <v>45</v>
      </c>
      <c r="AF77" s="78">
        <v>57</v>
      </c>
      <c r="AG77" s="78">
        <v>4067</v>
      </c>
      <c r="AH77" s="78">
        <v>574</v>
      </c>
      <c r="AI77" s="78"/>
      <c r="AJ77" s="78" t="s">
        <v>1641</v>
      </c>
      <c r="AK77" s="78" t="s">
        <v>1774</v>
      </c>
      <c r="AL77" s="78"/>
      <c r="AM77" s="78"/>
      <c r="AN77" s="80">
        <v>40779.756747685184</v>
      </c>
      <c r="AO77" s="82" t="s">
        <v>1949</v>
      </c>
      <c r="AP77" s="78" t="b">
        <v>0</v>
      </c>
      <c r="AQ77" s="78" t="b">
        <v>0</v>
      </c>
      <c r="AR77" s="78" t="b">
        <v>0</v>
      </c>
      <c r="AS77" s="78" t="s">
        <v>1363</v>
      </c>
      <c r="AT77" s="78">
        <v>1</v>
      </c>
      <c r="AU77" s="82" t="s">
        <v>2042</v>
      </c>
      <c r="AV77" s="78" t="b">
        <v>0</v>
      </c>
      <c r="AW77" s="78" t="s">
        <v>2212</v>
      </c>
      <c r="AX77" s="82" t="s">
        <v>2287</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288</v>
      </c>
      <c r="B78" s="65"/>
      <c r="C78" s="65" t="s">
        <v>64</v>
      </c>
      <c r="D78" s="66">
        <v>169.31706118803038</v>
      </c>
      <c r="E78" s="68"/>
      <c r="F78" s="100" t="s">
        <v>2111</v>
      </c>
      <c r="G78" s="65"/>
      <c r="H78" s="69" t="s">
        <v>288</v>
      </c>
      <c r="I78" s="70"/>
      <c r="J78" s="70"/>
      <c r="K78" s="69" t="s">
        <v>2478</v>
      </c>
      <c r="L78" s="73">
        <v>1</v>
      </c>
      <c r="M78" s="74">
        <v>3950.988525390625</v>
      </c>
      <c r="N78" s="74">
        <v>1058.5260009765625</v>
      </c>
      <c r="O78" s="75"/>
      <c r="P78" s="76"/>
      <c r="Q78" s="76"/>
      <c r="R78" s="86"/>
      <c r="S78" s="48">
        <v>1</v>
      </c>
      <c r="T78" s="48">
        <v>0</v>
      </c>
      <c r="U78" s="49">
        <v>0</v>
      </c>
      <c r="V78" s="49">
        <v>0.00346</v>
      </c>
      <c r="W78" s="49">
        <v>0.006849</v>
      </c>
      <c r="X78" s="49">
        <v>0.543708</v>
      </c>
      <c r="Y78" s="49">
        <v>0</v>
      </c>
      <c r="Z78" s="49">
        <v>0</v>
      </c>
      <c r="AA78" s="71">
        <v>78</v>
      </c>
      <c r="AB78" s="71"/>
      <c r="AC78" s="72"/>
      <c r="AD78" s="78" t="s">
        <v>1471</v>
      </c>
      <c r="AE78" s="78">
        <v>1020</v>
      </c>
      <c r="AF78" s="78">
        <v>391</v>
      </c>
      <c r="AG78" s="78">
        <v>30696</v>
      </c>
      <c r="AH78" s="78">
        <v>2518</v>
      </c>
      <c r="AI78" s="78"/>
      <c r="AJ78" s="78" t="s">
        <v>1642</v>
      </c>
      <c r="AK78" s="78" t="s">
        <v>1775</v>
      </c>
      <c r="AL78" s="82" t="s">
        <v>1861</v>
      </c>
      <c r="AM78" s="78"/>
      <c r="AN78" s="80">
        <v>40247.89842592592</v>
      </c>
      <c r="AO78" s="82" t="s">
        <v>1950</v>
      </c>
      <c r="AP78" s="78" t="b">
        <v>0</v>
      </c>
      <c r="AQ78" s="78" t="b">
        <v>0</v>
      </c>
      <c r="AR78" s="78" t="b">
        <v>0</v>
      </c>
      <c r="AS78" s="78" t="s">
        <v>1363</v>
      </c>
      <c r="AT78" s="78">
        <v>5</v>
      </c>
      <c r="AU78" s="82" t="s">
        <v>2034</v>
      </c>
      <c r="AV78" s="78" t="b">
        <v>0</v>
      </c>
      <c r="AW78" s="78" t="s">
        <v>2212</v>
      </c>
      <c r="AX78" s="82" t="s">
        <v>2288</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289</v>
      </c>
      <c r="B79" s="65"/>
      <c r="C79" s="65" t="s">
        <v>64</v>
      </c>
      <c r="D79" s="66">
        <v>222.83827601607862</v>
      </c>
      <c r="E79" s="68"/>
      <c r="F79" s="100" t="s">
        <v>2112</v>
      </c>
      <c r="G79" s="65"/>
      <c r="H79" s="69" t="s">
        <v>289</v>
      </c>
      <c r="I79" s="70"/>
      <c r="J79" s="70"/>
      <c r="K79" s="69" t="s">
        <v>2479</v>
      </c>
      <c r="L79" s="73">
        <v>1</v>
      </c>
      <c r="M79" s="74">
        <v>5404.8046875</v>
      </c>
      <c r="N79" s="74">
        <v>1720.4505615234375</v>
      </c>
      <c r="O79" s="75"/>
      <c r="P79" s="76"/>
      <c r="Q79" s="76"/>
      <c r="R79" s="86"/>
      <c r="S79" s="48">
        <v>1</v>
      </c>
      <c r="T79" s="48">
        <v>0</v>
      </c>
      <c r="U79" s="49">
        <v>0</v>
      </c>
      <c r="V79" s="49">
        <v>0.00346</v>
      </c>
      <c r="W79" s="49">
        <v>0.006849</v>
      </c>
      <c r="X79" s="49">
        <v>0.543708</v>
      </c>
      <c r="Y79" s="49">
        <v>0</v>
      </c>
      <c r="Z79" s="49">
        <v>0</v>
      </c>
      <c r="AA79" s="71">
        <v>79</v>
      </c>
      <c r="AB79" s="71"/>
      <c r="AC79" s="72"/>
      <c r="AD79" s="78" t="s">
        <v>1472</v>
      </c>
      <c r="AE79" s="78">
        <v>3025</v>
      </c>
      <c r="AF79" s="78">
        <v>3251</v>
      </c>
      <c r="AG79" s="78">
        <v>4379</v>
      </c>
      <c r="AH79" s="78">
        <v>3476</v>
      </c>
      <c r="AI79" s="78"/>
      <c r="AJ79" s="78" t="s">
        <v>1643</v>
      </c>
      <c r="AK79" s="78" t="s">
        <v>1776</v>
      </c>
      <c r="AL79" s="78"/>
      <c r="AM79" s="78"/>
      <c r="AN79" s="80">
        <v>41147.75040509259</v>
      </c>
      <c r="AO79" s="82" t="s">
        <v>1951</v>
      </c>
      <c r="AP79" s="78" t="b">
        <v>1</v>
      </c>
      <c r="AQ79" s="78" t="b">
        <v>0</v>
      </c>
      <c r="AR79" s="78" t="b">
        <v>0</v>
      </c>
      <c r="AS79" s="78" t="s">
        <v>1363</v>
      </c>
      <c r="AT79" s="78">
        <v>9</v>
      </c>
      <c r="AU79" s="82" t="s">
        <v>2031</v>
      </c>
      <c r="AV79" s="78" t="b">
        <v>0</v>
      </c>
      <c r="AW79" s="78" t="s">
        <v>2212</v>
      </c>
      <c r="AX79" s="82" t="s">
        <v>2289</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290</v>
      </c>
      <c r="B80" s="65"/>
      <c r="C80" s="65" t="s">
        <v>64</v>
      </c>
      <c r="D80" s="66">
        <v>165.7427422956677</v>
      </c>
      <c r="E80" s="68"/>
      <c r="F80" s="100" t="s">
        <v>2113</v>
      </c>
      <c r="G80" s="65"/>
      <c r="H80" s="69" t="s">
        <v>290</v>
      </c>
      <c r="I80" s="70"/>
      <c r="J80" s="70"/>
      <c r="K80" s="69" t="s">
        <v>2480</v>
      </c>
      <c r="L80" s="73">
        <v>1</v>
      </c>
      <c r="M80" s="74">
        <v>6787.1728515625</v>
      </c>
      <c r="N80" s="74">
        <v>6173.20654296875</v>
      </c>
      <c r="O80" s="75"/>
      <c r="P80" s="76"/>
      <c r="Q80" s="76"/>
      <c r="R80" s="86"/>
      <c r="S80" s="48">
        <v>1</v>
      </c>
      <c r="T80" s="48">
        <v>0</v>
      </c>
      <c r="U80" s="49">
        <v>0</v>
      </c>
      <c r="V80" s="49">
        <v>0.00346</v>
      </c>
      <c r="W80" s="49">
        <v>0.006849</v>
      </c>
      <c r="X80" s="49">
        <v>0.543708</v>
      </c>
      <c r="Y80" s="49">
        <v>0</v>
      </c>
      <c r="Z80" s="49">
        <v>0</v>
      </c>
      <c r="AA80" s="71">
        <v>80</v>
      </c>
      <c r="AB80" s="71"/>
      <c r="AC80" s="72"/>
      <c r="AD80" s="78" t="s">
        <v>1473</v>
      </c>
      <c r="AE80" s="78">
        <v>388</v>
      </c>
      <c r="AF80" s="78">
        <v>200</v>
      </c>
      <c r="AG80" s="78">
        <v>4462</v>
      </c>
      <c r="AH80" s="78">
        <v>1701</v>
      </c>
      <c r="AI80" s="78">
        <v>0</v>
      </c>
      <c r="AJ80" s="78" t="s">
        <v>1644</v>
      </c>
      <c r="AK80" s="78" t="s">
        <v>1742</v>
      </c>
      <c r="AL80" s="78"/>
      <c r="AM80" s="78" t="s">
        <v>1757</v>
      </c>
      <c r="AN80" s="80">
        <v>39963.88087962963</v>
      </c>
      <c r="AO80" s="82" t="s">
        <v>1952</v>
      </c>
      <c r="AP80" s="78" t="b">
        <v>0</v>
      </c>
      <c r="AQ80" s="78" t="b">
        <v>0</v>
      </c>
      <c r="AR80" s="78" t="b">
        <v>1</v>
      </c>
      <c r="AS80" s="78" t="s">
        <v>1363</v>
      </c>
      <c r="AT80" s="78">
        <v>3</v>
      </c>
      <c r="AU80" s="82" t="s">
        <v>2043</v>
      </c>
      <c r="AV80" s="78" t="b">
        <v>0</v>
      </c>
      <c r="AW80" s="78" t="s">
        <v>2212</v>
      </c>
      <c r="AX80" s="82" t="s">
        <v>2290</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291</v>
      </c>
      <c r="B81" s="65"/>
      <c r="C81" s="65" t="s">
        <v>64</v>
      </c>
      <c r="D81" s="66">
        <v>171.2820008932559</v>
      </c>
      <c r="E81" s="68"/>
      <c r="F81" s="100" t="s">
        <v>2114</v>
      </c>
      <c r="G81" s="65"/>
      <c r="H81" s="69" t="s">
        <v>291</v>
      </c>
      <c r="I81" s="70"/>
      <c r="J81" s="70"/>
      <c r="K81" s="69" t="s">
        <v>2481</v>
      </c>
      <c r="L81" s="73">
        <v>1</v>
      </c>
      <c r="M81" s="74">
        <v>4819.70703125</v>
      </c>
      <c r="N81" s="74">
        <v>9453.666015625</v>
      </c>
      <c r="O81" s="75"/>
      <c r="P81" s="76"/>
      <c r="Q81" s="76"/>
      <c r="R81" s="86"/>
      <c r="S81" s="48">
        <v>1</v>
      </c>
      <c r="T81" s="48">
        <v>0</v>
      </c>
      <c r="U81" s="49">
        <v>0</v>
      </c>
      <c r="V81" s="49">
        <v>0.00346</v>
      </c>
      <c r="W81" s="49">
        <v>0.006849</v>
      </c>
      <c r="X81" s="49">
        <v>0.543708</v>
      </c>
      <c r="Y81" s="49">
        <v>0</v>
      </c>
      <c r="Z81" s="49">
        <v>0</v>
      </c>
      <c r="AA81" s="71">
        <v>81</v>
      </c>
      <c r="AB81" s="71"/>
      <c r="AC81" s="72"/>
      <c r="AD81" s="78" t="s">
        <v>1474</v>
      </c>
      <c r="AE81" s="78">
        <v>491</v>
      </c>
      <c r="AF81" s="78">
        <v>496</v>
      </c>
      <c r="AG81" s="78">
        <v>22850</v>
      </c>
      <c r="AH81" s="78">
        <v>92647</v>
      </c>
      <c r="AI81" s="78"/>
      <c r="AJ81" s="78" t="s">
        <v>1645</v>
      </c>
      <c r="AK81" s="78" t="s">
        <v>1777</v>
      </c>
      <c r="AL81" s="78"/>
      <c r="AM81" s="78"/>
      <c r="AN81" s="80">
        <v>42406.87017361111</v>
      </c>
      <c r="AO81" s="82" t="s">
        <v>1953</v>
      </c>
      <c r="AP81" s="78" t="b">
        <v>1</v>
      </c>
      <c r="AQ81" s="78" t="b">
        <v>0</v>
      </c>
      <c r="AR81" s="78" t="b">
        <v>1</v>
      </c>
      <c r="AS81" s="78" t="s">
        <v>1363</v>
      </c>
      <c r="AT81" s="78">
        <v>4</v>
      </c>
      <c r="AU81" s="78"/>
      <c r="AV81" s="78" t="b">
        <v>0</v>
      </c>
      <c r="AW81" s="78" t="s">
        <v>2212</v>
      </c>
      <c r="AX81" s="82" t="s">
        <v>2291</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292</v>
      </c>
      <c r="B82" s="65"/>
      <c r="C82" s="65" t="s">
        <v>64</v>
      </c>
      <c r="D82" s="66">
        <v>163.38481464939704</v>
      </c>
      <c r="E82" s="68"/>
      <c r="F82" s="100" t="s">
        <v>2115</v>
      </c>
      <c r="G82" s="65"/>
      <c r="H82" s="69" t="s">
        <v>292</v>
      </c>
      <c r="I82" s="70"/>
      <c r="J82" s="70"/>
      <c r="K82" s="69" t="s">
        <v>2482</v>
      </c>
      <c r="L82" s="73">
        <v>1</v>
      </c>
      <c r="M82" s="74">
        <v>2195.169677734375</v>
      </c>
      <c r="N82" s="74">
        <v>6544.99169921875</v>
      </c>
      <c r="O82" s="75"/>
      <c r="P82" s="76"/>
      <c r="Q82" s="76"/>
      <c r="R82" s="86"/>
      <c r="S82" s="48">
        <v>1</v>
      </c>
      <c r="T82" s="48">
        <v>0</v>
      </c>
      <c r="U82" s="49">
        <v>0</v>
      </c>
      <c r="V82" s="49">
        <v>0.00346</v>
      </c>
      <c r="W82" s="49">
        <v>0.006849</v>
      </c>
      <c r="X82" s="49">
        <v>0.543708</v>
      </c>
      <c r="Y82" s="49">
        <v>0</v>
      </c>
      <c r="Z82" s="49">
        <v>0</v>
      </c>
      <c r="AA82" s="71">
        <v>82</v>
      </c>
      <c r="AB82" s="71"/>
      <c r="AC82" s="72"/>
      <c r="AD82" s="78" t="s">
        <v>1475</v>
      </c>
      <c r="AE82" s="78">
        <v>139</v>
      </c>
      <c r="AF82" s="78">
        <v>74</v>
      </c>
      <c r="AG82" s="78">
        <v>3282</v>
      </c>
      <c r="AH82" s="78">
        <v>462</v>
      </c>
      <c r="AI82" s="78"/>
      <c r="AJ82" s="78"/>
      <c r="AK82" s="78" t="s">
        <v>1752</v>
      </c>
      <c r="AL82" s="78"/>
      <c r="AM82" s="78"/>
      <c r="AN82" s="80">
        <v>41043.87012731482</v>
      </c>
      <c r="AO82" s="82" t="s">
        <v>1954</v>
      </c>
      <c r="AP82" s="78" t="b">
        <v>0</v>
      </c>
      <c r="AQ82" s="78" t="b">
        <v>0</v>
      </c>
      <c r="AR82" s="78" t="b">
        <v>0</v>
      </c>
      <c r="AS82" s="78" t="s">
        <v>1363</v>
      </c>
      <c r="AT82" s="78">
        <v>1</v>
      </c>
      <c r="AU82" s="82" t="s">
        <v>2044</v>
      </c>
      <c r="AV82" s="78" t="b">
        <v>0</v>
      </c>
      <c r="AW82" s="78" t="s">
        <v>2212</v>
      </c>
      <c r="AX82" s="82" t="s">
        <v>2292</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293</v>
      </c>
      <c r="B83" s="65"/>
      <c r="C83" s="65" t="s">
        <v>64</v>
      </c>
      <c r="D83" s="66">
        <v>162.07485484591336</v>
      </c>
      <c r="E83" s="68"/>
      <c r="F83" s="100" t="s">
        <v>2116</v>
      </c>
      <c r="G83" s="65"/>
      <c r="H83" s="69" t="s">
        <v>293</v>
      </c>
      <c r="I83" s="70"/>
      <c r="J83" s="70"/>
      <c r="K83" s="69" t="s">
        <v>2483</v>
      </c>
      <c r="L83" s="73">
        <v>1</v>
      </c>
      <c r="M83" s="74">
        <v>3385.8203125</v>
      </c>
      <c r="N83" s="74">
        <v>8281.2607421875</v>
      </c>
      <c r="O83" s="75"/>
      <c r="P83" s="76"/>
      <c r="Q83" s="76"/>
      <c r="R83" s="86"/>
      <c r="S83" s="48">
        <v>1</v>
      </c>
      <c r="T83" s="48">
        <v>0</v>
      </c>
      <c r="U83" s="49">
        <v>0</v>
      </c>
      <c r="V83" s="49">
        <v>0.00346</v>
      </c>
      <c r="W83" s="49">
        <v>0.006849</v>
      </c>
      <c r="X83" s="49">
        <v>0.543708</v>
      </c>
      <c r="Y83" s="49">
        <v>0</v>
      </c>
      <c r="Z83" s="49">
        <v>0</v>
      </c>
      <c r="AA83" s="71">
        <v>83</v>
      </c>
      <c r="AB83" s="71"/>
      <c r="AC83" s="72"/>
      <c r="AD83" s="78" t="s">
        <v>1476</v>
      </c>
      <c r="AE83" s="78">
        <v>12</v>
      </c>
      <c r="AF83" s="78">
        <v>4</v>
      </c>
      <c r="AG83" s="78">
        <v>19</v>
      </c>
      <c r="AH83" s="78">
        <v>30</v>
      </c>
      <c r="AI83" s="78"/>
      <c r="AJ83" s="78" t="s">
        <v>1646</v>
      </c>
      <c r="AK83" s="78"/>
      <c r="AL83" s="78"/>
      <c r="AM83" s="78"/>
      <c r="AN83" s="80">
        <v>43296.64880787037</v>
      </c>
      <c r="AO83" s="78"/>
      <c r="AP83" s="78" t="b">
        <v>1</v>
      </c>
      <c r="AQ83" s="78" t="b">
        <v>0</v>
      </c>
      <c r="AR83" s="78" t="b">
        <v>0</v>
      </c>
      <c r="AS83" s="78" t="s">
        <v>1363</v>
      </c>
      <c r="AT83" s="78">
        <v>0</v>
      </c>
      <c r="AU83" s="78"/>
      <c r="AV83" s="78" t="b">
        <v>0</v>
      </c>
      <c r="AW83" s="78" t="s">
        <v>2212</v>
      </c>
      <c r="AX83" s="82" t="s">
        <v>2293</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294</v>
      </c>
      <c r="B84" s="65"/>
      <c r="C84" s="65" t="s">
        <v>64</v>
      </c>
      <c r="D84" s="66">
        <v>167.50183117463152</v>
      </c>
      <c r="E84" s="68"/>
      <c r="F84" s="100" t="s">
        <v>2117</v>
      </c>
      <c r="G84" s="65"/>
      <c r="H84" s="69" t="s">
        <v>294</v>
      </c>
      <c r="I84" s="70"/>
      <c r="J84" s="70"/>
      <c r="K84" s="69" t="s">
        <v>2484</v>
      </c>
      <c r="L84" s="73">
        <v>1</v>
      </c>
      <c r="M84" s="74">
        <v>559.567138671875</v>
      </c>
      <c r="N84" s="74">
        <v>6030.46923828125</v>
      </c>
      <c r="O84" s="75"/>
      <c r="P84" s="76"/>
      <c r="Q84" s="76"/>
      <c r="R84" s="86"/>
      <c r="S84" s="48">
        <v>1</v>
      </c>
      <c r="T84" s="48">
        <v>0</v>
      </c>
      <c r="U84" s="49">
        <v>0</v>
      </c>
      <c r="V84" s="49">
        <v>0.00346</v>
      </c>
      <c r="W84" s="49">
        <v>0.006849</v>
      </c>
      <c r="X84" s="49">
        <v>0.543708</v>
      </c>
      <c r="Y84" s="49">
        <v>0</v>
      </c>
      <c r="Z84" s="49">
        <v>0</v>
      </c>
      <c r="AA84" s="71">
        <v>84</v>
      </c>
      <c r="AB84" s="71"/>
      <c r="AC84" s="72"/>
      <c r="AD84" s="78" t="s">
        <v>1477</v>
      </c>
      <c r="AE84" s="78">
        <v>723</v>
      </c>
      <c r="AF84" s="78">
        <v>294</v>
      </c>
      <c r="AG84" s="78">
        <v>67251</v>
      </c>
      <c r="AH84" s="78">
        <v>233</v>
      </c>
      <c r="AI84" s="78"/>
      <c r="AJ84" s="78" t="s">
        <v>1647</v>
      </c>
      <c r="AK84" s="78" t="s">
        <v>1778</v>
      </c>
      <c r="AL84" s="82" t="s">
        <v>1862</v>
      </c>
      <c r="AM84" s="78"/>
      <c r="AN84" s="80">
        <v>40932.53454861111</v>
      </c>
      <c r="AO84" s="82" t="s">
        <v>1955</v>
      </c>
      <c r="AP84" s="78" t="b">
        <v>1</v>
      </c>
      <c r="AQ84" s="78" t="b">
        <v>0</v>
      </c>
      <c r="AR84" s="78" t="b">
        <v>0</v>
      </c>
      <c r="AS84" s="78" t="s">
        <v>1363</v>
      </c>
      <c r="AT84" s="78">
        <v>22</v>
      </c>
      <c r="AU84" s="82" t="s">
        <v>2031</v>
      </c>
      <c r="AV84" s="78" t="b">
        <v>0</v>
      </c>
      <c r="AW84" s="78" t="s">
        <v>2212</v>
      </c>
      <c r="AX84" s="82" t="s">
        <v>2294</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295</v>
      </c>
      <c r="B85" s="65"/>
      <c r="C85" s="65" t="s">
        <v>64</v>
      </c>
      <c r="D85" s="66">
        <v>162.0935685573917</v>
      </c>
      <c r="E85" s="68"/>
      <c r="F85" s="100" t="s">
        <v>2118</v>
      </c>
      <c r="G85" s="65"/>
      <c r="H85" s="69" t="s">
        <v>295</v>
      </c>
      <c r="I85" s="70"/>
      <c r="J85" s="70"/>
      <c r="K85" s="69" t="s">
        <v>2485</v>
      </c>
      <c r="L85" s="73">
        <v>1</v>
      </c>
      <c r="M85" s="74">
        <v>3284.614013671875</v>
      </c>
      <c r="N85" s="74">
        <v>2164.024169921875</v>
      </c>
      <c r="O85" s="75"/>
      <c r="P85" s="76"/>
      <c r="Q85" s="76"/>
      <c r="R85" s="86"/>
      <c r="S85" s="48">
        <v>1</v>
      </c>
      <c r="T85" s="48">
        <v>0</v>
      </c>
      <c r="U85" s="49">
        <v>0</v>
      </c>
      <c r="V85" s="49">
        <v>0.00346</v>
      </c>
      <c r="W85" s="49">
        <v>0.006849</v>
      </c>
      <c r="X85" s="49">
        <v>0.543708</v>
      </c>
      <c r="Y85" s="49">
        <v>0</v>
      </c>
      <c r="Z85" s="49">
        <v>0</v>
      </c>
      <c r="AA85" s="71">
        <v>85</v>
      </c>
      <c r="AB85" s="71"/>
      <c r="AC85" s="72"/>
      <c r="AD85" s="78" t="s">
        <v>1478</v>
      </c>
      <c r="AE85" s="78">
        <v>97</v>
      </c>
      <c r="AF85" s="78">
        <v>5</v>
      </c>
      <c r="AG85" s="78">
        <v>41</v>
      </c>
      <c r="AH85" s="78">
        <v>110</v>
      </c>
      <c r="AI85" s="78"/>
      <c r="AJ85" s="78"/>
      <c r="AK85" s="78" t="s">
        <v>1752</v>
      </c>
      <c r="AL85" s="78"/>
      <c r="AM85" s="78"/>
      <c r="AN85" s="80">
        <v>43256.73542824074</v>
      </c>
      <c r="AO85" s="78"/>
      <c r="AP85" s="78" t="b">
        <v>1</v>
      </c>
      <c r="AQ85" s="78" t="b">
        <v>0</v>
      </c>
      <c r="AR85" s="78" t="b">
        <v>0</v>
      </c>
      <c r="AS85" s="78" t="s">
        <v>1363</v>
      </c>
      <c r="AT85" s="78">
        <v>0</v>
      </c>
      <c r="AU85" s="78"/>
      <c r="AV85" s="78" t="b">
        <v>0</v>
      </c>
      <c r="AW85" s="78" t="s">
        <v>2212</v>
      </c>
      <c r="AX85" s="82" t="s">
        <v>2295</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296</v>
      </c>
      <c r="B86" s="65"/>
      <c r="C86" s="65" t="s">
        <v>64</v>
      </c>
      <c r="D86" s="66">
        <v>162.3929879410451</v>
      </c>
      <c r="E86" s="68"/>
      <c r="F86" s="100" t="s">
        <v>2119</v>
      </c>
      <c r="G86" s="65"/>
      <c r="H86" s="69" t="s">
        <v>296</v>
      </c>
      <c r="I86" s="70"/>
      <c r="J86" s="70"/>
      <c r="K86" s="69" t="s">
        <v>2486</v>
      </c>
      <c r="L86" s="73">
        <v>1</v>
      </c>
      <c r="M86" s="74">
        <v>7271.3203125</v>
      </c>
      <c r="N86" s="74">
        <v>6429.544921875</v>
      </c>
      <c r="O86" s="75"/>
      <c r="P86" s="76"/>
      <c r="Q86" s="76"/>
      <c r="R86" s="86"/>
      <c r="S86" s="48">
        <v>1</v>
      </c>
      <c r="T86" s="48">
        <v>0</v>
      </c>
      <c r="U86" s="49">
        <v>0</v>
      </c>
      <c r="V86" s="49">
        <v>0.00346</v>
      </c>
      <c r="W86" s="49">
        <v>0.006849</v>
      </c>
      <c r="X86" s="49">
        <v>0.543708</v>
      </c>
      <c r="Y86" s="49">
        <v>0</v>
      </c>
      <c r="Z86" s="49">
        <v>0</v>
      </c>
      <c r="AA86" s="71">
        <v>86</v>
      </c>
      <c r="AB86" s="71"/>
      <c r="AC86" s="72"/>
      <c r="AD86" s="78" t="s">
        <v>1479</v>
      </c>
      <c r="AE86" s="78">
        <v>209</v>
      </c>
      <c r="AF86" s="78">
        <v>21</v>
      </c>
      <c r="AG86" s="78">
        <v>569</v>
      </c>
      <c r="AH86" s="78">
        <v>350</v>
      </c>
      <c r="AI86" s="78"/>
      <c r="AJ86" s="78" t="s">
        <v>1648</v>
      </c>
      <c r="AK86" s="78" t="s">
        <v>1779</v>
      </c>
      <c r="AL86" s="78"/>
      <c r="AM86" s="78"/>
      <c r="AN86" s="80">
        <v>40627.551724537036</v>
      </c>
      <c r="AO86" s="78"/>
      <c r="AP86" s="78" t="b">
        <v>1</v>
      </c>
      <c r="AQ86" s="78" t="b">
        <v>0</v>
      </c>
      <c r="AR86" s="78" t="b">
        <v>0</v>
      </c>
      <c r="AS86" s="78" t="s">
        <v>1363</v>
      </c>
      <c r="AT86" s="78">
        <v>0</v>
      </c>
      <c r="AU86" s="82" t="s">
        <v>2031</v>
      </c>
      <c r="AV86" s="78" t="b">
        <v>0</v>
      </c>
      <c r="AW86" s="78" t="s">
        <v>2212</v>
      </c>
      <c r="AX86" s="82" t="s">
        <v>2296</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297</v>
      </c>
      <c r="B87" s="65"/>
      <c r="C87" s="65" t="s">
        <v>64</v>
      </c>
      <c r="D87" s="66">
        <v>176.59669495310408</v>
      </c>
      <c r="E87" s="68"/>
      <c r="F87" s="100" t="s">
        <v>2120</v>
      </c>
      <c r="G87" s="65"/>
      <c r="H87" s="69" t="s">
        <v>297</v>
      </c>
      <c r="I87" s="70"/>
      <c r="J87" s="70"/>
      <c r="K87" s="69" t="s">
        <v>2487</v>
      </c>
      <c r="L87" s="73">
        <v>1</v>
      </c>
      <c r="M87" s="74">
        <v>4661.95751953125</v>
      </c>
      <c r="N87" s="74">
        <v>401.9488220214844</v>
      </c>
      <c r="O87" s="75"/>
      <c r="P87" s="76"/>
      <c r="Q87" s="76"/>
      <c r="R87" s="86"/>
      <c r="S87" s="48">
        <v>1</v>
      </c>
      <c r="T87" s="48">
        <v>0</v>
      </c>
      <c r="U87" s="49">
        <v>0</v>
      </c>
      <c r="V87" s="49">
        <v>0.00346</v>
      </c>
      <c r="W87" s="49">
        <v>0.006849</v>
      </c>
      <c r="X87" s="49">
        <v>0.543708</v>
      </c>
      <c r="Y87" s="49">
        <v>0</v>
      </c>
      <c r="Z87" s="49">
        <v>0</v>
      </c>
      <c r="AA87" s="71">
        <v>87</v>
      </c>
      <c r="AB87" s="71"/>
      <c r="AC87" s="72"/>
      <c r="AD87" s="78" t="s">
        <v>297</v>
      </c>
      <c r="AE87" s="78">
        <v>2248</v>
      </c>
      <c r="AF87" s="78">
        <v>780</v>
      </c>
      <c r="AG87" s="78">
        <v>3469</v>
      </c>
      <c r="AH87" s="78">
        <v>3970</v>
      </c>
      <c r="AI87" s="78"/>
      <c r="AJ87" s="78"/>
      <c r="AK87" s="78"/>
      <c r="AL87" s="78"/>
      <c r="AM87" s="78"/>
      <c r="AN87" s="80">
        <v>40323.2325</v>
      </c>
      <c r="AO87" s="82" t="s">
        <v>1956</v>
      </c>
      <c r="AP87" s="78" t="b">
        <v>0</v>
      </c>
      <c r="AQ87" s="78" t="b">
        <v>0</v>
      </c>
      <c r="AR87" s="78" t="b">
        <v>0</v>
      </c>
      <c r="AS87" s="78" t="s">
        <v>1363</v>
      </c>
      <c r="AT87" s="78">
        <v>8</v>
      </c>
      <c r="AU87" s="82" t="s">
        <v>2045</v>
      </c>
      <c r="AV87" s="78" t="b">
        <v>0</v>
      </c>
      <c r="AW87" s="78" t="s">
        <v>2212</v>
      </c>
      <c r="AX87" s="82" t="s">
        <v>2297</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298</v>
      </c>
      <c r="B88" s="65"/>
      <c r="C88" s="65" t="s">
        <v>64</v>
      </c>
      <c r="D88" s="66">
        <v>162</v>
      </c>
      <c r="E88" s="68"/>
      <c r="F88" s="100" t="s">
        <v>2078</v>
      </c>
      <c r="G88" s="65"/>
      <c r="H88" s="69" t="s">
        <v>298</v>
      </c>
      <c r="I88" s="70"/>
      <c r="J88" s="70"/>
      <c r="K88" s="69" t="s">
        <v>2488</v>
      </c>
      <c r="L88" s="73">
        <v>1</v>
      </c>
      <c r="M88" s="74">
        <v>3364.863525390625</v>
      </c>
      <c r="N88" s="74">
        <v>1752.1712646484375</v>
      </c>
      <c r="O88" s="75"/>
      <c r="P88" s="76"/>
      <c r="Q88" s="76"/>
      <c r="R88" s="86"/>
      <c r="S88" s="48">
        <v>1</v>
      </c>
      <c r="T88" s="48">
        <v>0</v>
      </c>
      <c r="U88" s="49">
        <v>0</v>
      </c>
      <c r="V88" s="49">
        <v>0.00346</v>
      </c>
      <c r="W88" s="49">
        <v>0.006849</v>
      </c>
      <c r="X88" s="49">
        <v>0.543708</v>
      </c>
      <c r="Y88" s="49">
        <v>0</v>
      </c>
      <c r="Z88" s="49">
        <v>0</v>
      </c>
      <c r="AA88" s="71">
        <v>88</v>
      </c>
      <c r="AB88" s="71"/>
      <c r="AC88" s="72"/>
      <c r="AD88" s="78" t="s">
        <v>1480</v>
      </c>
      <c r="AE88" s="78">
        <v>1</v>
      </c>
      <c r="AF88" s="78">
        <v>0</v>
      </c>
      <c r="AG88" s="78">
        <v>5</v>
      </c>
      <c r="AH88" s="78">
        <v>1</v>
      </c>
      <c r="AI88" s="78"/>
      <c r="AJ88" s="78"/>
      <c r="AK88" s="78"/>
      <c r="AL88" s="78"/>
      <c r="AM88" s="78"/>
      <c r="AN88" s="80">
        <v>43171.82753472222</v>
      </c>
      <c r="AO88" s="78"/>
      <c r="AP88" s="78" t="b">
        <v>1</v>
      </c>
      <c r="AQ88" s="78" t="b">
        <v>1</v>
      </c>
      <c r="AR88" s="78" t="b">
        <v>1</v>
      </c>
      <c r="AS88" s="78" t="s">
        <v>2029</v>
      </c>
      <c r="AT88" s="78">
        <v>0</v>
      </c>
      <c r="AU88" s="78"/>
      <c r="AV88" s="78" t="b">
        <v>0</v>
      </c>
      <c r="AW88" s="78" t="s">
        <v>2212</v>
      </c>
      <c r="AX88" s="82" t="s">
        <v>2298</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299</v>
      </c>
      <c r="B89" s="65"/>
      <c r="C89" s="65" t="s">
        <v>64</v>
      </c>
      <c r="D89" s="66">
        <v>162.03742742295668</v>
      </c>
      <c r="E89" s="68"/>
      <c r="F89" s="100" t="s">
        <v>2121</v>
      </c>
      <c r="G89" s="65"/>
      <c r="H89" s="69" t="s">
        <v>299</v>
      </c>
      <c r="I89" s="70"/>
      <c r="J89" s="70"/>
      <c r="K89" s="69" t="s">
        <v>2489</v>
      </c>
      <c r="L89" s="73">
        <v>1</v>
      </c>
      <c r="M89" s="74">
        <v>890.9174194335938</v>
      </c>
      <c r="N89" s="74">
        <v>3953.958740234375</v>
      </c>
      <c r="O89" s="75"/>
      <c r="P89" s="76"/>
      <c r="Q89" s="76"/>
      <c r="R89" s="86"/>
      <c r="S89" s="48">
        <v>1</v>
      </c>
      <c r="T89" s="48">
        <v>0</v>
      </c>
      <c r="U89" s="49">
        <v>0</v>
      </c>
      <c r="V89" s="49">
        <v>0.00346</v>
      </c>
      <c r="W89" s="49">
        <v>0.006849</v>
      </c>
      <c r="X89" s="49">
        <v>0.543708</v>
      </c>
      <c r="Y89" s="49">
        <v>0</v>
      </c>
      <c r="Z89" s="49">
        <v>0</v>
      </c>
      <c r="AA89" s="71">
        <v>89</v>
      </c>
      <c r="AB89" s="71"/>
      <c r="AC89" s="72"/>
      <c r="AD89" s="78" t="s">
        <v>1481</v>
      </c>
      <c r="AE89" s="78">
        <v>1</v>
      </c>
      <c r="AF89" s="78">
        <v>2</v>
      </c>
      <c r="AG89" s="78">
        <v>14</v>
      </c>
      <c r="AH89" s="78">
        <v>35</v>
      </c>
      <c r="AI89" s="78"/>
      <c r="AJ89" s="78"/>
      <c r="AK89" s="78" t="s">
        <v>1773</v>
      </c>
      <c r="AL89" s="78"/>
      <c r="AM89" s="78"/>
      <c r="AN89" s="80">
        <v>42695.78456018519</v>
      </c>
      <c r="AO89" s="82" t="s">
        <v>1957</v>
      </c>
      <c r="AP89" s="78" t="b">
        <v>1</v>
      </c>
      <c r="AQ89" s="78" t="b">
        <v>0</v>
      </c>
      <c r="AR89" s="78" t="b">
        <v>0</v>
      </c>
      <c r="AS89" s="78" t="s">
        <v>1363</v>
      </c>
      <c r="AT89" s="78">
        <v>0</v>
      </c>
      <c r="AU89" s="78"/>
      <c r="AV89" s="78" t="b">
        <v>0</v>
      </c>
      <c r="AW89" s="78" t="s">
        <v>2212</v>
      </c>
      <c r="AX89" s="82" t="s">
        <v>2299</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300</v>
      </c>
      <c r="B90" s="65"/>
      <c r="C90" s="65" t="s">
        <v>64</v>
      </c>
      <c r="D90" s="66">
        <v>171.39428316212596</v>
      </c>
      <c r="E90" s="68"/>
      <c r="F90" s="100" t="s">
        <v>2122</v>
      </c>
      <c r="G90" s="65"/>
      <c r="H90" s="69" t="s">
        <v>300</v>
      </c>
      <c r="I90" s="70"/>
      <c r="J90" s="70"/>
      <c r="K90" s="69" t="s">
        <v>2490</v>
      </c>
      <c r="L90" s="73">
        <v>1</v>
      </c>
      <c r="M90" s="74">
        <v>4816.2900390625</v>
      </c>
      <c r="N90" s="74">
        <v>4493.19580078125</v>
      </c>
      <c r="O90" s="75"/>
      <c r="P90" s="76"/>
      <c r="Q90" s="76"/>
      <c r="R90" s="86"/>
      <c r="S90" s="48">
        <v>1</v>
      </c>
      <c r="T90" s="48">
        <v>0</v>
      </c>
      <c r="U90" s="49">
        <v>0</v>
      </c>
      <c r="V90" s="49">
        <v>0.00346</v>
      </c>
      <c r="W90" s="49">
        <v>0.006849</v>
      </c>
      <c r="X90" s="49">
        <v>0.543708</v>
      </c>
      <c r="Y90" s="49">
        <v>0</v>
      </c>
      <c r="Z90" s="49">
        <v>0</v>
      </c>
      <c r="AA90" s="71">
        <v>90</v>
      </c>
      <c r="AB90" s="71"/>
      <c r="AC90" s="72"/>
      <c r="AD90" s="78" t="s">
        <v>1482</v>
      </c>
      <c r="AE90" s="78">
        <v>340</v>
      </c>
      <c r="AF90" s="78">
        <v>502</v>
      </c>
      <c r="AG90" s="78">
        <v>2973</v>
      </c>
      <c r="AH90" s="78">
        <v>1609</v>
      </c>
      <c r="AI90" s="78"/>
      <c r="AJ90" s="78" t="s">
        <v>1649</v>
      </c>
      <c r="AK90" s="78" t="s">
        <v>1737</v>
      </c>
      <c r="AL90" s="82" t="s">
        <v>1863</v>
      </c>
      <c r="AM90" s="78"/>
      <c r="AN90" s="80">
        <v>42883.89747685185</v>
      </c>
      <c r="AO90" s="82" t="s">
        <v>1958</v>
      </c>
      <c r="AP90" s="78" t="b">
        <v>0</v>
      </c>
      <c r="AQ90" s="78" t="b">
        <v>0</v>
      </c>
      <c r="AR90" s="78" t="b">
        <v>0</v>
      </c>
      <c r="AS90" s="78" t="s">
        <v>1363</v>
      </c>
      <c r="AT90" s="78">
        <v>6</v>
      </c>
      <c r="AU90" s="82" t="s">
        <v>2031</v>
      </c>
      <c r="AV90" s="78" t="b">
        <v>0</v>
      </c>
      <c r="AW90" s="78" t="s">
        <v>2212</v>
      </c>
      <c r="AX90" s="82" t="s">
        <v>2300</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301</v>
      </c>
      <c r="B91" s="65"/>
      <c r="C91" s="65" t="s">
        <v>64</v>
      </c>
      <c r="D91" s="66">
        <v>166.43514962036625</v>
      </c>
      <c r="E91" s="68"/>
      <c r="F91" s="100" t="s">
        <v>2123</v>
      </c>
      <c r="G91" s="65"/>
      <c r="H91" s="69" t="s">
        <v>301</v>
      </c>
      <c r="I91" s="70"/>
      <c r="J91" s="70"/>
      <c r="K91" s="69" t="s">
        <v>2491</v>
      </c>
      <c r="L91" s="73">
        <v>1</v>
      </c>
      <c r="M91" s="74">
        <v>3997.724853515625</v>
      </c>
      <c r="N91" s="74">
        <v>3143.112548828125</v>
      </c>
      <c r="O91" s="75"/>
      <c r="P91" s="76"/>
      <c r="Q91" s="76"/>
      <c r="R91" s="86"/>
      <c r="S91" s="48">
        <v>1</v>
      </c>
      <c r="T91" s="48">
        <v>0</v>
      </c>
      <c r="U91" s="49">
        <v>0</v>
      </c>
      <c r="V91" s="49">
        <v>0.00346</v>
      </c>
      <c r="W91" s="49">
        <v>0.006849</v>
      </c>
      <c r="X91" s="49">
        <v>0.543708</v>
      </c>
      <c r="Y91" s="49">
        <v>0</v>
      </c>
      <c r="Z91" s="49">
        <v>0</v>
      </c>
      <c r="AA91" s="71">
        <v>91</v>
      </c>
      <c r="AB91" s="71"/>
      <c r="AC91" s="72"/>
      <c r="AD91" s="78" t="s">
        <v>1483</v>
      </c>
      <c r="AE91" s="78">
        <v>559</v>
      </c>
      <c r="AF91" s="78">
        <v>237</v>
      </c>
      <c r="AG91" s="78">
        <v>718</v>
      </c>
      <c r="AH91" s="78">
        <v>1212</v>
      </c>
      <c r="AI91" s="78">
        <v>3600</v>
      </c>
      <c r="AJ91" s="78" t="s">
        <v>1650</v>
      </c>
      <c r="AK91" s="78" t="s">
        <v>1780</v>
      </c>
      <c r="AL91" s="78"/>
      <c r="AM91" s="78" t="s">
        <v>1893</v>
      </c>
      <c r="AN91" s="80">
        <v>41421.905497685184</v>
      </c>
      <c r="AO91" s="82" t="s">
        <v>1959</v>
      </c>
      <c r="AP91" s="78" t="b">
        <v>1</v>
      </c>
      <c r="AQ91" s="78" t="b">
        <v>0</v>
      </c>
      <c r="AR91" s="78" t="b">
        <v>1</v>
      </c>
      <c r="AS91" s="78" t="s">
        <v>1363</v>
      </c>
      <c r="AT91" s="78">
        <v>3</v>
      </c>
      <c r="AU91" s="82" t="s">
        <v>2031</v>
      </c>
      <c r="AV91" s="78" t="b">
        <v>0</v>
      </c>
      <c r="AW91" s="78" t="s">
        <v>2212</v>
      </c>
      <c r="AX91" s="82" t="s">
        <v>2301</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302</v>
      </c>
      <c r="B92" s="65"/>
      <c r="C92" s="65" t="s">
        <v>64</v>
      </c>
      <c r="D92" s="66">
        <v>164.09593568557392</v>
      </c>
      <c r="E92" s="68"/>
      <c r="F92" s="100" t="s">
        <v>2124</v>
      </c>
      <c r="G92" s="65"/>
      <c r="H92" s="69" t="s">
        <v>302</v>
      </c>
      <c r="I92" s="70"/>
      <c r="J92" s="70"/>
      <c r="K92" s="69" t="s">
        <v>2492</v>
      </c>
      <c r="L92" s="73">
        <v>1</v>
      </c>
      <c r="M92" s="74">
        <v>5986.02392578125</v>
      </c>
      <c r="N92" s="74">
        <v>5693.5966796875</v>
      </c>
      <c r="O92" s="75"/>
      <c r="P92" s="76"/>
      <c r="Q92" s="76"/>
      <c r="R92" s="86"/>
      <c r="S92" s="48">
        <v>1</v>
      </c>
      <c r="T92" s="48">
        <v>0</v>
      </c>
      <c r="U92" s="49">
        <v>0</v>
      </c>
      <c r="V92" s="49">
        <v>0.00346</v>
      </c>
      <c r="W92" s="49">
        <v>0.006849</v>
      </c>
      <c r="X92" s="49">
        <v>0.543708</v>
      </c>
      <c r="Y92" s="49">
        <v>0</v>
      </c>
      <c r="Z92" s="49">
        <v>0</v>
      </c>
      <c r="AA92" s="71">
        <v>92</v>
      </c>
      <c r="AB92" s="71"/>
      <c r="AC92" s="72"/>
      <c r="AD92" s="78" t="s">
        <v>1484</v>
      </c>
      <c r="AE92" s="78">
        <v>245</v>
      </c>
      <c r="AF92" s="78">
        <v>112</v>
      </c>
      <c r="AG92" s="78">
        <v>541</v>
      </c>
      <c r="AH92" s="78">
        <v>547</v>
      </c>
      <c r="AI92" s="78"/>
      <c r="AJ92" s="78" t="s">
        <v>1651</v>
      </c>
      <c r="AK92" s="78" t="s">
        <v>1781</v>
      </c>
      <c r="AL92" s="78"/>
      <c r="AM92" s="78"/>
      <c r="AN92" s="80">
        <v>42331.657013888886</v>
      </c>
      <c r="AO92" s="82" t="s">
        <v>1960</v>
      </c>
      <c r="AP92" s="78" t="b">
        <v>0</v>
      </c>
      <c r="AQ92" s="78" t="b">
        <v>0</v>
      </c>
      <c r="AR92" s="78" t="b">
        <v>1</v>
      </c>
      <c r="AS92" s="78" t="s">
        <v>2029</v>
      </c>
      <c r="AT92" s="78">
        <v>4</v>
      </c>
      <c r="AU92" s="82" t="s">
        <v>2031</v>
      </c>
      <c r="AV92" s="78" t="b">
        <v>0</v>
      </c>
      <c r="AW92" s="78" t="s">
        <v>2212</v>
      </c>
      <c r="AX92" s="82" t="s">
        <v>2302</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303</v>
      </c>
      <c r="B93" s="65"/>
      <c r="C93" s="65" t="s">
        <v>64</v>
      </c>
      <c r="D93" s="66">
        <v>164.58249218401073</v>
      </c>
      <c r="E93" s="68"/>
      <c r="F93" s="100" t="s">
        <v>2125</v>
      </c>
      <c r="G93" s="65"/>
      <c r="H93" s="69" t="s">
        <v>303</v>
      </c>
      <c r="I93" s="70"/>
      <c r="J93" s="70"/>
      <c r="K93" s="69" t="s">
        <v>2493</v>
      </c>
      <c r="L93" s="73">
        <v>1</v>
      </c>
      <c r="M93" s="74">
        <v>1465.494140625</v>
      </c>
      <c r="N93" s="74">
        <v>1593.505126953125</v>
      </c>
      <c r="O93" s="75"/>
      <c r="P93" s="76"/>
      <c r="Q93" s="76"/>
      <c r="R93" s="86"/>
      <c r="S93" s="48">
        <v>1</v>
      </c>
      <c r="T93" s="48">
        <v>0</v>
      </c>
      <c r="U93" s="49">
        <v>0</v>
      </c>
      <c r="V93" s="49">
        <v>0.00346</v>
      </c>
      <c r="W93" s="49">
        <v>0.006849</v>
      </c>
      <c r="X93" s="49">
        <v>0.543708</v>
      </c>
      <c r="Y93" s="49">
        <v>0</v>
      </c>
      <c r="Z93" s="49">
        <v>0</v>
      </c>
      <c r="AA93" s="71">
        <v>93</v>
      </c>
      <c r="AB93" s="71"/>
      <c r="AC93" s="72"/>
      <c r="AD93" s="78" t="s">
        <v>1485</v>
      </c>
      <c r="AE93" s="78">
        <v>138</v>
      </c>
      <c r="AF93" s="78">
        <v>138</v>
      </c>
      <c r="AG93" s="78">
        <v>1222</v>
      </c>
      <c r="AH93" s="78">
        <v>967</v>
      </c>
      <c r="AI93" s="78">
        <v>7200</v>
      </c>
      <c r="AJ93" s="78" t="s">
        <v>1652</v>
      </c>
      <c r="AK93" s="78"/>
      <c r="AL93" s="78"/>
      <c r="AM93" s="78" t="s">
        <v>1893</v>
      </c>
      <c r="AN93" s="80">
        <v>41462.963113425925</v>
      </c>
      <c r="AO93" s="82" t="s">
        <v>1961</v>
      </c>
      <c r="AP93" s="78" t="b">
        <v>0</v>
      </c>
      <c r="AQ93" s="78" t="b">
        <v>0</v>
      </c>
      <c r="AR93" s="78" t="b">
        <v>0</v>
      </c>
      <c r="AS93" s="78" t="s">
        <v>1363</v>
      </c>
      <c r="AT93" s="78">
        <v>0</v>
      </c>
      <c r="AU93" s="82" t="s">
        <v>2032</v>
      </c>
      <c r="AV93" s="78" t="b">
        <v>0</v>
      </c>
      <c r="AW93" s="78" t="s">
        <v>2212</v>
      </c>
      <c r="AX93" s="82" t="s">
        <v>2303</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304</v>
      </c>
      <c r="B94" s="65"/>
      <c r="C94" s="65" t="s">
        <v>64</v>
      </c>
      <c r="D94" s="66">
        <v>217.43001339883875</v>
      </c>
      <c r="E94" s="68"/>
      <c r="F94" s="100" t="s">
        <v>2126</v>
      </c>
      <c r="G94" s="65"/>
      <c r="H94" s="69" t="s">
        <v>304</v>
      </c>
      <c r="I94" s="70"/>
      <c r="J94" s="70"/>
      <c r="K94" s="69" t="s">
        <v>2494</v>
      </c>
      <c r="L94" s="73">
        <v>1</v>
      </c>
      <c r="M94" s="74">
        <v>1069.630615234375</v>
      </c>
      <c r="N94" s="74">
        <v>3076.07373046875</v>
      </c>
      <c r="O94" s="75"/>
      <c r="P94" s="76"/>
      <c r="Q94" s="76"/>
      <c r="R94" s="86"/>
      <c r="S94" s="48">
        <v>1</v>
      </c>
      <c r="T94" s="48">
        <v>0</v>
      </c>
      <c r="U94" s="49">
        <v>0</v>
      </c>
      <c r="V94" s="49">
        <v>0.00346</v>
      </c>
      <c r="W94" s="49">
        <v>0.006849</v>
      </c>
      <c r="X94" s="49">
        <v>0.543708</v>
      </c>
      <c r="Y94" s="49">
        <v>0</v>
      </c>
      <c r="Z94" s="49">
        <v>0</v>
      </c>
      <c r="AA94" s="71">
        <v>94</v>
      </c>
      <c r="AB94" s="71"/>
      <c r="AC94" s="72"/>
      <c r="AD94" s="78" t="s">
        <v>1486</v>
      </c>
      <c r="AE94" s="78">
        <v>5002</v>
      </c>
      <c r="AF94" s="78">
        <v>2962</v>
      </c>
      <c r="AG94" s="78">
        <v>389</v>
      </c>
      <c r="AH94" s="78">
        <v>157</v>
      </c>
      <c r="AI94" s="78"/>
      <c r="AJ94" s="78"/>
      <c r="AK94" s="78" t="s">
        <v>1757</v>
      </c>
      <c r="AL94" s="78"/>
      <c r="AM94" s="78"/>
      <c r="AN94" s="80">
        <v>41214.73260416667</v>
      </c>
      <c r="AO94" s="82" t="s">
        <v>1962</v>
      </c>
      <c r="AP94" s="78" t="b">
        <v>0</v>
      </c>
      <c r="AQ94" s="78" t="b">
        <v>0</v>
      </c>
      <c r="AR94" s="78" t="b">
        <v>1</v>
      </c>
      <c r="AS94" s="78" t="s">
        <v>1363</v>
      </c>
      <c r="AT94" s="78">
        <v>4</v>
      </c>
      <c r="AU94" s="82" t="s">
        <v>2031</v>
      </c>
      <c r="AV94" s="78" t="b">
        <v>0</v>
      </c>
      <c r="AW94" s="78" t="s">
        <v>2212</v>
      </c>
      <c r="AX94" s="82" t="s">
        <v>2304</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305</v>
      </c>
      <c r="B95" s="65"/>
      <c r="C95" s="65" t="s">
        <v>64</v>
      </c>
      <c r="D95" s="66">
        <v>162.7859758820902</v>
      </c>
      <c r="E95" s="68"/>
      <c r="F95" s="100" t="s">
        <v>2127</v>
      </c>
      <c r="G95" s="65"/>
      <c r="H95" s="69" t="s">
        <v>305</v>
      </c>
      <c r="I95" s="70"/>
      <c r="J95" s="70"/>
      <c r="K95" s="69" t="s">
        <v>2495</v>
      </c>
      <c r="L95" s="73">
        <v>1</v>
      </c>
      <c r="M95" s="74">
        <v>5080.63671875</v>
      </c>
      <c r="N95" s="74">
        <v>677.4468994140625</v>
      </c>
      <c r="O95" s="75"/>
      <c r="P95" s="76"/>
      <c r="Q95" s="76"/>
      <c r="R95" s="86"/>
      <c r="S95" s="48">
        <v>1</v>
      </c>
      <c r="T95" s="48">
        <v>0</v>
      </c>
      <c r="U95" s="49">
        <v>0</v>
      </c>
      <c r="V95" s="49">
        <v>0.00346</v>
      </c>
      <c r="W95" s="49">
        <v>0.006849</v>
      </c>
      <c r="X95" s="49">
        <v>0.543708</v>
      </c>
      <c r="Y95" s="49">
        <v>0</v>
      </c>
      <c r="Z95" s="49">
        <v>0</v>
      </c>
      <c r="AA95" s="71">
        <v>95</v>
      </c>
      <c r="AB95" s="71"/>
      <c r="AC95" s="72"/>
      <c r="AD95" s="78" t="s">
        <v>1487</v>
      </c>
      <c r="AE95" s="78">
        <v>150</v>
      </c>
      <c r="AF95" s="78">
        <v>42</v>
      </c>
      <c r="AG95" s="78">
        <v>132</v>
      </c>
      <c r="AH95" s="78">
        <v>105</v>
      </c>
      <c r="AI95" s="78"/>
      <c r="AJ95" s="78" t="s">
        <v>1653</v>
      </c>
      <c r="AK95" s="78" t="s">
        <v>1782</v>
      </c>
      <c r="AL95" s="78"/>
      <c r="AM95" s="78"/>
      <c r="AN95" s="80">
        <v>43034.78482638889</v>
      </c>
      <c r="AO95" s="78"/>
      <c r="AP95" s="78" t="b">
        <v>1</v>
      </c>
      <c r="AQ95" s="78" t="b">
        <v>0</v>
      </c>
      <c r="AR95" s="78" t="b">
        <v>0</v>
      </c>
      <c r="AS95" s="78" t="s">
        <v>1363</v>
      </c>
      <c r="AT95" s="78">
        <v>0</v>
      </c>
      <c r="AU95" s="78"/>
      <c r="AV95" s="78" t="b">
        <v>0</v>
      </c>
      <c r="AW95" s="78" t="s">
        <v>2212</v>
      </c>
      <c r="AX95" s="82" t="s">
        <v>2305</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306</v>
      </c>
      <c r="B96" s="65"/>
      <c r="C96" s="65" t="s">
        <v>64</v>
      </c>
      <c r="D96" s="66">
        <v>211.40419830281377</v>
      </c>
      <c r="E96" s="68"/>
      <c r="F96" s="100" t="s">
        <v>2128</v>
      </c>
      <c r="G96" s="65"/>
      <c r="H96" s="69" t="s">
        <v>306</v>
      </c>
      <c r="I96" s="70"/>
      <c r="J96" s="70"/>
      <c r="K96" s="69" t="s">
        <v>2496</v>
      </c>
      <c r="L96" s="73">
        <v>1</v>
      </c>
      <c r="M96" s="74">
        <v>6327.6025390625</v>
      </c>
      <c r="N96" s="74">
        <v>2483.530029296875</v>
      </c>
      <c r="O96" s="75"/>
      <c r="P96" s="76"/>
      <c r="Q96" s="76"/>
      <c r="R96" s="86"/>
      <c r="S96" s="48">
        <v>1</v>
      </c>
      <c r="T96" s="48">
        <v>0</v>
      </c>
      <c r="U96" s="49">
        <v>0</v>
      </c>
      <c r="V96" s="49">
        <v>0.00346</v>
      </c>
      <c r="W96" s="49">
        <v>0.006849</v>
      </c>
      <c r="X96" s="49">
        <v>0.543708</v>
      </c>
      <c r="Y96" s="49">
        <v>0</v>
      </c>
      <c r="Z96" s="49">
        <v>0</v>
      </c>
      <c r="AA96" s="71">
        <v>96</v>
      </c>
      <c r="AB96" s="71"/>
      <c r="AC96" s="72"/>
      <c r="AD96" s="78" t="s">
        <v>1488</v>
      </c>
      <c r="AE96" s="78">
        <v>3377</v>
      </c>
      <c r="AF96" s="78">
        <v>2640</v>
      </c>
      <c r="AG96" s="78">
        <v>23149</v>
      </c>
      <c r="AH96" s="78">
        <v>25817</v>
      </c>
      <c r="AI96" s="78"/>
      <c r="AJ96" s="78" t="s">
        <v>1654</v>
      </c>
      <c r="AK96" s="78" t="s">
        <v>1783</v>
      </c>
      <c r="AL96" s="82" t="s">
        <v>1864</v>
      </c>
      <c r="AM96" s="78"/>
      <c r="AN96" s="80">
        <v>41355.81784722222</v>
      </c>
      <c r="AO96" s="82" t="s">
        <v>1963</v>
      </c>
      <c r="AP96" s="78" t="b">
        <v>0</v>
      </c>
      <c r="AQ96" s="78" t="b">
        <v>0</v>
      </c>
      <c r="AR96" s="78" t="b">
        <v>1</v>
      </c>
      <c r="AS96" s="78" t="s">
        <v>1363</v>
      </c>
      <c r="AT96" s="78">
        <v>38</v>
      </c>
      <c r="AU96" s="82" t="s">
        <v>2046</v>
      </c>
      <c r="AV96" s="78" t="b">
        <v>0</v>
      </c>
      <c r="AW96" s="78" t="s">
        <v>2212</v>
      </c>
      <c r="AX96" s="82" t="s">
        <v>2306</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307</v>
      </c>
      <c r="B97" s="65"/>
      <c r="C97" s="65" t="s">
        <v>64</v>
      </c>
      <c r="D97" s="66">
        <v>162.0935685573917</v>
      </c>
      <c r="E97" s="68"/>
      <c r="F97" s="100" t="s">
        <v>2129</v>
      </c>
      <c r="G97" s="65"/>
      <c r="H97" s="69" t="s">
        <v>307</v>
      </c>
      <c r="I97" s="70"/>
      <c r="J97" s="70"/>
      <c r="K97" s="69" t="s">
        <v>2497</v>
      </c>
      <c r="L97" s="73">
        <v>1</v>
      </c>
      <c r="M97" s="74">
        <v>1146.810302734375</v>
      </c>
      <c r="N97" s="74">
        <v>5481.71923828125</v>
      </c>
      <c r="O97" s="75"/>
      <c r="P97" s="76"/>
      <c r="Q97" s="76"/>
      <c r="R97" s="86"/>
      <c r="S97" s="48">
        <v>1</v>
      </c>
      <c r="T97" s="48">
        <v>0</v>
      </c>
      <c r="U97" s="49">
        <v>0</v>
      </c>
      <c r="V97" s="49">
        <v>0.00346</v>
      </c>
      <c r="W97" s="49">
        <v>0.006849</v>
      </c>
      <c r="X97" s="49">
        <v>0.543708</v>
      </c>
      <c r="Y97" s="49">
        <v>0</v>
      </c>
      <c r="Z97" s="49">
        <v>0</v>
      </c>
      <c r="AA97" s="71">
        <v>97</v>
      </c>
      <c r="AB97" s="71"/>
      <c r="AC97" s="72"/>
      <c r="AD97" s="78" t="s">
        <v>1489</v>
      </c>
      <c r="AE97" s="78">
        <v>10</v>
      </c>
      <c r="AF97" s="78">
        <v>5</v>
      </c>
      <c r="AG97" s="78">
        <v>38</v>
      </c>
      <c r="AH97" s="78">
        <v>1</v>
      </c>
      <c r="AI97" s="78"/>
      <c r="AJ97" s="78"/>
      <c r="AK97" s="78"/>
      <c r="AL97" s="78"/>
      <c r="AM97" s="78"/>
      <c r="AN97" s="80">
        <v>39990.36454861111</v>
      </c>
      <c r="AO97" s="78"/>
      <c r="AP97" s="78" t="b">
        <v>1</v>
      </c>
      <c r="AQ97" s="78" t="b">
        <v>0</v>
      </c>
      <c r="AR97" s="78" t="b">
        <v>0</v>
      </c>
      <c r="AS97" s="78" t="s">
        <v>1363</v>
      </c>
      <c r="AT97" s="78">
        <v>0</v>
      </c>
      <c r="AU97" s="82" t="s">
        <v>2031</v>
      </c>
      <c r="AV97" s="78" t="b">
        <v>0</v>
      </c>
      <c r="AW97" s="78" t="s">
        <v>2212</v>
      </c>
      <c r="AX97" s="82" t="s">
        <v>2307</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308</v>
      </c>
      <c r="B98" s="65"/>
      <c r="C98" s="65" t="s">
        <v>64</v>
      </c>
      <c r="D98" s="66">
        <v>177.36395712371595</v>
      </c>
      <c r="E98" s="68"/>
      <c r="F98" s="100" t="s">
        <v>2130</v>
      </c>
      <c r="G98" s="65"/>
      <c r="H98" s="69" t="s">
        <v>308</v>
      </c>
      <c r="I98" s="70"/>
      <c r="J98" s="70"/>
      <c r="K98" s="69" t="s">
        <v>2498</v>
      </c>
      <c r="L98" s="73">
        <v>1</v>
      </c>
      <c r="M98" s="74">
        <v>3529.749755859375</v>
      </c>
      <c r="N98" s="74">
        <v>352.9058837890625</v>
      </c>
      <c r="O98" s="75"/>
      <c r="P98" s="76"/>
      <c r="Q98" s="76"/>
      <c r="R98" s="86"/>
      <c r="S98" s="48">
        <v>1</v>
      </c>
      <c r="T98" s="48">
        <v>0</v>
      </c>
      <c r="U98" s="49">
        <v>0</v>
      </c>
      <c r="V98" s="49">
        <v>0.00346</v>
      </c>
      <c r="W98" s="49">
        <v>0.006849</v>
      </c>
      <c r="X98" s="49">
        <v>0.543708</v>
      </c>
      <c r="Y98" s="49">
        <v>0</v>
      </c>
      <c r="Z98" s="49">
        <v>0</v>
      </c>
      <c r="AA98" s="71">
        <v>98</v>
      </c>
      <c r="AB98" s="71"/>
      <c r="AC98" s="72"/>
      <c r="AD98" s="78" t="s">
        <v>1490</v>
      </c>
      <c r="AE98" s="78">
        <v>537</v>
      </c>
      <c r="AF98" s="78">
        <v>821</v>
      </c>
      <c r="AG98" s="78">
        <v>14288</v>
      </c>
      <c r="AH98" s="78">
        <v>13795</v>
      </c>
      <c r="AI98" s="78"/>
      <c r="AJ98" s="78" t="s">
        <v>1655</v>
      </c>
      <c r="AK98" s="78" t="s">
        <v>1784</v>
      </c>
      <c r="AL98" s="82" t="s">
        <v>1865</v>
      </c>
      <c r="AM98" s="78"/>
      <c r="AN98" s="80">
        <v>40520.00121527778</v>
      </c>
      <c r="AO98" s="82" t="s">
        <v>1964</v>
      </c>
      <c r="AP98" s="78" t="b">
        <v>0</v>
      </c>
      <c r="AQ98" s="78" t="b">
        <v>0</v>
      </c>
      <c r="AR98" s="78" t="b">
        <v>1</v>
      </c>
      <c r="AS98" s="78" t="s">
        <v>1363</v>
      </c>
      <c r="AT98" s="78">
        <v>37</v>
      </c>
      <c r="AU98" s="82" t="s">
        <v>2047</v>
      </c>
      <c r="AV98" s="78" t="b">
        <v>0</v>
      </c>
      <c r="AW98" s="78" t="s">
        <v>2212</v>
      </c>
      <c r="AX98" s="82" t="s">
        <v>2308</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309</v>
      </c>
      <c r="B99" s="65"/>
      <c r="C99" s="65" t="s">
        <v>64</v>
      </c>
      <c r="D99" s="66">
        <v>165.05033497096917</v>
      </c>
      <c r="E99" s="68"/>
      <c r="F99" s="100" t="s">
        <v>2131</v>
      </c>
      <c r="G99" s="65"/>
      <c r="H99" s="69" t="s">
        <v>309</v>
      </c>
      <c r="I99" s="70"/>
      <c r="J99" s="70"/>
      <c r="K99" s="69" t="s">
        <v>2499</v>
      </c>
      <c r="L99" s="73">
        <v>1</v>
      </c>
      <c r="M99" s="74">
        <v>5475.14013671875</v>
      </c>
      <c r="N99" s="74">
        <v>8620.990234375</v>
      </c>
      <c r="O99" s="75"/>
      <c r="P99" s="76"/>
      <c r="Q99" s="76"/>
      <c r="R99" s="86"/>
      <c r="S99" s="48">
        <v>1</v>
      </c>
      <c r="T99" s="48">
        <v>0</v>
      </c>
      <c r="U99" s="49">
        <v>0</v>
      </c>
      <c r="V99" s="49">
        <v>0.00346</v>
      </c>
      <c r="W99" s="49">
        <v>0.006849</v>
      </c>
      <c r="X99" s="49">
        <v>0.543708</v>
      </c>
      <c r="Y99" s="49">
        <v>0</v>
      </c>
      <c r="Z99" s="49">
        <v>0</v>
      </c>
      <c r="AA99" s="71">
        <v>99</v>
      </c>
      <c r="AB99" s="71"/>
      <c r="AC99" s="72"/>
      <c r="AD99" s="78" t="s">
        <v>1491</v>
      </c>
      <c r="AE99" s="78">
        <v>344</v>
      </c>
      <c r="AF99" s="78">
        <v>163</v>
      </c>
      <c r="AG99" s="78">
        <v>882</v>
      </c>
      <c r="AH99" s="78">
        <v>12</v>
      </c>
      <c r="AI99" s="78"/>
      <c r="AJ99" s="78" t="s">
        <v>1656</v>
      </c>
      <c r="AK99" s="78" t="s">
        <v>1785</v>
      </c>
      <c r="AL99" s="78"/>
      <c r="AM99" s="78"/>
      <c r="AN99" s="80">
        <v>40668.43851851852</v>
      </c>
      <c r="AO99" s="82" t="s">
        <v>1965</v>
      </c>
      <c r="AP99" s="78" t="b">
        <v>1</v>
      </c>
      <c r="AQ99" s="78" t="b">
        <v>0</v>
      </c>
      <c r="AR99" s="78" t="b">
        <v>0</v>
      </c>
      <c r="AS99" s="78" t="s">
        <v>1363</v>
      </c>
      <c r="AT99" s="78">
        <v>12</v>
      </c>
      <c r="AU99" s="82" t="s">
        <v>2031</v>
      </c>
      <c r="AV99" s="78" t="b">
        <v>0</v>
      </c>
      <c r="AW99" s="78" t="s">
        <v>2212</v>
      </c>
      <c r="AX99" s="82" t="s">
        <v>2309</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310</v>
      </c>
      <c r="B100" s="65"/>
      <c r="C100" s="65" t="s">
        <v>64</v>
      </c>
      <c r="D100" s="66">
        <v>162.74854845913353</v>
      </c>
      <c r="E100" s="68"/>
      <c r="F100" s="100" t="s">
        <v>2132</v>
      </c>
      <c r="G100" s="65"/>
      <c r="H100" s="69" t="s">
        <v>310</v>
      </c>
      <c r="I100" s="70"/>
      <c r="J100" s="70"/>
      <c r="K100" s="69" t="s">
        <v>2500</v>
      </c>
      <c r="L100" s="73">
        <v>1</v>
      </c>
      <c r="M100" s="74">
        <v>6397.03466796875</v>
      </c>
      <c r="N100" s="74">
        <v>1336.2340087890625</v>
      </c>
      <c r="O100" s="75"/>
      <c r="P100" s="76"/>
      <c r="Q100" s="76"/>
      <c r="R100" s="86"/>
      <c r="S100" s="48">
        <v>1</v>
      </c>
      <c r="T100" s="48">
        <v>0</v>
      </c>
      <c r="U100" s="49">
        <v>0</v>
      </c>
      <c r="V100" s="49">
        <v>0.00346</v>
      </c>
      <c r="W100" s="49">
        <v>0.006849</v>
      </c>
      <c r="X100" s="49">
        <v>0.543708</v>
      </c>
      <c r="Y100" s="49">
        <v>0</v>
      </c>
      <c r="Z100" s="49">
        <v>0</v>
      </c>
      <c r="AA100" s="71">
        <v>100</v>
      </c>
      <c r="AB100" s="71"/>
      <c r="AC100" s="72"/>
      <c r="AD100" s="78" t="s">
        <v>1492</v>
      </c>
      <c r="AE100" s="78">
        <v>92</v>
      </c>
      <c r="AF100" s="78">
        <v>40</v>
      </c>
      <c r="AG100" s="78">
        <v>544</v>
      </c>
      <c r="AH100" s="78">
        <v>110</v>
      </c>
      <c r="AI100" s="78"/>
      <c r="AJ100" s="78" t="s">
        <v>1657</v>
      </c>
      <c r="AK100" s="78" t="s">
        <v>1786</v>
      </c>
      <c r="AL100" s="78"/>
      <c r="AM100" s="78"/>
      <c r="AN100" s="80">
        <v>40370.84646990741</v>
      </c>
      <c r="AO100" s="82" t="s">
        <v>1966</v>
      </c>
      <c r="AP100" s="78" t="b">
        <v>1</v>
      </c>
      <c r="AQ100" s="78" t="b">
        <v>0</v>
      </c>
      <c r="AR100" s="78" t="b">
        <v>0</v>
      </c>
      <c r="AS100" s="78" t="s">
        <v>1363</v>
      </c>
      <c r="AT100" s="78">
        <v>9</v>
      </c>
      <c r="AU100" s="82" t="s">
        <v>2031</v>
      </c>
      <c r="AV100" s="78" t="b">
        <v>0</v>
      </c>
      <c r="AW100" s="78" t="s">
        <v>2212</v>
      </c>
      <c r="AX100" s="82" t="s">
        <v>2310</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311</v>
      </c>
      <c r="B101" s="65"/>
      <c r="C101" s="65" t="s">
        <v>64</v>
      </c>
      <c r="D101" s="66">
        <v>162.6736936132202</v>
      </c>
      <c r="E101" s="68"/>
      <c r="F101" s="100" t="s">
        <v>2133</v>
      </c>
      <c r="G101" s="65"/>
      <c r="H101" s="69" t="s">
        <v>311</v>
      </c>
      <c r="I101" s="70"/>
      <c r="J101" s="70"/>
      <c r="K101" s="69" t="s">
        <v>2501</v>
      </c>
      <c r="L101" s="73">
        <v>1</v>
      </c>
      <c r="M101" s="74">
        <v>5063.3486328125</v>
      </c>
      <c r="N101" s="74">
        <v>2692.98291015625</v>
      </c>
      <c r="O101" s="75"/>
      <c r="P101" s="76"/>
      <c r="Q101" s="76"/>
      <c r="R101" s="86"/>
      <c r="S101" s="48">
        <v>1</v>
      </c>
      <c r="T101" s="48">
        <v>0</v>
      </c>
      <c r="U101" s="49">
        <v>0</v>
      </c>
      <c r="V101" s="49">
        <v>0.00346</v>
      </c>
      <c r="W101" s="49">
        <v>0.006849</v>
      </c>
      <c r="X101" s="49">
        <v>0.543708</v>
      </c>
      <c r="Y101" s="49">
        <v>0</v>
      </c>
      <c r="Z101" s="49">
        <v>0</v>
      </c>
      <c r="AA101" s="71">
        <v>101</v>
      </c>
      <c r="AB101" s="71"/>
      <c r="AC101" s="72"/>
      <c r="AD101" s="78" t="s">
        <v>1493</v>
      </c>
      <c r="AE101" s="78">
        <v>202</v>
      </c>
      <c r="AF101" s="78">
        <v>36</v>
      </c>
      <c r="AG101" s="78">
        <v>591</v>
      </c>
      <c r="AH101" s="78">
        <v>83</v>
      </c>
      <c r="AI101" s="78"/>
      <c r="AJ101" s="78" t="s">
        <v>1658</v>
      </c>
      <c r="AK101" s="78"/>
      <c r="AL101" s="82" t="s">
        <v>1866</v>
      </c>
      <c r="AM101" s="78"/>
      <c r="AN101" s="80">
        <v>42441.04769675926</v>
      </c>
      <c r="AO101" s="82" t="s">
        <v>1967</v>
      </c>
      <c r="AP101" s="78" t="b">
        <v>1</v>
      </c>
      <c r="AQ101" s="78" t="b">
        <v>0</v>
      </c>
      <c r="AR101" s="78" t="b">
        <v>0</v>
      </c>
      <c r="AS101" s="78" t="s">
        <v>1363</v>
      </c>
      <c r="AT101" s="78">
        <v>2</v>
      </c>
      <c r="AU101" s="78"/>
      <c r="AV101" s="78" t="b">
        <v>0</v>
      </c>
      <c r="AW101" s="78" t="s">
        <v>2212</v>
      </c>
      <c r="AX101" s="82" t="s">
        <v>2311</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312</v>
      </c>
      <c r="B102" s="65"/>
      <c r="C102" s="65" t="s">
        <v>64</v>
      </c>
      <c r="D102" s="66">
        <v>163.14153640017864</v>
      </c>
      <c r="E102" s="68"/>
      <c r="F102" s="100" t="s">
        <v>2134</v>
      </c>
      <c r="G102" s="65"/>
      <c r="H102" s="69" t="s">
        <v>312</v>
      </c>
      <c r="I102" s="70"/>
      <c r="J102" s="70"/>
      <c r="K102" s="69" t="s">
        <v>2502</v>
      </c>
      <c r="L102" s="73">
        <v>1</v>
      </c>
      <c r="M102" s="74">
        <v>3122.40185546875</v>
      </c>
      <c r="N102" s="74">
        <v>6848.8369140625</v>
      </c>
      <c r="O102" s="75"/>
      <c r="P102" s="76"/>
      <c r="Q102" s="76"/>
      <c r="R102" s="86"/>
      <c r="S102" s="48">
        <v>1</v>
      </c>
      <c r="T102" s="48">
        <v>0</v>
      </c>
      <c r="U102" s="49">
        <v>0</v>
      </c>
      <c r="V102" s="49">
        <v>0.00346</v>
      </c>
      <c r="W102" s="49">
        <v>0.006849</v>
      </c>
      <c r="X102" s="49">
        <v>0.543708</v>
      </c>
      <c r="Y102" s="49">
        <v>0</v>
      </c>
      <c r="Z102" s="49">
        <v>0</v>
      </c>
      <c r="AA102" s="71">
        <v>102</v>
      </c>
      <c r="AB102" s="71"/>
      <c r="AC102" s="72"/>
      <c r="AD102" s="78" t="s">
        <v>1494</v>
      </c>
      <c r="AE102" s="78">
        <v>69</v>
      </c>
      <c r="AF102" s="78">
        <v>61</v>
      </c>
      <c r="AG102" s="78">
        <v>172</v>
      </c>
      <c r="AH102" s="78">
        <v>25</v>
      </c>
      <c r="AI102" s="78"/>
      <c r="AJ102" s="78"/>
      <c r="AK102" s="78"/>
      <c r="AL102" s="78"/>
      <c r="AM102" s="78"/>
      <c r="AN102" s="80">
        <v>40570.602847222224</v>
      </c>
      <c r="AO102" s="78"/>
      <c r="AP102" s="78" t="b">
        <v>1</v>
      </c>
      <c r="AQ102" s="78" t="b">
        <v>0</v>
      </c>
      <c r="AR102" s="78" t="b">
        <v>1</v>
      </c>
      <c r="AS102" s="78" t="s">
        <v>1363</v>
      </c>
      <c r="AT102" s="78">
        <v>2</v>
      </c>
      <c r="AU102" s="82" t="s">
        <v>2031</v>
      </c>
      <c r="AV102" s="78" t="b">
        <v>0</v>
      </c>
      <c r="AW102" s="78" t="s">
        <v>2212</v>
      </c>
      <c r="AX102" s="82" t="s">
        <v>2312</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313</v>
      </c>
      <c r="B103" s="65"/>
      <c r="C103" s="65" t="s">
        <v>64</v>
      </c>
      <c r="D103" s="66">
        <v>259.40486824475215</v>
      </c>
      <c r="E103" s="68"/>
      <c r="F103" s="100" t="s">
        <v>2135</v>
      </c>
      <c r="G103" s="65"/>
      <c r="H103" s="69" t="s">
        <v>313</v>
      </c>
      <c r="I103" s="70"/>
      <c r="J103" s="70"/>
      <c r="K103" s="69" t="s">
        <v>2503</v>
      </c>
      <c r="L103" s="73">
        <v>1</v>
      </c>
      <c r="M103" s="74">
        <v>2238.2275390625</v>
      </c>
      <c r="N103" s="74">
        <v>4428.2666015625</v>
      </c>
      <c r="O103" s="75"/>
      <c r="P103" s="76"/>
      <c r="Q103" s="76"/>
      <c r="R103" s="86"/>
      <c r="S103" s="48">
        <v>1</v>
      </c>
      <c r="T103" s="48">
        <v>0</v>
      </c>
      <c r="U103" s="49">
        <v>0</v>
      </c>
      <c r="V103" s="49">
        <v>0.00346</v>
      </c>
      <c r="W103" s="49">
        <v>0.006849</v>
      </c>
      <c r="X103" s="49">
        <v>0.543708</v>
      </c>
      <c r="Y103" s="49">
        <v>0</v>
      </c>
      <c r="Z103" s="49">
        <v>0</v>
      </c>
      <c r="AA103" s="71">
        <v>103</v>
      </c>
      <c r="AB103" s="71"/>
      <c r="AC103" s="72"/>
      <c r="AD103" s="78" t="s">
        <v>1495</v>
      </c>
      <c r="AE103" s="78">
        <v>4857</v>
      </c>
      <c r="AF103" s="78">
        <v>5205</v>
      </c>
      <c r="AG103" s="78">
        <v>58981</v>
      </c>
      <c r="AH103" s="78">
        <v>27312</v>
      </c>
      <c r="AI103" s="78"/>
      <c r="AJ103" s="78"/>
      <c r="AK103" s="78" t="s">
        <v>1787</v>
      </c>
      <c r="AL103" s="78"/>
      <c r="AM103" s="78"/>
      <c r="AN103" s="80">
        <v>40821.74512731482</v>
      </c>
      <c r="AO103" s="82" t="s">
        <v>1968</v>
      </c>
      <c r="AP103" s="78" t="b">
        <v>1</v>
      </c>
      <c r="AQ103" s="78" t="b">
        <v>0</v>
      </c>
      <c r="AR103" s="78" t="b">
        <v>1</v>
      </c>
      <c r="AS103" s="78" t="s">
        <v>1363</v>
      </c>
      <c r="AT103" s="78">
        <v>31</v>
      </c>
      <c r="AU103" s="82" t="s">
        <v>2031</v>
      </c>
      <c r="AV103" s="78" t="b">
        <v>0</v>
      </c>
      <c r="AW103" s="78" t="s">
        <v>2212</v>
      </c>
      <c r="AX103" s="82" t="s">
        <v>2313</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314</v>
      </c>
      <c r="B104" s="65"/>
      <c r="C104" s="65" t="s">
        <v>64</v>
      </c>
      <c r="D104" s="66">
        <v>163.04796784278696</v>
      </c>
      <c r="E104" s="68"/>
      <c r="F104" s="100" t="s">
        <v>2136</v>
      </c>
      <c r="G104" s="65"/>
      <c r="H104" s="69" t="s">
        <v>314</v>
      </c>
      <c r="I104" s="70"/>
      <c r="J104" s="70"/>
      <c r="K104" s="69" t="s">
        <v>2504</v>
      </c>
      <c r="L104" s="73">
        <v>1</v>
      </c>
      <c r="M104" s="74">
        <v>6312.1591796875</v>
      </c>
      <c r="N104" s="74">
        <v>8247.6376953125</v>
      </c>
      <c r="O104" s="75"/>
      <c r="P104" s="76"/>
      <c r="Q104" s="76"/>
      <c r="R104" s="86"/>
      <c r="S104" s="48">
        <v>1</v>
      </c>
      <c r="T104" s="48">
        <v>0</v>
      </c>
      <c r="U104" s="49">
        <v>0</v>
      </c>
      <c r="V104" s="49">
        <v>0.00346</v>
      </c>
      <c r="W104" s="49">
        <v>0.006849</v>
      </c>
      <c r="X104" s="49">
        <v>0.543708</v>
      </c>
      <c r="Y104" s="49">
        <v>0</v>
      </c>
      <c r="Z104" s="49">
        <v>0</v>
      </c>
      <c r="AA104" s="71">
        <v>104</v>
      </c>
      <c r="AB104" s="71"/>
      <c r="AC104" s="72"/>
      <c r="AD104" s="78" t="s">
        <v>1496</v>
      </c>
      <c r="AE104" s="78">
        <v>84</v>
      </c>
      <c r="AF104" s="78">
        <v>56</v>
      </c>
      <c r="AG104" s="78">
        <v>139</v>
      </c>
      <c r="AH104" s="78">
        <v>396</v>
      </c>
      <c r="AI104" s="78"/>
      <c r="AJ104" s="78"/>
      <c r="AK104" s="78"/>
      <c r="AL104" s="78"/>
      <c r="AM104" s="78"/>
      <c r="AN104" s="80">
        <v>41006.96670138889</v>
      </c>
      <c r="AO104" s="82" t="s">
        <v>1969</v>
      </c>
      <c r="AP104" s="78" t="b">
        <v>1</v>
      </c>
      <c r="AQ104" s="78" t="b">
        <v>0</v>
      </c>
      <c r="AR104" s="78" t="b">
        <v>1</v>
      </c>
      <c r="AS104" s="78" t="s">
        <v>1363</v>
      </c>
      <c r="AT104" s="78">
        <v>0</v>
      </c>
      <c r="AU104" s="82" t="s">
        <v>2031</v>
      </c>
      <c r="AV104" s="78" t="b">
        <v>0</v>
      </c>
      <c r="AW104" s="78" t="s">
        <v>2212</v>
      </c>
      <c r="AX104" s="82" t="s">
        <v>2314</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315</v>
      </c>
      <c r="B105" s="65"/>
      <c r="C105" s="65" t="s">
        <v>64</v>
      </c>
      <c r="D105" s="66">
        <v>164.90062527914247</v>
      </c>
      <c r="E105" s="68"/>
      <c r="F105" s="100" t="s">
        <v>2137</v>
      </c>
      <c r="G105" s="65"/>
      <c r="H105" s="69" t="s">
        <v>315</v>
      </c>
      <c r="I105" s="70"/>
      <c r="J105" s="70"/>
      <c r="K105" s="69" t="s">
        <v>2505</v>
      </c>
      <c r="L105" s="73">
        <v>1</v>
      </c>
      <c r="M105" s="74">
        <v>3199.232177734375</v>
      </c>
      <c r="N105" s="74">
        <v>8584.22265625</v>
      </c>
      <c r="O105" s="75"/>
      <c r="P105" s="76"/>
      <c r="Q105" s="76"/>
      <c r="R105" s="86"/>
      <c r="S105" s="48">
        <v>1</v>
      </c>
      <c r="T105" s="48">
        <v>0</v>
      </c>
      <c r="U105" s="49">
        <v>0</v>
      </c>
      <c r="V105" s="49">
        <v>0.00346</v>
      </c>
      <c r="W105" s="49">
        <v>0.006849</v>
      </c>
      <c r="X105" s="49">
        <v>0.543708</v>
      </c>
      <c r="Y105" s="49">
        <v>0</v>
      </c>
      <c r="Z105" s="49">
        <v>0</v>
      </c>
      <c r="AA105" s="71">
        <v>105</v>
      </c>
      <c r="AB105" s="71"/>
      <c r="AC105" s="72"/>
      <c r="AD105" s="78" t="s">
        <v>1497</v>
      </c>
      <c r="AE105" s="78">
        <v>212</v>
      </c>
      <c r="AF105" s="78">
        <v>155</v>
      </c>
      <c r="AG105" s="78">
        <v>3499</v>
      </c>
      <c r="AH105" s="78">
        <v>4611</v>
      </c>
      <c r="AI105" s="78"/>
      <c r="AJ105" s="78" t="s">
        <v>1659</v>
      </c>
      <c r="AK105" s="78"/>
      <c r="AL105" s="78"/>
      <c r="AM105" s="78"/>
      <c r="AN105" s="80">
        <v>40590.858819444446</v>
      </c>
      <c r="AO105" s="82" t="s">
        <v>1970</v>
      </c>
      <c r="AP105" s="78" t="b">
        <v>1</v>
      </c>
      <c r="AQ105" s="78" t="b">
        <v>0</v>
      </c>
      <c r="AR105" s="78" t="b">
        <v>1</v>
      </c>
      <c r="AS105" s="78" t="s">
        <v>1363</v>
      </c>
      <c r="AT105" s="78">
        <v>5</v>
      </c>
      <c r="AU105" s="82" t="s">
        <v>2031</v>
      </c>
      <c r="AV105" s="78" t="b">
        <v>0</v>
      </c>
      <c r="AW105" s="78" t="s">
        <v>2212</v>
      </c>
      <c r="AX105" s="82" t="s">
        <v>2315</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316</v>
      </c>
      <c r="B106" s="65"/>
      <c r="C106" s="65" t="s">
        <v>64</v>
      </c>
      <c r="D106" s="66">
        <v>165.94859312192943</v>
      </c>
      <c r="E106" s="68"/>
      <c r="F106" s="100" t="s">
        <v>2138</v>
      </c>
      <c r="G106" s="65"/>
      <c r="H106" s="69" t="s">
        <v>316</v>
      </c>
      <c r="I106" s="70"/>
      <c r="J106" s="70"/>
      <c r="K106" s="69" t="s">
        <v>2506</v>
      </c>
      <c r="L106" s="73">
        <v>1</v>
      </c>
      <c r="M106" s="74">
        <v>3027.1787109375</v>
      </c>
      <c r="N106" s="74">
        <v>9037.4033203125</v>
      </c>
      <c r="O106" s="75"/>
      <c r="P106" s="76"/>
      <c r="Q106" s="76"/>
      <c r="R106" s="86"/>
      <c r="S106" s="48">
        <v>1</v>
      </c>
      <c r="T106" s="48">
        <v>0</v>
      </c>
      <c r="U106" s="49">
        <v>0</v>
      </c>
      <c r="V106" s="49">
        <v>0.00346</v>
      </c>
      <c r="W106" s="49">
        <v>0.006849</v>
      </c>
      <c r="X106" s="49">
        <v>0.543708</v>
      </c>
      <c r="Y106" s="49">
        <v>0</v>
      </c>
      <c r="Z106" s="49">
        <v>0</v>
      </c>
      <c r="AA106" s="71">
        <v>106</v>
      </c>
      <c r="AB106" s="71"/>
      <c r="AC106" s="72"/>
      <c r="AD106" s="78" t="s">
        <v>1498</v>
      </c>
      <c r="AE106" s="78">
        <v>2172</v>
      </c>
      <c r="AF106" s="78">
        <v>211</v>
      </c>
      <c r="AG106" s="78">
        <v>596</v>
      </c>
      <c r="AH106" s="78">
        <v>26</v>
      </c>
      <c r="AI106" s="78"/>
      <c r="AJ106" s="78"/>
      <c r="AK106" s="78" t="s">
        <v>1788</v>
      </c>
      <c r="AL106" s="78"/>
      <c r="AM106" s="78"/>
      <c r="AN106" s="80">
        <v>40959.9062037037</v>
      </c>
      <c r="AO106" s="78"/>
      <c r="AP106" s="78" t="b">
        <v>1</v>
      </c>
      <c r="AQ106" s="78" t="b">
        <v>0</v>
      </c>
      <c r="AR106" s="78" t="b">
        <v>1</v>
      </c>
      <c r="AS106" s="78" t="s">
        <v>1363</v>
      </c>
      <c r="AT106" s="78">
        <v>0</v>
      </c>
      <c r="AU106" s="82" t="s">
        <v>2031</v>
      </c>
      <c r="AV106" s="78" t="b">
        <v>0</v>
      </c>
      <c r="AW106" s="78" t="s">
        <v>2212</v>
      </c>
      <c r="AX106" s="82" t="s">
        <v>2316</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317</v>
      </c>
      <c r="B107" s="65"/>
      <c r="C107" s="65" t="s">
        <v>64</v>
      </c>
      <c r="D107" s="66">
        <v>166.15444394819116</v>
      </c>
      <c r="E107" s="68"/>
      <c r="F107" s="100" t="s">
        <v>2139</v>
      </c>
      <c r="G107" s="65"/>
      <c r="H107" s="69" t="s">
        <v>317</v>
      </c>
      <c r="I107" s="70"/>
      <c r="J107" s="70"/>
      <c r="K107" s="69" t="s">
        <v>2507</v>
      </c>
      <c r="L107" s="73">
        <v>1</v>
      </c>
      <c r="M107" s="74">
        <v>1204.9149169921875</v>
      </c>
      <c r="N107" s="74">
        <v>2363.862548828125</v>
      </c>
      <c r="O107" s="75"/>
      <c r="P107" s="76"/>
      <c r="Q107" s="76"/>
      <c r="R107" s="86"/>
      <c r="S107" s="48">
        <v>1</v>
      </c>
      <c r="T107" s="48">
        <v>0</v>
      </c>
      <c r="U107" s="49">
        <v>0</v>
      </c>
      <c r="V107" s="49">
        <v>0.00346</v>
      </c>
      <c r="W107" s="49">
        <v>0.006849</v>
      </c>
      <c r="X107" s="49">
        <v>0.543708</v>
      </c>
      <c r="Y107" s="49">
        <v>0</v>
      </c>
      <c r="Z107" s="49">
        <v>0</v>
      </c>
      <c r="AA107" s="71">
        <v>107</v>
      </c>
      <c r="AB107" s="71"/>
      <c r="AC107" s="72"/>
      <c r="AD107" s="78" t="s">
        <v>1499</v>
      </c>
      <c r="AE107" s="78">
        <v>518</v>
      </c>
      <c r="AF107" s="78">
        <v>222</v>
      </c>
      <c r="AG107" s="78">
        <v>5684</v>
      </c>
      <c r="AH107" s="78">
        <v>272</v>
      </c>
      <c r="AI107" s="78">
        <v>0</v>
      </c>
      <c r="AJ107" s="78" t="s">
        <v>1660</v>
      </c>
      <c r="AK107" s="78" t="s">
        <v>1789</v>
      </c>
      <c r="AL107" s="78"/>
      <c r="AM107" s="78" t="s">
        <v>1757</v>
      </c>
      <c r="AN107" s="80">
        <v>39880.570335648146</v>
      </c>
      <c r="AO107" s="82" t="s">
        <v>1971</v>
      </c>
      <c r="AP107" s="78" t="b">
        <v>0</v>
      </c>
      <c r="AQ107" s="78" t="b">
        <v>0</v>
      </c>
      <c r="AR107" s="78" t="b">
        <v>1</v>
      </c>
      <c r="AS107" s="78" t="s">
        <v>1363</v>
      </c>
      <c r="AT107" s="78">
        <v>1</v>
      </c>
      <c r="AU107" s="82" t="s">
        <v>2048</v>
      </c>
      <c r="AV107" s="78" t="b">
        <v>0</v>
      </c>
      <c r="AW107" s="78" t="s">
        <v>2212</v>
      </c>
      <c r="AX107" s="82" t="s">
        <v>2317</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318</v>
      </c>
      <c r="B108" s="65"/>
      <c r="C108" s="65" t="s">
        <v>64</v>
      </c>
      <c r="D108" s="66">
        <v>163.81523001339883</v>
      </c>
      <c r="E108" s="68"/>
      <c r="F108" s="100" t="s">
        <v>2140</v>
      </c>
      <c r="G108" s="65"/>
      <c r="H108" s="69" t="s">
        <v>318</v>
      </c>
      <c r="I108" s="70"/>
      <c r="J108" s="70"/>
      <c r="K108" s="69" t="s">
        <v>2508</v>
      </c>
      <c r="L108" s="73">
        <v>1</v>
      </c>
      <c r="M108" s="74">
        <v>3932.86865234375</v>
      </c>
      <c r="N108" s="74">
        <v>5466.71435546875</v>
      </c>
      <c r="O108" s="75"/>
      <c r="P108" s="76"/>
      <c r="Q108" s="76"/>
      <c r="R108" s="86"/>
      <c r="S108" s="48">
        <v>1</v>
      </c>
      <c r="T108" s="48">
        <v>0</v>
      </c>
      <c r="U108" s="49">
        <v>0</v>
      </c>
      <c r="V108" s="49">
        <v>0.00346</v>
      </c>
      <c r="W108" s="49">
        <v>0.006849</v>
      </c>
      <c r="X108" s="49">
        <v>0.543708</v>
      </c>
      <c r="Y108" s="49">
        <v>0</v>
      </c>
      <c r="Z108" s="49">
        <v>0</v>
      </c>
      <c r="AA108" s="71">
        <v>108</v>
      </c>
      <c r="AB108" s="71"/>
      <c r="AC108" s="72"/>
      <c r="AD108" s="78" t="s">
        <v>1500</v>
      </c>
      <c r="AE108" s="78">
        <v>112</v>
      </c>
      <c r="AF108" s="78">
        <v>97</v>
      </c>
      <c r="AG108" s="78">
        <v>1309</v>
      </c>
      <c r="AH108" s="78">
        <v>674</v>
      </c>
      <c r="AI108" s="78"/>
      <c r="AJ108" s="78" t="s">
        <v>1661</v>
      </c>
      <c r="AK108" s="78"/>
      <c r="AL108" s="78"/>
      <c r="AM108" s="78"/>
      <c r="AN108" s="80">
        <v>41768.61547453704</v>
      </c>
      <c r="AO108" s="82" t="s">
        <v>1972</v>
      </c>
      <c r="AP108" s="78" t="b">
        <v>1</v>
      </c>
      <c r="AQ108" s="78" t="b">
        <v>0</v>
      </c>
      <c r="AR108" s="78" t="b">
        <v>0</v>
      </c>
      <c r="AS108" s="78" t="s">
        <v>1363</v>
      </c>
      <c r="AT108" s="78">
        <v>7</v>
      </c>
      <c r="AU108" s="82" t="s">
        <v>2031</v>
      </c>
      <c r="AV108" s="78" t="b">
        <v>0</v>
      </c>
      <c r="AW108" s="78" t="s">
        <v>2212</v>
      </c>
      <c r="AX108" s="82" t="s">
        <v>2318</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319</v>
      </c>
      <c r="B109" s="65"/>
      <c r="C109" s="65" t="s">
        <v>64</v>
      </c>
      <c r="D109" s="66">
        <v>184.49388119696295</v>
      </c>
      <c r="E109" s="68"/>
      <c r="F109" s="100" t="s">
        <v>2141</v>
      </c>
      <c r="G109" s="65"/>
      <c r="H109" s="69" t="s">
        <v>319</v>
      </c>
      <c r="I109" s="70"/>
      <c r="J109" s="70"/>
      <c r="K109" s="69" t="s">
        <v>2509</v>
      </c>
      <c r="L109" s="73">
        <v>1</v>
      </c>
      <c r="M109" s="74">
        <v>7423.705078125</v>
      </c>
      <c r="N109" s="74">
        <v>5205.5537109375</v>
      </c>
      <c r="O109" s="75"/>
      <c r="P109" s="76"/>
      <c r="Q109" s="76"/>
      <c r="R109" s="86"/>
      <c r="S109" s="48">
        <v>1</v>
      </c>
      <c r="T109" s="48">
        <v>0</v>
      </c>
      <c r="U109" s="49">
        <v>0</v>
      </c>
      <c r="V109" s="49">
        <v>0.00346</v>
      </c>
      <c r="W109" s="49">
        <v>0.006849</v>
      </c>
      <c r="X109" s="49">
        <v>0.543708</v>
      </c>
      <c r="Y109" s="49">
        <v>0</v>
      </c>
      <c r="Z109" s="49">
        <v>0</v>
      </c>
      <c r="AA109" s="71">
        <v>109</v>
      </c>
      <c r="AB109" s="71"/>
      <c r="AC109" s="72"/>
      <c r="AD109" s="78" t="s">
        <v>1501</v>
      </c>
      <c r="AE109" s="78">
        <v>1217</v>
      </c>
      <c r="AF109" s="78">
        <v>1202</v>
      </c>
      <c r="AG109" s="78">
        <v>4384</v>
      </c>
      <c r="AH109" s="78">
        <v>1461</v>
      </c>
      <c r="AI109" s="78"/>
      <c r="AJ109" s="78" t="s">
        <v>1662</v>
      </c>
      <c r="AK109" s="78" t="s">
        <v>1790</v>
      </c>
      <c r="AL109" s="82" t="s">
        <v>1867</v>
      </c>
      <c r="AM109" s="78"/>
      <c r="AN109" s="80">
        <v>41076.68215277778</v>
      </c>
      <c r="AO109" s="82" t="s">
        <v>1973</v>
      </c>
      <c r="AP109" s="78" t="b">
        <v>0</v>
      </c>
      <c r="AQ109" s="78" t="b">
        <v>0</v>
      </c>
      <c r="AR109" s="78" t="b">
        <v>0</v>
      </c>
      <c r="AS109" s="78" t="s">
        <v>1363</v>
      </c>
      <c r="AT109" s="78">
        <v>42</v>
      </c>
      <c r="AU109" s="82" t="s">
        <v>2031</v>
      </c>
      <c r="AV109" s="78" t="b">
        <v>0</v>
      </c>
      <c r="AW109" s="78" t="s">
        <v>2212</v>
      </c>
      <c r="AX109" s="82" t="s">
        <v>2319</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320</v>
      </c>
      <c r="B110" s="65"/>
      <c r="C110" s="65" t="s">
        <v>64</v>
      </c>
      <c r="D110" s="66">
        <v>169.2796337650737</v>
      </c>
      <c r="E110" s="68"/>
      <c r="F110" s="100" t="s">
        <v>2142</v>
      </c>
      <c r="G110" s="65"/>
      <c r="H110" s="69" t="s">
        <v>320</v>
      </c>
      <c r="I110" s="70"/>
      <c r="J110" s="70"/>
      <c r="K110" s="69" t="s">
        <v>2510</v>
      </c>
      <c r="L110" s="73">
        <v>1</v>
      </c>
      <c r="M110" s="74">
        <v>6099.45849609375</v>
      </c>
      <c r="N110" s="74">
        <v>8674.076171875</v>
      </c>
      <c r="O110" s="75"/>
      <c r="P110" s="76"/>
      <c r="Q110" s="76"/>
      <c r="R110" s="86"/>
      <c r="S110" s="48">
        <v>1</v>
      </c>
      <c r="T110" s="48">
        <v>0</v>
      </c>
      <c r="U110" s="49">
        <v>0</v>
      </c>
      <c r="V110" s="49">
        <v>0.00346</v>
      </c>
      <c r="W110" s="49">
        <v>0.006849</v>
      </c>
      <c r="X110" s="49">
        <v>0.543708</v>
      </c>
      <c r="Y110" s="49">
        <v>0</v>
      </c>
      <c r="Z110" s="49">
        <v>0</v>
      </c>
      <c r="AA110" s="71">
        <v>110</v>
      </c>
      <c r="AB110" s="71"/>
      <c r="AC110" s="72"/>
      <c r="AD110" s="78" t="s">
        <v>1502</v>
      </c>
      <c r="AE110" s="78">
        <v>101</v>
      </c>
      <c r="AF110" s="78">
        <v>389</v>
      </c>
      <c r="AG110" s="78">
        <v>1269</v>
      </c>
      <c r="AH110" s="78">
        <v>180</v>
      </c>
      <c r="AI110" s="78">
        <v>3600</v>
      </c>
      <c r="AJ110" s="78" t="s">
        <v>1663</v>
      </c>
      <c r="AK110" s="78" t="s">
        <v>1758</v>
      </c>
      <c r="AL110" s="82" t="s">
        <v>1868</v>
      </c>
      <c r="AM110" s="78" t="s">
        <v>1757</v>
      </c>
      <c r="AN110" s="80">
        <v>39993.69898148148</v>
      </c>
      <c r="AO110" s="82" t="s">
        <v>1974</v>
      </c>
      <c r="AP110" s="78" t="b">
        <v>0</v>
      </c>
      <c r="AQ110" s="78" t="b">
        <v>0</v>
      </c>
      <c r="AR110" s="78" t="b">
        <v>1</v>
      </c>
      <c r="AS110" s="78" t="s">
        <v>1363</v>
      </c>
      <c r="AT110" s="78">
        <v>50</v>
      </c>
      <c r="AU110" s="82" t="s">
        <v>2049</v>
      </c>
      <c r="AV110" s="78" t="b">
        <v>0</v>
      </c>
      <c r="AW110" s="78" t="s">
        <v>2212</v>
      </c>
      <c r="AX110" s="82" t="s">
        <v>2320</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321</v>
      </c>
      <c r="B111" s="65"/>
      <c r="C111" s="65" t="s">
        <v>64</v>
      </c>
      <c r="D111" s="66">
        <v>162.16842340330504</v>
      </c>
      <c r="E111" s="68"/>
      <c r="F111" s="100" t="s">
        <v>2143</v>
      </c>
      <c r="G111" s="65"/>
      <c r="H111" s="69" t="s">
        <v>321</v>
      </c>
      <c r="I111" s="70"/>
      <c r="J111" s="70"/>
      <c r="K111" s="69" t="s">
        <v>2511</v>
      </c>
      <c r="L111" s="73">
        <v>1</v>
      </c>
      <c r="M111" s="74">
        <v>3591.799560546875</v>
      </c>
      <c r="N111" s="74">
        <v>2816.634521484375</v>
      </c>
      <c r="O111" s="75"/>
      <c r="P111" s="76"/>
      <c r="Q111" s="76"/>
      <c r="R111" s="86"/>
      <c r="S111" s="48">
        <v>1</v>
      </c>
      <c r="T111" s="48">
        <v>0</v>
      </c>
      <c r="U111" s="49">
        <v>0</v>
      </c>
      <c r="V111" s="49">
        <v>0.00346</v>
      </c>
      <c r="W111" s="49">
        <v>0.006849</v>
      </c>
      <c r="X111" s="49">
        <v>0.543708</v>
      </c>
      <c r="Y111" s="49">
        <v>0</v>
      </c>
      <c r="Z111" s="49">
        <v>0</v>
      </c>
      <c r="AA111" s="71">
        <v>111</v>
      </c>
      <c r="AB111" s="71"/>
      <c r="AC111" s="72"/>
      <c r="AD111" s="78" t="s">
        <v>1503</v>
      </c>
      <c r="AE111" s="78">
        <v>59</v>
      </c>
      <c r="AF111" s="78">
        <v>9</v>
      </c>
      <c r="AG111" s="78">
        <v>158</v>
      </c>
      <c r="AH111" s="78">
        <v>540</v>
      </c>
      <c r="AI111" s="78"/>
      <c r="AJ111" s="78" t="s">
        <v>1664</v>
      </c>
      <c r="AK111" s="78" t="s">
        <v>1791</v>
      </c>
      <c r="AL111" s="78"/>
      <c r="AM111" s="78"/>
      <c r="AN111" s="80">
        <v>43436.779490740744</v>
      </c>
      <c r="AO111" s="82" t="s">
        <v>1975</v>
      </c>
      <c r="AP111" s="78" t="b">
        <v>1</v>
      </c>
      <c r="AQ111" s="78" t="b">
        <v>0</v>
      </c>
      <c r="AR111" s="78" t="b">
        <v>1</v>
      </c>
      <c r="AS111" s="78" t="s">
        <v>1363</v>
      </c>
      <c r="AT111" s="78">
        <v>1</v>
      </c>
      <c r="AU111" s="78"/>
      <c r="AV111" s="78" t="b">
        <v>0</v>
      </c>
      <c r="AW111" s="78" t="s">
        <v>2212</v>
      </c>
      <c r="AX111" s="82" t="s">
        <v>2321</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322</v>
      </c>
      <c r="B112" s="65"/>
      <c r="C112" s="65" t="s">
        <v>64</v>
      </c>
      <c r="D112" s="66">
        <v>162.01871371147834</v>
      </c>
      <c r="E112" s="68"/>
      <c r="F112" s="100" t="s">
        <v>2144</v>
      </c>
      <c r="G112" s="65"/>
      <c r="H112" s="69" t="s">
        <v>322</v>
      </c>
      <c r="I112" s="70"/>
      <c r="J112" s="70"/>
      <c r="K112" s="69" t="s">
        <v>2512</v>
      </c>
      <c r="L112" s="73">
        <v>1</v>
      </c>
      <c r="M112" s="74">
        <v>3957.42041015625</v>
      </c>
      <c r="N112" s="74">
        <v>2609.90380859375</v>
      </c>
      <c r="O112" s="75"/>
      <c r="P112" s="76"/>
      <c r="Q112" s="76"/>
      <c r="R112" s="86"/>
      <c r="S112" s="48">
        <v>1</v>
      </c>
      <c r="T112" s="48">
        <v>0</v>
      </c>
      <c r="U112" s="49">
        <v>0</v>
      </c>
      <c r="V112" s="49">
        <v>0.00346</v>
      </c>
      <c r="W112" s="49">
        <v>0.006849</v>
      </c>
      <c r="X112" s="49">
        <v>0.543708</v>
      </c>
      <c r="Y112" s="49">
        <v>0</v>
      </c>
      <c r="Z112" s="49">
        <v>0</v>
      </c>
      <c r="AA112" s="71">
        <v>112</v>
      </c>
      <c r="AB112" s="71"/>
      <c r="AC112" s="72"/>
      <c r="AD112" s="78" t="s">
        <v>1504</v>
      </c>
      <c r="AE112" s="78">
        <v>29</v>
      </c>
      <c r="AF112" s="78">
        <v>1</v>
      </c>
      <c r="AG112" s="78">
        <v>35</v>
      </c>
      <c r="AH112" s="78">
        <v>4</v>
      </c>
      <c r="AI112" s="78"/>
      <c r="AJ112" s="78" t="s">
        <v>1665</v>
      </c>
      <c r="AK112" s="78" t="s">
        <v>1792</v>
      </c>
      <c r="AL112" s="78"/>
      <c r="AM112" s="78"/>
      <c r="AN112" s="80">
        <v>43051.439305555556</v>
      </c>
      <c r="AO112" s="82" t="s">
        <v>1976</v>
      </c>
      <c r="AP112" s="78" t="b">
        <v>1</v>
      </c>
      <c r="AQ112" s="78" t="b">
        <v>0</v>
      </c>
      <c r="AR112" s="78" t="b">
        <v>0</v>
      </c>
      <c r="AS112" s="78" t="s">
        <v>2029</v>
      </c>
      <c r="AT112" s="78">
        <v>0</v>
      </c>
      <c r="AU112" s="78"/>
      <c r="AV112" s="78" t="b">
        <v>0</v>
      </c>
      <c r="AW112" s="78" t="s">
        <v>2212</v>
      </c>
      <c r="AX112" s="82" t="s">
        <v>2322</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323</v>
      </c>
      <c r="B113" s="65"/>
      <c r="C113" s="65" t="s">
        <v>64</v>
      </c>
      <c r="D113" s="66">
        <v>162</v>
      </c>
      <c r="E113" s="68"/>
      <c r="F113" s="100" t="s">
        <v>2145</v>
      </c>
      <c r="G113" s="65"/>
      <c r="H113" s="69" t="s">
        <v>323</v>
      </c>
      <c r="I113" s="70"/>
      <c r="J113" s="70"/>
      <c r="K113" s="69" t="s">
        <v>2513</v>
      </c>
      <c r="L113" s="73">
        <v>1</v>
      </c>
      <c r="M113" s="74">
        <v>5206.40576171875</v>
      </c>
      <c r="N113" s="74">
        <v>9161.8369140625</v>
      </c>
      <c r="O113" s="75"/>
      <c r="P113" s="76"/>
      <c r="Q113" s="76"/>
      <c r="R113" s="86"/>
      <c r="S113" s="48">
        <v>1</v>
      </c>
      <c r="T113" s="48">
        <v>0</v>
      </c>
      <c r="U113" s="49">
        <v>0</v>
      </c>
      <c r="V113" s="49">
        <v>0.00346</v>
      </c>
      <c r="W113" s="49">
        <v>0.006849</v>
      </c>
      <c r="X113" s="49">
        <v>0.543708</v>
      </c>
      <c r="Y113" s="49">
        <v>0</v>
      </c>
      <c r="Z113" s="49">
        <v>0</v>
      </c>
      <c r="AA113" s="71">
        <v>113</v>
      </c>
      <c r="AB113" s="71"/>
      <c r="AC113" s="72"/>
      <c r="AD113" s="78" t="s">
        <v>1505</v>
      </c>
      <c r="AE113" s="78">
        <v>0</v>
      </c>
      <c r="AF113" s="78">
        <v>0</v>
      </c>
      <c r="AG113" s="78">
        <v>41</v>
      </c>
      <c r="AH113" s="78">
        <v>1</v>
      </c>
      <c r="AI113" s="78"/>
      <c r="AJ113" s="78" t="s">
        <v>1666</v>
      </c>
      <c r="AK113" s="78" t="s">
        <v>1775</v>
      </c>
      <c r="AL113" s="78"/>
      <c r="AM113" s="78"/>
      <c r="AN113" s="80">
        <v>43047.29791666667</v>
      </c>
      <c r="AO113" s="82" t="s">
        <v>1977</v>
      </c>
      <c r="AP113" s="78" t="b">
        <v>1</v>
      </c>
      <c r="AQ113" s="78" t="b">
        <v>0</v>
      </c>
      <c r="AR113" s="78" t="b">
        <v>0</v>
      </c>
      <c r="AS113" s="78" t="s">
        <v>1363</v>
      </c>
      <c r="AT113" s="78">
        <v>0</v>
      </c>
      <c r="AU113" s="78"/>
      <c r="AV113" s="78" t="b">
        <v>0</v>
      </c>
      <c r="AW113" s="78" t="s">
        <v>2212</v>
      </c>
      <c r="AX113" s="82" t="s">
        <v>2323</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324</v>
      </c>
      <c r="B114" s="65"/>
      <c r="C114" s="65" t="s">
        <v>64</v>
      </c>
      <c r="D114" s="66">
        <v>179.90902188477</v>
      </c>
      <c r="E114" s="68"/>
      <c r="F114" s="100" t="s">
        <v>2146</v>
      </c>
      <c r="G114" s="65"/>
      <c r="H114" s="69" t="s">
        <v>324</v>
      </c>
      <c r="I114" s="70"/>
      <c r="J114" s="70"/>
      <c r="K114" s="69" t="s">
        <v>2514</v>
      </c>
      <c r="L114" s="73">
        <v>1</v>
      </c>
      <c r="M114" s="74">
        <v>4759.7529296875</v>
      </c>
      <c r="N114" s="74">
        <v>1757.4212646484375</v>
      </c>
      <c r="O114" s="75"/>
      <c r="P114" s="76"/>
      <c r="Q114" s="76"/>
      <c r="R114" s="86"/>
      <c r="S114" s="48">
        <v>1</v>
      </c>
      <c r="T114" s="48">
        <v>0</v>
      </c>
      <c r="U114" s="49">
        <v>0</v>
      </c>
      <c r="V114" s="49">
        <v>0.00346</v>
      </c>
      <c r="W114" s="49">
        <v>0.006849</v>
      </c>
      <c r="X114" s="49">
        <v>0.543708</v>
      </c>
      <c r="Y114" s="49">
        <v>0</v>
      </c>
      <c r="Z114" s="49">
        <v>0</v>
      </c>
      <c r="AA114" s="71">
        <v>114</v>
      </c>
      <c r="AB114" s="71"/>
      <c r="AC114" s="72"/>
      <c r="AD114" s="78" t="s">
        <v>1506</v>
      </c>
      <c r="AE114" s="78">
        <v>635</v>
      </c>
      <c r="AF114" s="78">
        <v>957</v>
      </c>
      <c r="AG114" s="78">
        <v>19844</v>
      </c>
      <c r="AH114" s="78">
        <v>32401</v>
      </c>
      <c r="AI114" s="78"/>
      <c r="AJ114" s="78" t="s">
        <v>1667</v>
      </c>
      <c r="AK114" s="78" t="s">
        <v>1793</v>
      </c>
      <c r="AL114" s="82" t="s">
        <v>1869</v>
      </c>
      <c r="AM114" s="78"/>
      <c r="AN114" s="80">
        <v>42886.79528935185</v>
      </c>
      <c r="AO114" s="82" t="s">
        <v>1978</v>
      </c>
      <c r="AP114" s="78" t="b">
        <v>1</v>
      </c>
      <c r="AQ114" s="78" t="b">
        <v>0</v>
      </c>
      <c r="AR114" s="78" t="b">
        <v>1</v>
      </c>
      <c r="AS114" s="78" t="s">
        <v>1363</v>
      </c>
      <c r="AT114" s="78">
        <v>9</v>
      </c>
      <c r="AU114" s="78"/>
      <c r="AV114" s="78" t="b">
        <v>0</v>
      </c>
      <c r="AW114" s="78" t="s">
        <v>2212</v>
      </c>
      <c r="AX114" s="82" t="s">
        <v>2324</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325</v>
      </c>
      <c r="B115" s="65"/>
      <c r="C115" s="65" t="s">
        <v>64</v>
      </c>
      <c r="D115" s="66">
        <v>162.2432782492184</v>
      </c>
      <c r="E115" s="68"/>
      <c r="F115" s="100" t="s">
        <v>2147</v>
      </c>
      <c r="G115" s="65"/>
      <c r="H115" s="69" t="s">
        <v>325</v>
      </c>
      <c r="I115" s="70"/>
      <c r="J115" s="70"/>
      <c r="K115" s="69" t="s">
        <v>2515</v>
      </c>
      <c r="L115" s="73">
        <v>1</v>
      </c>
      <c r="M115" s="74">
        <v>7368.38134765625</v>
      </c>
      <c r="N115" s="74">
        <v>3672.192626953125</v>
      </c>
      <c r="O115" s="75"/>
      <c r="P115" s="76"/>
      <c r="Q115" s="76"/>
      <c r="R115" s="86"/>
      <c r="S115" s="48">
        <v>1</v>
      </c>
      <c r="T115" s="48">
        <v>0</v>
      </c>
      <c r="U115" s="49">
        <v>0</v>
      </c>
      <c r="V115" s="49">
        <v>0.00346</v>
      </c>
      <c r="W115" s="49">
        <v>0.006849</v>
      </c>
      <c r="X115" s="49">
        <v>0.543708</v>
      </c>
      <c r="Y115" s="49">
        <v>0</v>
      </c>
      <c r="Z115" s="49">
        <v>0</v>
      </c>
      <c r="AA115" s="71">
        <v>115</v>
      </c>
      <c r="AB115" s="71"/>
      <c r="AC115" s="72"/>
      <c r="AD115" s="78" t="s">
        <v>1507</v>
      </c>
      <c r="AE115" s="78">
        <v>5</v>
      </c>
      <c r="AF115" s="78">
        <v>13</v>
      </c>
      <c r="AG115" s="78">
        <v>62</v>
      </c>
      <c r="AH115" s="78">
        <v>3</v>
      </c>
      <c r="AI115" s="78"/>
      <c r="AJ115" s="78"/>
      <c r="AK115" s="78"/>
      <c r="AL115" s="78"/>
      <c r="AM115" s="78"/>
      <c r="AN115" s="80">
        <v>42252.6478125</v>
      </c>
      <c r="AO115" s="78"/>
      <c r="AP115" s="78" t="b">
        <v>1</v>
      </c>
      <c r="AQ115" s="78" t="b">
        <v>0</v>
      </c>
      <c r="AR115" s="78" t="b">
        <v>1</v>
      </c>
      <c r="AS115" s="78" t="s">
        <v>1363</v>
      </c>
      <c r="AT115" s="78">
        <v>0</v>
      </c>
      <c r="AU115" s="82" t="s">
        <v>2031</v>
      </c>
      <c r="AV115" s="78" t="b">
        <v>0</v>
      </c>
      <c r="AW115" s="78" t="s">
        <v>2212</v>
      </c>
      <c r="AX115" s="82" t="s">
        <v>2325</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326</v>
      </c>
      <c r="B116" s="65"/>
      <c r="C116" s="65" t="s">
        <v>64</v>
      </c>
      <c r="D116" s="66">
        <v>166.49129075480124</v>
      </c>
      <c r="E116" s="68"/>
      <c r="F116" s="100" t="s">
        <v>2148</v>
      </c>
      <c r="G116" s="65"/>
      <c r="H116" s="69" t="s">
        <v>326</v>
      </c>
      <c r="I116" s="70"/>
      <c r="J116" s="70"/>
      <c r="K116" s="69" t="s">
        <v>2516</v>
      </c>
      <c r="L116" s="73">
        <v>1</v>
      </c>
      <c r="M116" s="74">
        <v>2306.7900390625</v>
      </c>
      <c r="N116" s="74">
        <v>9001.3291015625</v>
      </c>
      <c r="O116" s="75"/>
      <c r="P116" s="76"/>
      <c r="Q116" s="76"/>
      <c r="R116" s="86"/>
      <c r="S116" s="48">
        <v>1</v>
      </c>
      <c r="T116" s="48">
        <v>0</v>
      </c>
      <c r="U116" s="49">
        <v>0</v>
      </c>
      <c r="V116" s="49">
        <v>0.00346</v>
      </c>
      <c r="W116" s="49">
        <v>0.006849</v>
      </c>
      <c r="X116" s="49">
        <v>0.543708</v>
      </c>
      <c r="Y116" s="49">
        <v>0</v>
      </c>
      <c r="Z116" s="49">
        <v>0</v>
      </c>
      <c r="AA116" s="71">
        <v>116</v>
      </c>
      <c r="AB116" s="71"/>
      <c r="AC116" s="72"/>
      <c r="AD116" s="78" t="s">
        <v>1508</v>
      </c>
      <c r="AE116" s="78">
        <v>901</v>
      </c>
      <c r="AF116" s="78">
        <v>240</v>
      </c>
      <c r="AG116" s="78">
        <v>3361</v>
      </c>
      <c r="AH116" s="78">
        <v>644</v>
      </c>
      <c r="AI116" s="78">
        <v>3600</v>
      </c>
      <c r="AJ116" s="78" t="s">
        <v>1668</v>
      </c>
      <c r="AK116" s="78" t="s">
        <v>1757</v>
      </c>
      <c r="AL116" s="78"/>
      <c r="AM116" s="78" t="s">
        <v>1757</v>
      </c>
      <c r="AN116" s="80">
        <v>39891.69195601852</v>
      </c>
      <c r="AO116" s="82" t="s">
        <v>1979</v>
      </c>
      <c r="AP116" s="78" t="b">
        <v>0</v>
      </c>
      <c r="AQ116" s="78" t="b">
        <v>0</v>
      </c>
      <c r="AR116" s="78" t="b">
        <v>1</v>
      </c>
      <c r="AS116" s="78" t="s">
        <v>1363</v>
      </c>
      <c r="AT116" s="78">
        <v>6</v>
      </c>
      <c r="AU116" s="82" t="s">
        <v>2050</v>
      </c>
      <c r="AV116" s="78" t="b">
        <v>0</v>
      </c>
      <c r="AW116" s="78" t="s">
        <v>2212</v>
      </c>
      <c r="AX116" s="82" t="s">
        <v>2326</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327</v>
      </c>
      <c r="B117" s="65"/>
      <c r="C117" s="65" t="s">
        <v>64</v>
      </c>
      <c r="D117" s="66">
        <v>162.20585082626172</v>
      </c>
      <c r="E117" s="68"/>
      <c r="F117" s="100" t="s">
        <v>2078</v>
      </c>
      <c r="G117" s="65"/>
      <c r="H117" s="69" t="s">
        <v>327</v>
      </c>
      <c r="I117" s="70"/>
      <c r="J117" s="70"/>
      <c r="K117" s="69" t="s">
        <v>2517</v>
      </c>
      <c r="L117" s="73">
        <v>1</v>
      </c>
      <c r="M117" s="74">
        <v>1768.9715576171875</v>
      </c>
      <c r="N117" s="74">
        <v>4221.25390625</v>
      </c>
      <c r="O117" s="75"/>
      <c r="P117" s="76"/>
      <c r="Q117" s="76"/>
      <c r="R117" s="86"/>
      <c r="S117" s="48">
        <v>1</v>
      </c>
      <c r="T117" s="48">
        <v>0</v>
      </c>
      <c r="U117" s="49">
        <v>0</v>
      </c>
      <c r="V117" s="49">
        <v>0.00346</v>
      </c>
      <c r="W117" s="49">
        <v>0.006849</v>
      </c>
      <c r="X117" s="49">
        <v>0.543708</v>
      </c>
      <c r="Y117" s="49">
        <v>0</v>
      </c>
      <c r="Z117" s="49">
        <v>0</v>
      </c>
      <c r="AA117" s="71">
        <v>117</v>
      </c>
      <c r="AB117" s="71"/>
      <c r="AC117" s="72"/>
      <c r="AD117" s="78" t="s">
        <v>1509</v>
      </c>
      <c r="AE117" s="78">
        <v>186</v>
      </c>
      <c r="AF117" s="78">
        <v>11</v>
      </c>
      <c r="AG117" s="78">
        <v>1025</v>
      </c>
      <c r="AH117" s="78">
        <v>82</v>
      </c>
      <c r="AI117" s="78"/>
      <c r="AJ117" s="78"/>
      <c r="AK117" s="78" t="s">
        <v>1794</v>
      </c>
      <c r="AL117" s="78"/>
      <c r="AM117" s="78"/>
      <c r="AN117" s="80">
        <v>42678.8608912037</v>
      </c>
      <c r="AO117" s="78"/>
      <c r="AP117" s="78" t="b">
        <v>1</v>
      </c>
      <c r="AQ117" s="78" t="b">
        <v>1</v>
      </c>
      <c r="AR117" s="78" t="b">
        <v>0</v>
      </c>
      <c r="AS117" s="78" t="s">
        <v>1363</v>
      </c>
      <c r="AT117" s="78">
        <v>4</v>
      </c>
      <c r="AU117" s="78"/>
      <c r="AV117" s="78" t="b">
        <v>0</v>
      </c>
      <c r="AW117" s="78" t="s">
        <v>2212</v>
      </c>
      <c r="AX117" s="82" t="s">
        <v>2327</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328</v>
      </c>
      <c r="B118" s="65"/>
      <c r="C118" s="65" t="s">
        <v>64</v>
      </c>
      <c r="D118" s="66">
        <v>162.52398392139347</v>
      </c>
      <c r="E118" s="68"/>
      <c r="F118" s="100" t="s">
        <v>2149</v>
      </c>
      <c r="G118" s="65"/>
      <c r="H118" s="69" t="s">
        <v>328</v>
      </c>
      <c r="I118" s="70"/>
      <c r="J118" s="70"/>
      <c r="K118" s="69" t="s">
        <v>2518</v>
      </c>
      <c r="L118" s="73">
        <v>1</v>
      </c>
      <c r="M118" s="74">
        <v>3904.7138671875</v>
      </c>
      <c r="N118" s="74">
        <v>9072.337890625</v>
      </c>
      <c r="O118" s="75"/>
      <c r="P118" s="76"/>
      <c r="Q118" s="76"/>
      <c r="R118" s="86"/>
      <c r="S118" s="48">
        <v>1</v>
      </c>
      <c r="T118" s="48">
        <v>0</v>
      </c>
      <c r="U118" s="49">
        <v>0</v>
      </c>
      <c r="V118" s="49">
        <v>0.00346</v>
      </c>
      <c r="W118" s="49">
        <v>0.006849</v>
      </c>
      <c r="X118" s="49">
        <v>0.543708</v>
      </c>
      <c r="Y118" s="49">
        <v>0</v>
      </c>
      <c r="Z118" s="49">
        <v>0</v>
      </c>
      <c r="AA118" s="71">
        <v>118</v>
      </c>
      <c r="AB118" s="71"/>
      <c r="AC118" s="72"/>
      <c r="AD118" s="78" t="s">
        <v>1510</v>
      </c>
      <c r="AE118" s="78">
        <v>107</v>
      </c>
      <c r="AF118" s="78">
        <v>28</v>
      </c>
      <c r="AG118" s="78">
        <v>357</v>
      </c>
      <c r="AH118" s="78">
        <v>583</v>
      </c>
      <c r="AI118" s="78"/>
      <c r="AJ118" s="78"/>
      <c r="AK118" s="78"/>
      <c r="AL118" s="78"/>
      <c r="AM118" s="78"/>
      <c r="AN118" s="80">
        <v>41093.48488425926</v>
      </c>
      <c r="AO118" s="78"/>
      <c r="AP118" s="78" t="b">
        <v>1</v>
      </c>
      <c r="AQ118" s="78" t="b">
        <v>0</v>
      </c>
      <c r="AR118" s="78" t="b">
        <v>1</v>
      </c>
      <c r="AS118" s="78" t="s">
        <v>1363</v>
      </c>
      <c r="AT118" s="78">
        <v>2</v>
      </c>
      <c r="AU118" s="82" t="s">
        <v>2031</v>
      </c>
      <c r="AV118" s="78" t="b">
        <v>0</v>
      </c>
      <c r="AW118" s="78" t="s">
        <v>2212</v>
      </c>
      <c r="AX118" s="82" t="s">
        <v>2328</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329</v>
      </c>
      <c r="B119" s="65"/>
      <c r="C119" s="65" t="s">
        <v>64</v>
      </c>
      <c r="D119" s="66">
        <v>162.74854845913353</v>
      </c>
      <c r="E119" s="68"/>
      <c r="F119" s="100" t="s">
        <v>2150</v>
      </c>
      <c r="G119" s="65"/>
      <c r="H119" s="69" t="s">
        <v>329</v>
      </c>
      <c r="I119" s="70"/>
      <c r="J119" s="70"/>
      <c r="K119" s="69" t="s">
        <v>2519</v>
      </c>
      <c r="L119" s="73">
        <v>1</v>
      </c>
      <c r="M119" s="74">
        <v>795.8705444335938</v>
      </c>
      <c r="N119" s="74">
        <v>6220.4140625</v>
      </c>
      <c r="O119" s="75"/>
      <c r="P119" s="76"/>
      <c r="Q119" s="76"/>
      <c r="R119" s="86"/>
      <c r="S119" s="48">
        <v>1</v>
      </c>
      <c r="T119" s="48">
        <v>0</v>
      </c>
      <c r="U119" s="49">
        <v>0</v>
      </c>
      <c r="V119" s="49">
        <v>0.00346</v>
      </c>
      <c r="W119" s="49">
        <v>0.006849</v>
      </c>
      <c r="X119" s="49">
        <v>0.543708</v>
      </c>
      <c r="Y119" s="49">
        <v>0</v>
      </c>
      <c r="Z119" s="49">
        <v>0</v>
      </c>
      <c r="AA119" s="71">
        <v>119</v>
      </c>
      <c r="AB119" s="71"/>
      <c r="AC119" s="72"/>
      <c r="AD119" s="78" t="s">
        <v>1511</v>
      </c>
      <c r="AE119" s="78">
        <v>210</v>
      </c>
      <c r="AF119" s="78">
        <v>40</v>
      </c>
      <c r="AG119" s="78">
        <v>96</v>
      </c>
      <c r="AH119" s="78">
        <v>3454</v>
      </c>
      <c r="AI119" s="78"/>
      <c r="AJ119" s="78" t="s">
        <v>1669</v>
      </c>
      <c r="AK119" s="78" t="s">
        <v>1795</v>
      </c>
      <c r="AL119" s="82" t="s">
        <v>1870</v>
      </c>
      <c r="AM119" s="78"/>
      <c r="AN119" s="80">
        <v>40800.00989583333</v>
      </c>
      <c r="AO119" s="82" t="s">
        <v>1980</v>
      </c>
      <c r="AP119" s="78" t="b">
        <v>0</v>
      </c>
      <c r="AQ119" s="78" t="b">
        <v>0</v>
      </c>
      <c r="AR119" s="78" t="b">
        <v>0</v>
      </c>
      <c r="AS119" s="78" t="s">
        <v>1363</v>
      </c>
      <c r="AT119" s="78">
        <v>0</v>
      </c>
      <c r="AU119" s="82" t="s">
        <v>2032</v>
      </c>
      <c r="AV119" s="78" t="b">
        <v>0</v>
      </c>
      <c r="AW119" s="78" t="s">
        <v>2212</v>
      </c>
      <c r="AX119" s="82" t="s">
        <v>2329</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330</v>
      </c>
      <c r="B120" s="65"/>
      <c r="C120" s="65" t="s">
        <v>64</v>
      </c>
      <c r="D120" s="66">
        <v>164.90062527914247</v>
      </c>
      <c r="E120" s="68"/>
      <c r="F120" s="100" t="s">
        <v>2151</v>
      </c>
      <c r="G120" s="65"/>
      <c r="H120" s="69" t="s">
        <v>330</v>
      </c>
      <c r="I120" s="70"/>
      <c r="J120" s="70"/>
      <c r="K120" s="69" t="s">
        <v>2520</v>
      </c>
      <c r="L120" s="73">
        <v>1</v>
      </c>
      <c r="M120" s="74">
        <v>3918.427490234375</v>
      </c>
      <c r="N120" s="74">
        <v>9475.0078125</v>
      </c>
      <c r="O120" s="75"/>
      <c r="P120" s="76"/>
      <c r="Q120" s="76"/>
      <c r="R120" s="86"/>
      <c r="S120" s="48">
        <v>1</v>
      </c>
      <c r="T120" s="48">
        <v>0</v>
      </c>
      <c r="U120" s="49">
        <v>0</v>
      </c>
      <c r="V120" s="49">
        <v>0.00346</v>
      </c>
      <c r="W120" s="49">
        <v>0.006849</v>
      </c>
      <c r="X120" s="49">
        <v>0.543708</v>
      </c>
      <c r="Y120" s="49">
        <v>0</v>
      </c>
      <c r="Z120" s="49">
        <v>0</v>
      </c>
      <c r="AA120" s="71">
        <v>120</v>
      </c>
      <c r="AB120" s="71"/>
      <c r="AC120" s="72"/>
      <c r="AD120" s="78" t="s">
        <v>1512</v>
      </c>
      <c r="AE120" s="78">
        <v>355</v>
      </c>
      <c r="AF120" s="78">
        <v>155</v>
      </c>
      <c r="AG120" s="78">
        <v>3979</v>
      </c>
      <c r="AH120" s="78">
        <v>15386</v>
      </c>
      <c r="AI120" s="78"/>
      <c r="AJ120" s="78" t="s">
        <v>1670</v>
      </c>
      <c r="AK120" s="78" t="s">
        <v>1747</v>
      </c>
      <c r="AL120" s="78"/>
      <c r="AM120" s="78"/>
      <c r="AN120" s="80">
        <v>42685.91946759259</v>
      </c>
      <c r="AO120" s="82" t="s">
        <v>1981</v>
      </c>
      <c r="AP120" s="78" t="b">
        <v>0</v>
      </c>
      <c r="AQ120" s="78" t="b">
        <v>0</v>
      </c>
      <c r="AR120" s="78" t="b">
        <v>1</v>
      </c>
      <c r="AS120" s="78" t="s">
        <v>2029</v>
      </c>
      <c r="AT120" s="78">
        <v>1</v>
      </c>
      <c r="AU120" s="82" t="s">
        <v>2031</v>
      </c>
      <c r="AV120" s="78" t="b">
        <v>0</v>
      </c>
      <c r="AW120" s="78" t="s">
        <v>2212</v>
      </c>
      <c r="AX120" s="82" t="s">
        <v>2330</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331</v>
      </c>
      <c r="B121" s="65"/>
      <c r="C121" s="65" t="s">
        <v>64</v>
      </c>
      <c r="D121" s="66">
        <v>164.48892362661903</v>
      </c>
      <c r="E121" s="68"/>
      <c r="F121" s="100" t="s">
        <v>2152</v>
      </c>
      <c r="G121" s="65"/>
      <c r="H121" s="69" t="s">
        <v>331</v>
      </c>
      <c r="I121" s="70"/>
      <c r="J121" s="70"/>
      <c r="K121" s="69" t="s">
        <v>2521</v>
      </c>
      <c r="L121" s="73">
        <v>1</v>
      </c>
      <c r="M121" s="74">
        <v>7454.7216796875</v>
      </c>
      <c r="N121" s="74">
        <v>5956.14990234375</v>
      </c>
      <c r="O121" s="75"/>
      <c r="P121" s="76"/>
      <c r="Q121" s="76"/>
      <c r="R121" s="86"/>
      <c r="S121" s="48">
        <v>1</v>
      </c>
      <c r="T121" s="48">
        <v>0</v>
      </c>
      <c r="U121" s="49">
        <v>0</v>
      </c>
      <c r="V121" s="49">
        <v>0.00346</v>
      </c>
      <c r="W121" s="49">
        <v>0.006849</v>
      </c>
      <c r="X121" s="49">
        <v>0.543708</v>
      </c>
      <c r="Y121" s="49">
        <v>0</v>
      </c>
      <c r="Z121" s="49">
        <v>0</v>
      </c>
      <c r="AA121" s="71">
        <v>121</v>
      </c>
      <c r="AB121" s="71"/>
      <c r="AC121" s="72"/>
      <c r="AD121" s="78" t="s">
        <v>1513</v>
      </c>
      <c r="AE121" s="78">
        <v>308</v>
      </c>
      <c r="AF121" s="78">
        <v>133</v>
      </c>
      <c r="AG121" s="78">
        <v>115</v>
      </c>
      <c r="AH121" s="78">
        <v>43</v>
      </c>
      <c r="AI121" s="78"/>
      <c r="AJ121" s="78" t="s">
        <v>1671</v>
      </c>
      <c r="AK121" s="78" t="s">
        <v>1796</v>
      </c>
      <c r="AL121" s="78"/>
      <c r="AM121" s="78"/>
      <c r="AN121" s="80">
        <v>41630.87574074074</v>
      </c>
      <c r="AO121" s="82" t="s">
        <v>1982</v>
      </c>
      <c r="AP121" s="78" t="b">
        <v>1</v>
      </c>
      <c r="AQ121" s="78" t="b">
        <v>0</v>
      </c>
      <c r="AR121" s="78" t="b">
        <v>0</v>
      </c>
      <c r="AS121" s="78" t="s">
        <v>1363</v>
      </c>
      <c r="AT121" s="78">
        <v>0</v>
      </c>
      <c r="AU121" s="82" t="s">
        <v>2031</v>
      </c>
      <c r="AV121" s="78" t="b">
        <v>0</v>
      </c>
      <c r="AW121" s="78" t="s">
        <v>2212</v>
      </c>
      <c r="AX121" s="82" t="s">
        <v>2331</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332</v>
      </c>
      <c r="B122" s="65"/>
      <c r="C122" s="65" t="s">
        <v>64</v>
      </c>
      <c r="D122" s="66">
        <v>163.44095578383207</v>
      </c>
      <c r="E122" s="68"/>
      <c r="F122" s="100" t="s">
        <v>2153</v>
      </c>
      <c r="G122" s="65"/>
      <c r="H122" s="69" t="s">
        <v>332</v>
      </c>
      <c r="I122" s="70"/>
      <c r="J122" s="70"/>
      <c r="K122" s="69" t="s">
        <v>2522</v>
      </c>
      <c r="L122" s="73">
        <v>1</v>
      </c>
      <c r="M122" s="74">
        <v>1286.5811767578125</v>
      </c>
      <c r="N122" s="74">
        <v>4671.20703125</v>
      </c>
      <c r="O122" s="75"/>
      <c r="P122" s="76"/>
      <c r="Q122" s="76"/>
      <c r="R122" s="86"/>
      <c r="S122" s="48">
        <v>1</v>
      </c>
      <c r="T122" s="48">
        <v>0</v>
      </c>
      <c r="U122" s="49">
        <v>0</v>
      </c>
      <c r="V122" s="49">
        <v>0.00346</v>
      </c>
      <c r="W122" s="49">
        <v>0.006849</v>
      </c>
      <c r="X122" s="49">
        <v>0.543708</v>
      </c>
      <c r="Y122" s="49">
        <v>0</v>
      </c>
      <c r="Z122" s="49">
        <v>0</v>
      </c>
      <c r="AA122" s="71">
        <v>122</v>
      </c>
      <c r="AB122" s="71"/>
      <c r="AC122" s="72"/>
      <c r="AD122" s="78" t="s">
        <v>1514</v>
      </c>
      <c r="AE122" s="78">
        <v>173</v>
      </c>
      <c r="AF122" s="78">
        <v>77</v>
      </c>
      <c r="AG122" s="78">
        <v>1098</v>
      </c>
      <c r="AH122" s="78">
        <v>61</v>
      </c>
      <c r="AI122" s="78"/>
      <c r="AJ122" s="78"/>
      <c r="AK122" s="78" t="s">
        <v>1797</v>
      </c>
      <c r="AL122" s="78"/>
      <c r="AM122" s="78"/>
      <c r="AN122" s="80">
        <v>41223.879837962966</v>
      </c>
      <c r="AO122" s="78"/>
      <c r="AP122" s="78" t="b">
        <v>1</v>
      </c>
      <c r="AQ122" s="78" t="b">
        <v>0</v>
      </c>
      <c r="AR122" s="78" t="b">
        <v>1</v>
      </c>
      <c r="AS122" s="78" t="s">
        <v>1363</v>
      </c>
      <c r="AT122" s="78">
        <v>2</v>
      </c>
      <c r="AU122" s="82" t="s">
        <v>2031</v>
      </c>
      <c r="AV122" s="78" t="b">
        <v>0</v>
      </c>
      <c r="AW122" s="78" t="s">
        <v>2212</v>
      </c>
      <c r="AX122" s="82" t="s">
        <v>2332</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333</v>
      </c>
      <c r="B123" s="65"/>
      <c r="C123" s="65" t="s">
        <v>64</v>
      </c>
      <c r="D123" s="66">
        <v>163.19767753461366</v>
      </c>
      <c r="E123" s="68"/>
      <c r="F123" s="100" t="s">
        <v>2154</v>
      </c>
      <c r="G123" s="65"/>
      <c r="H123" s="69" t="s">
        <v>333</v>
      </c>
      <c r="I123" s="70"/>
      <c r="J123" s="70"/>
      <c r="K123" s="69" t="s">
        <v>2523</v>
      </c>
      <c r="L123" s="73">
        <v>1</v>
      </c>
      <c r="M123" s="74">
        <v>6562.025390625</v>
      </c>
      <c r="N123" s="74">
        <v>8107.5263671875</v>
      </c>
      <c r="O123" s="75"/>
      <c r="P123" s="76"/>
      <c r="Q123" s="76"/>
      <c r="R123" s="86"/>
      <c r="S123" s="48">
        <v>1</v>
      </c>
      <c r="T123" s="48">
        <v>0</v>
      </c>
      <c r="U123" s="49">
        <v>0</v>
      </c>
      <c r="V123" s="49">
        <v>0.00346</v>
      </c>
      <c r="W123" s="49">
        <v>0.006849</v>
      </c>
      <c r="X123" s="49">
        <v>0.543708</v>
      </c>
      <c r="Y123" s="49">
        <v>0</v>
      </c>
      <c r="Z123" s="49">
        <v>0</v>
      </c>
      <c r="AA123" s="71">
        <v>123</v>
      </c>
      <c r="AB123" s="71"/>
      <c r="AC123" s="72"/>
      <c r="AD123" s="78" t="s">
        <v>1515</v>
      </c>
      <c r="AE123" s="78">
        <v>145</v>
      </c>
      <c r="AF123" s="78">
        <v>64</v>
      </c>
      <c r="AG123" s="78">
        <v>4055</v>
      </c>
      <c r="AH123" s="78">
        <v>1477</v>
      </c>
      <c r="AI123" s="78"/>
      <c r="AJ123" s="78" t="s">
        <v>1672</v>
      </c>
      <c r="AK123" s="78"/>
      <c r="AL123" s="78"/>
      <c r="AM123" s="78"/>
      <c r="AN123" s="80">
        <v>41736.35322916666</v>
      </c>
      <c r="AO123" s="82" t="s">
        <v>1983</v>
      </c>
      <c r="AP123" s="78" t="b">
        <v>0</v>
      </c>
      <c r="AQ123" s="78" t="b">
        <v>0</v>
      </c>
      <c r="AR123" s="78" t="b">
        <v>0</v>
      </c>
      <c r="AS123" s="78" t="s">
        <v>1363</v>
      </c>
      <c r="AT123" s="78">
        <v>2</v>
      </c>
      <c r="AU123" s="82" t="s">
        <v>2031</v>
      </c>
      <c r="AV123" s="78" t="b">
        <v>0</v>
      </c>
      <c r="AW123" s="78" t="s">
        <v>2212</v>
      </c>
      <c r="AX123" s="82" t="s">
        <v>2333</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334</v>
      </c>
      <c r="B124" s="65"/>
      <c r="C124" s="65" t="s">
        <v>64</v>
      </c>
      <c r="D124" s="66">
        <v>164.54506476105405</v>
      </c>
      <c r="E124" s="68"/>
      <c r="F124" s="100" t="s">
        <v>2155</v>
      </c>
      <c r="G124" s="65"/>
      <c r="H124" s="69" t="s">
        <v>334</v>
      </c>
      <c r="I124" s="70"/>
      <c r="J124" s="70"/>
      <c r="K124" s="69" t="s">
        <v>2524</v>
      </c>
      <c r="L124" s="73">
        <v>1</v>
      </c>
      <c r="M124" s="74">
        <v>4726.62060546875</v>
      </c>
      <c r="N124" s="74">
        <v>9198.537109375</v>
      </c>
      <c r="O124" s="75"/>
      <c r="P124" s="76"/>
      <c r="Q124" s="76"/>
      <c r="R124" s="86"/>
      <c r="S124" s="48">
        <v>1</v>
      </c>
      <c r="T124" s="48">
        <v>0</v>
      </c>
      <c r="U124" s="49">
        <v>0</v>
      </c>
      <c r="V124" s="49">
        <v>0.00346</v>
      </c>
      <c r="W124" s="49">
        <v>0.006849</v>
      </c>
      <c r="X124" s="49">
        <v>0.543708</v>
      </c>
      <c r="Y124" s="49">
        <v>0</v>
      </c>
      <c r="Z124" s="49">
        <v>0</v>
      </c>
      <c r="AA124" s="71">
        <v>124</v>
      </c>
      <c r="AB124" s="71"/>
      <c r="AC124" s="72"/>
      <c r="AD124" s="78" t="s">
        <v>1516</v>
      </c>
      <c r="AE124" s="78">
        <v>360</v>
      </c>
      <c r="AF124" s="78">
        <v>136</v>
      </c>
      <c r="AG124" s="78">
        <v>218</v>
      </c>
      <c r="AH124" s="78">
        <v>118</v>
      </c>
      <c r="AI124" s="78"/>
      <c r="AJ124" s="78" t="s">
        <v>1673</v>
      </c>
      <c r="AK124" s="78" t="s">
        <v>1747</v>
      </c>
      <c r="AL124" s="78"/>
      <c r="AM124" s="78"/>
      <c r="AN124" s="80">
        <v>42396.521145833336</v>
      </c>
      <c r="AO124" s="78"/>
      <c r="AP124" s="78" t="b">
        <v>1</v>
      </c>
      <c r="AQ124" s="78" t="b">
        <v>0</v>
      </c>
      <c r="AR124" s="78" t="b">
        <v>0</v>
      </c>
      <c r="AS124" s="78" t="s">
        <v>2030</v>
      </c>
      <c r="AT124" s="78">
        <v>32</v>
      </c>
      <c r="AU124" s="78"/>
      <c r="AV124" s="78" t="b">
        <v>0</v>
      </c>
      <c r="AW124" s="78" t="s">
        <v>2212</v>
      </c>
      <c r="AX124" s="82" t="s">
        <v>2334</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335</v>
      </c>
      <c r="B125" s="65"/>
      <c r="C125" s="65" t="s">
        <v>64</v>
      </c>
      <c r="D125" s="66">
        <v>166.97784725323805</v>
      </c>
      <c r="E125" s="68"/>
      <c r="F125" s="100" t="s">
        <v>2156</v>
      </c>
      <c r="G125" s="65"/>
      <c r="H125" s="69" t="s">
        <v>335</v>
      </c>
      <c r="I125" s="70"/>
      <c r="J125" s="70"/>
      <c r="K125" s="69" t="s">
        <v>2525</v>
      </c>
      <c r="L125" s="73">
        <v>1</v>
      </c>
      <c r="M125" s="74">
        <v>194.9122772216797</v>
      </c>
      <c r="N125" s="74">
        <v>4365.419921875</v>
      </c>
      <c r="O125" s="75"/>
      <c r="P125" s="76"/>
      <c r="Q125" s="76"/>
      <c r="R125" s="86"/>
      <c r="S125" s="48">
        <v>1</v>
      </c>
      <c r="T125" s="48">
        <v>0</v>
      </c>
      <c r="U125" s="49">
        <v>0</v>
      </c>
      <c r="V125" s="49">
        <v>0.00346</v>
      </c>
      <c r="W125" s="49">
        <v>0.006849</v>
      </c>
      <c r="X125" s="49">
        <v>0.543708</v>
      </c>
      <c r="Y125" s="49">
        <v>0</v>
      </c>
      <c r="Z125" s="49">
        <v>0</v>
      </c>
      <c r="AA125" s="71">
        <v>125</v>
      </c>
      <c r="AB125" s="71"/>
      <c r="AC125" s="72"/>
      <c r="AD125" s="78" t="s">
        <v>1517</v>
      </c>
      <c r="AE125" s="78">
        <v>256</v>
      </c>
      <c r="AF125" s="78">
        <v>266</v>
      </c>
      <c r="AG125" s="78">
        <v>2757</v>
      </c>
      <c r="AH125" s="78">
        <v>1311</v>
      </c>
      <c r="AI125" s="78"/>
      <c r="AJ125" s="78" t="s">
        <v>1674</v>
      </c>
      <c r="AK125" s="78" t="s">
        <v>1798</v>
      </c>
      <c r="AL125" s="82" t="s">
        <v>1871</v>
      </c>
      <c r="AM125" s="78"/>
      <c r="AN125" s="80">
        <v>40569.58875</v>
      </c>
      <c r="AO125" s="82" t="s">
        <v>1984</v>
      </c>
      <c r="AP125" s="78" t="b">
        <v>0</v>
      </c>
      <c r="AQ125" s="78" t="b">
        <v>0</v>
      </c>
      <c r="AR125" s="78" t="b">
        <v>1</v>
      </c>
      <c r="AS125" s="78" t="s">
        <v>1363</v>
      </c>
      <c r="AT125" s="78">
        <v>22</v>
      </c>
      <c r="AU125" s="82" t="s">
        <v>2031</v>
      </c>
      <c r="AV125" s="78" t="b">
        <v>0</v>
      </c>
      <c r="AW125" s="78" t="s">
        <v>2212</v>
      </c>
      <c r="AX125" s="82" t="s">
        <v>2335</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336</v>
      </c>
      <c r="B126" s="65"/>
      <c r="C126" s="65" t="s">
        <v>64</v>
      </c>
      <c r="D126" s="66">
        <v>167.6328271549799</v>
      </c>
      <c r="E126" s="68"/>
      <c r="F126" s="100" t="s">
        <v>2157</v>
      </c>
      <c r="G126" s="65"/>
      <c r="H126" s="69" t="s">
        <v>336</v>
      </c>
      <c r="I126" s="70"/>
      <c r="J126" s="70"/>
      <c r="K126" s="69" t="s">
        <v>2526</v>
      </c>
      <c r="L126" s="73">
        <v>1</v>
      </c>
      <c r="M126" s="74">
        <v>6910.51220703125</v>
      </c>
      <c r="N126" s="74">
        <v>6995.52783203125</v>
      </c>
      <c r="O126" s="75"/>
      <c r="P126" s="76"/>
      <c r="Q126" s="76"/>
      <c r="R126" s="86"/>
      <c r="S126" s="48">
        <v>1</v>
      </c>
      <c r="T126" s="48">
        <v>0</v>
      </c>
      <c r="U126" s="49">
        <v>0</v>
      </c>
      <c r="V126" s="49">
        <v>0.00346</v>
      </c>
      <c r="W126" s="49">
        <v>0.006849</v>
      </c>
      <c r="X126" s="49">
        <v>0.543708</v>
      </c>
      <c r="Y126" s="49">
        <v>0</v>
      </c>
      <c r="Z126" s="49">
        <v>0</v>
      </c>
      <c r="AA126" s="71">
        <v>126</v>
      </c>
      <c r="AB126" s="71"/>
      <c r="AC126" s="72"/>
      <c r="AD126" s="78" t="s">
        <v>1518</v>
      </c>
      <c r="AE126" s="78">
        <v>381</v>
      </c>
      <c r="AF126" s="78">
        <v>301</v>
      </c>
      <c r="AG126" s="78">
        <v>5693</v>
      </c>
      <c r="AH126" s="78">
        <v>10</v>
      </c>
      <c r="AI126" s="78"/>
      <c r="AJ126" s="78" t="s">
        <v>1675</v>
      </c>
      <c r="AK126" s="78" t="s">
        <v>1799</v>
      </c>
      <c r="AL126" s="82" t="s">
        <v>1872</v>
      </c>
      <c r="AM126" s="78"/>
      <c r="AN126" s="80">
        <v>39845.59675925926</v>
      </c>
      <c r="AO126" s="82" t="s">
        <v>1985</v>
      </c>
      <c r="AP126" s="78" t="b">
        <v>0</v>
      </c>
      <c r="AQ126" s="78" t="b">
        <v>0</v>
      </c>
      <c r="AR126" s="78" t="b">
        <v>1</v>
      </c>
      <c r="AS126" s="78" t="s">
        <v>1363</v>
      </c>
      <c r="AT126" s="78">
        <v>24</v>
      </c>
      <c r="AU126" s="82" t="s">
        <v>2044</v>
      </c>
      <c r="AV126" s="78" t="b">
        <v>0</v>
      </c>
      <c r="AW126" s="78" t="s">
        <v>2212</v>
      </c>
      <c r="AX126" s="82" t="s">
        <v>2336</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337</v>
      </c>
      <c r="B127" s="65"/>
      <c r="C127" s="65" t="s">
        <v>64</v>
      </c>
      <c r="D127" s="66">
        <v>170.29017418490398</v>
      </c>
      <c r="E127" s="68"/>
      <c r="F127" s="100" t="s">
        <v>2158</v>
      </c>
      <c r="G127" s="65"/>
      <c r="H127" s="69" t="s">
        <v>337</v>
      </c>
      <c r="I127" s="70"/>
      <c r="J127" s="70"/>
      <c r="K127" s="69" t="s">
        <v>2527</v>
      </c>
      <c r="L127" s="73">
        <v>1</v>
      </c>
      <c r="M127" s="74">
        <v>5717.9111328125</v>
      </c>
      <c r="N127" s="74">
        <v>2873.766845703125</v>
      </c>
      <c r="O127" s="75"/>
      <c r="P127" s="76"/>
      <c r="Q127" s="76"/>
      <c r="R127" s="86"/>
      <c r="S127" s="48">
        <v>1</v>
      </c>
      <c r="T127" s="48">
        <v>0</v>
      </c>
      <c r="U127" s="49">
        <v>0</v>
      </c>
      <c r="V127" s="49">
        <v>0.00346</v>
      </c>
      <c r="W127" s="49">
        <v>0.006849</v>
      </c>
      <c r="X127" s="49">
        <v>0.543708</v>
      </c>
      <c r="Y127" s="49">
        <v>0</v>
      </c>
      <c r="Z127" s="49">
        <v>0</v>
      </c>
      <c r="AA127" s="71">
        <v>127</v>
      </c>
      <c r="AB127" s="71"/>
      <c r="AC127" s="72"/>
      <c r="AD127" s="78" t="s">
        <v>1519</v>
      </c>
      <c r="AE127" s="78">
        <v>193</v>
      </c>
      <c r="AF127" s="78">
        <v>443</v>
      </c>
      <c r="AG127" s="78">
        <v>9146</v>
      </c>
      <c r="AH127" s="78">
        <v>3284</v>
      </c>
      <c r="AI127" s="78"/>
      <c r="AJ127" s="78" t="s">
        <v>1676</v>
      </c>
      <c r="AK127" s="78"/>
      <c r="AL127" s="78"/>
      <c r="AM127" s="78"/>
      <c r="AN127" s="80">
        <v>41119.34307870371</v>
      </c>
      <c r="AO127" s="82" t="s">
        <v>1986</v>
      </c>
      <c r="AP127" s="78" t="b">
        <v>1</v>
      </c>
      <c r="AQ127" s="78" t="b">
        <v>0</v>
      </c>
      <c r="AR127" s="78" t="b">
        <v>1</v>
      </c>
      <c r="AS127" s="78" t="s">
        <v>1363</v>
      </c>
      <c r="AT127" s="78">
        <v>2</v>
      </c>
      <c r="AU127" s="82" t="s">
        <v>2031</v>
      </c>
      <c r="AV127" s="78" t="b">
        <v>0</v>
      </c>
      <c r="AW127" s="78" t="s">
        <v>2212</v>
      </c>
      <c r="AX127" s="82" t="s">
        <v>2337</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338</v>
      </c>
      <c r="B128" s="65"/>
      <c r="C128" s="65" t="s">
        <v>64</v>
      </c>
      <c r="D128" s="66">
        <v>163.7029477445288</v>
      </c>
      <c r="E128" s="68"/>
      <c r="F128" s="100" t="s">
        <v>2159</v>
      </c>
      <c r="G128" s="65"/>
      <c r="H128" s="69" t="s">
        <v>338</v>
      </c>
      <c r="I128" s="70"/>
      <c r="J128" s="70"/>
      <c r="K128" s="69" t="s">
        <v>2528</v>
      </c>
      <c r="L128" s="73">
        <v>1</v>
      </c>
      <c r="M128" s="74">
        <v>2046.118408203125</v>
      </c>
      <c r="N128" s="74">
        <v>1773.5394287109375</v>
      </c>
      <c r="O128" s="75"/>
      <c r="P128" s="76"/>
      <c r="Q128" s="76"/>
      <c r="R128" s="86"/>
      <c r="S128" s="48">
        <v>1</v>
      </c>
      <c r="T128" s="48">
        <v>0</v>
      </c>
      <c r="U128" s="49">
        <v>0</v>
      </c>
      <c r="V128" s="49">
        <v>0.00346</v>
      </c>
      <c r="W128" s="49">
        <v>0.006849</v>
      </c>
      <c r="X128" s="49">
        <v>0.543708</v>
      </c>
      <c r="Y128" s="49">
        <v>0</v>
      </c>
      <c r="Z128" s="49">
        <v>0</v>
      </c>
      <c r="AA128" s="71">
        <v>128</v>
      </c>
      <c r="AB128" s="71"/>
      <c r="AC128" s="72"/>
      <c r="AD128" s="78" t="s">
        <v>1520</v>
      </c>
      <c r="AE128" s="78">
        <v>638</v>
      </c>
      <c r="AF128" s="78">
        <v>91</v>
      </c>
      <c r="AG128" s="78">
        <v>369</v>
      </c>
      <c r="AH128" s="78">
        <v>275</v>
      </c>
      <c r="AI128" s="78">
        <v>3600</v>
      </c>
      <c r="AJ128" s="78" t="s">
        <v>1677</v>
      </c>
      <c r="AK128" s="78" t="s">
        <v>1800</v>
      </c>
      <c r="AL128" s="78"/>
      <c r="AM128" s="78" t="s">
        <v>1757</v>
      </c>
      <c r="AN128" s="80">
        <v>41192.85679398148</v>
      </c>
      <c r="AO128" s="82" t="s">
        <v>1987</v>
      </c>
      <c r="AP128" s="78" t="b">
        <v>0</v>
      </c>
      <c r="AQ128" s="78" t="b">
        <v>0</v>
      </c>
      <c r="AR128" s="78" t="b">
        <v>1</v>
      </c>
      <c r="AS128" s="78" t="s">
        <v>1363</v>
      </c>
      <c r="AT128" s="78">
        <v>0</v>
      </c>
      <c r="AU128" s="82" t="s">
        <v>2051</v>
      </c>
      <c r="AV128" s="78" t="b">
        <v>0</v>
      </c>
      <c r="AW128" s="78" t="s">
        <v>2212</v>
      </c>
      <c r="AX128" s="82" t="s">
        <v>2338</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339</v>
      </c>
      <c r="B129" s="65"/>
      <c r="C129" s="65" t="s">
        <v>64</v>
      </c>
      <c r="D129" s="66">
        <v>179.90902188477</v>
      </c>
      <c r="E129" s="68"/>
      <c r="F129" s="100" t="s">
        <v>2160</v>
      </c>
      <c r="G129" s="65"/>
      <c r="H129" s="69" t="s">
        <v>339</v>
      </c>
      <c r="I129" s="70"/>
      <c r="J129" s="70"/>
      <c r="K129" s="69" t="s">
        <v>2529</v>
      </c>
      <c r="L129" s="73">
        <v>1</v>
      </c>
      <c r="M129" s="74">
        <v>5481.99267578125</v>
      </c>
      <c r="N129" s="74">
        <v>6428.49169921875</v>
      </c>
      <c r="O129" s="75"/>
      <c r="P129" s="76"/>
      <c r="Q129" s="76"/>
      <c r="R129" s="86"/>
      <c r="S129" s="48">
        <v>1</v>
      </c>
      <c r="T129" s="48">
        <v>0</v>
      </c>
      <c r="U129" s="49">
        <v>0</v>
      </c>
      <c r="V129" s="49">
        <v>0.00346</v>
      </c>
      <c r="W129" s="49">
        <v>0.006849</v>
      </c>
      <c r="X129" s="49">
        <v>0.543708</v>
      </c>
      <c r="Y129" s="49">
        <v>0</v>
      </c>
      <c r="Z129" s="49">
        <v>0</v>
      </c>
      <c r="AA129" s="71">
        <v>129</v>
      </c>
      <c r="AB129" s="71"/>
      <c r="AC129" s="72"/>
      <c r="AD129" s="78" t="s">
        <v>1521</v>
      </c>
      <c r="AE129" s="78">
        <v>1371</v>
      </c>
      <c r="AF129" s="78">
        <v>957</v>
      </c>
      <c r="AG129" s="78">
        <v>15086</v>
      </c>
      <c r="AH129" s="78">
        <v>25691</v>
      </c>
      <c r="AI129" s="78"/>
      <c r="AJ129" s="78" t="s">
        <v>1678</v>
      </c>
      <c r="AK129" s="78" t="s">
        <v>1801</v>
      </c>
      <c r="AL129" s="78"/>
      <c r="AM129" s="78"/>
      <c r="AN129" s="80">
        <v>41837.650729166664</v>
      </c>
      <c r="AO129" s="82" t="s">
        <v>1988</v>
      </c>
      <c r="AP129" s="78" t="b">
        <v>1</v>
      </c>
      <c r="AQ129" s="78" t="b">
        <v>0</v>
      </c>
      <c r="AR129" s="78" t="b">
        <v>1</v>
      </c>
      <c r="AS129" s="78" t="s">
        <v>1363</v>
      </c>
      <c r="AT129" s="78">
        <v>19</v>
      </c>
      <c r="AU129" s="82" t="s">
        <v>2031</v>
      </c>
      <c r="AV129" s="78" t="b">
        <v>0</v>
      </c>
      <c r="AW129" s="78" t="s">
        <v>2212</v>
      </c>
      <c r="AX129" s="82" t="s">
        <v>2339</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340</v>
      </c>
      <c r="B130" s="65"/>
      <c r="C130" s="65" t="s">
        <v>64</v>
      </c>
      <c r="D130" s="66">
        <v>163.12282268870032</v>
      </c>
      <c r="E130" s="68"/>
      <c r="F130" s="100" t="s">
        <v>2161</v>
      </c>
      <c r="G130" s="65"/>
      <c r="H130" s="69" t="s">
        <v>340</v>
      </c>
      <c r="I130" s="70"/>
      <c r="J130" s="70"/>
      <c r="K130" s="69" t="s">
        <v>2530</v>
      </c>
      <c r="L130" s="73">
        <v>1</v>
      </c>
      <c r="M130" s="74">
        <v>1040.7547607421875</v>
      </c>
      <c r="N130" s="74">
        <v>7901.6728515625</v>
      </c>
      <c r="O130" s="75"/>
      <c r="P130" s="76"/>
      <c r="Q130" s="76"/>
      <c r="R130" s="86"/>
      <c r="S130" s="48">
        <v>1</v>
      </c>
      <c r="T130" s="48">
        <v>0</v>
      </c>
      <c r="U130" s="49">
        <v>0</v>
      </c>
      <c r="V130" s="49">
        <v>0.00346</v>
      </c>
      <c r="W130" s="49">
        <v>0.006849</v>
      </c>
      <c r="X130" s="49">
        <v>0.543708</v>
      </c>
      <c r="Y130" s="49">
        <v>0</v>
      </c>
      <c r="Z130" s="49">
        <v>0</v>
      </c>
      <c r="AA130" s="71">
        <v>130</v>
      </c>
      <c r="AB130" s="71"/>
      <c r="AC130" s="72"/>
      <c r="AD130" s="78" t="s">
        <v>1522</v>
      </c>
      <c r="AE130" s="78">
        <v>155</v>
      </c>
      <c r="AF130" s="78">
        <v>60</v>
      </c>
      <c r="AG130" s="78">
        <v>1460</v>
      </c>
      <c r="AH130" s="78">
        <v>1439</v>
      </c>
      <c r="AI130" s="78"/>
      <c r="AJ130" s="78" t="s">
        <v>1679</v>
      </c>
      <c r="AK130" s="78" t="s">
        <v>1766</v>
      </c>
      <c r="AL130" s="78"/>
      <c r="AM130" s="78"/>
      <c r="AN130" s="80">
        <v>41287.51996527778</v>
      </c>
      <c r="AO130" s="78"/>
      <c r="AP130" s="78" t="b">
        <v>1</v>
      </c>
      <c r="AQ130" s="78" t="b">
        <v>0</v>
      </c>
      <c r="AR130" s="78" t="b">
        <v>0</v>
      </c>
      <c r="AS130" s="78" t="s">
        <v>1363</v>
      </c>
      <c r="AT130" s="78">
        <v>0</v>
      </c>
      <c r="AU130" s="82" t="s">
        <v>2031</v>
      </c>
      <c r="AV130" s="78" t="b">
        <v>0</v>
      </c>
      <c r="AW130" s="78" t="s">
        <v>2212</v>
      </c>
      <c r="AX130" s="82" t="s">
        <v>2340</v>
      </c>
      <c r="AY130" s="78" t="s">
        <v>65</v>
      </c>
      <c r="AZ130" s="78" t="str">
        <f>REPLACE(INDEX(GroupVertices[Group],MATCH(Vertices[[#This Row],[Vertex]],GroupVertices[Vertex],0)),1,1,"")</f>
        <v>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341</v>
      </c>
      <c r="B131" s="65"/>
      <c r="C131" s="65" t="s">
        <v>64</v>
      </c>
      <c r="D131" s="66">
        <v>163.81523001339883</v>
      </c>
      <c r="E131" s="68"/>
      <c r="F131" s="100" t="s">
        <v>2162</v>
      </c>
      <c r="G131" s="65"/>
      <c r="H131" s="69" t="s">
        <v>341</v>
      </c>
      <c r="I131" s="70"/>
      <c r="J131" s="70"/>
      <c r="K131" s="69" t="s">
        <v>2531</v>
      </c>
      <c r="L131" s="73">
        <v>1</v>
      </c>
      <c r="M131" s="74">
        <v>2238.096435546875</v>
      </c>
      <c r="N131" s="74">
        <v>6934.6044921875</v>
      </c>
      <c r="O131" s="75"/>
      <c r="P131" s="76"/>
      <c r="Q131" s="76"/>
      <c r="R131" s="86"/>
      <c r="S131" s="48">
        <v>1</v>
      </c>
      <c r="T131" s="48">
        <v>0</v>
      </c>
      <c r="U131" s="49">
        <v>0</v>
      </c>
      <c r="V131" s="49">
        <v>0.00346</v>
      </c>
      <c r="W131" s="49">
        <v>0.006849</v>
      </c>
      <c r="X131" s="49">
        <v>0.543708</v>
      </c>
      <c r="Y131" s="49">
        <v>0</v>
      </c>
      <c r="Z131" s="49">
        <v>0</v>
      </c>
      <c r="AA131" s="71">
        <v>131</v>
      </c>
      <c r="AB131" s="71"/>
      <c r="AC131" s="72"/>
      <c r="AD131" s="78" t="s">
        <v>1523</v>
      </c>
      <c r="AE131" s="78">
        <v>544</v>
      </c>
      <c r="AF131" s="78">
        <v>97</v>
      </c>
      <c r="AG131" s="78">
        <v>3234</v>
      </c>
      <c r="AH131" s="78">
        <v>348</v>
      </c>
      <c r="AI131" s="78"/>
      <c r="AJ131" s="78" t="s">
        <v>1680</v>
      </c>
      <c r="AK131" s="78" t="s">
        <v>1802</v>
      </c>
      <c r="AL131" s="78"/>
      <c r="AM131" s="78"/>
      <c r="AN131" s="80">
        <v>41812.65212962963</v>
      </c>
      <c r="AO131" s="82" t="s">
        <v>1989</v>
      </c>
      <c r="AP131" s="78" t="b">
        <v>1</v>
      </c>
      <c r="AQ131" s="78" t="b">
        <v>0</v>
      </c>
      <c r="AR131" s="78" t="b">
        <v>0</v>
      </c>
      <c r="AS131" s="78" t="s">
        <v>1363</v>
      </c>
      <c r="AT131" s="78">
        <v>4</v>
      </c>
      <c r="AU131" s="82" t="s">
        <v>2031</v>
      </c>
      <c r="AV131" s="78" t="b">
        <v>0</v>
      </c>
      <c r="AW131" s="78" t="s">
        <v>2212</v>
      </c>
      <c r="AX131" s="82" t="s">
        <v>2341</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342</v>
      </c>
      <c r="B132" s="65"/>
      <c r="C132" s="65" t="s">
        <v>64</v>
      </c>
      <c r="D132" s="66">
        <v>171.33814202769094</v>
      </c>
      <c r="E132" s="68"/>
      <c r="F132" s="100" t="s">
        <v>2163</v>
      </c>
      <c r="G132" s="65"/>
      <c r="H132" s="69" t="s">
        <v>342</v>
      </c>
      <c r="I132" s="70"/>
      <c r="J132" s="70"/>
      <c r="K132" s="69" t="s">
        <v>2532</v>
      </c>
      <c r="L132" s="73">
        <v>1</v>
      </c>
      <c r="M132" s="74">
        <v>1938.723388671875</v>
      </c>
      <c r="N132" s="74">
        <v>8225.5322265625</v>
      </c>
      <c r="O132" s="75"/>
      <c r="P132" s="76"/>
      <c r="Q132" s="76"/>
      <c r="R132" s="86"/>
      <c r="S132" s="48">
        <v>1</v>
      </c>
      <c r="T132" s="48">
        <v>0</v>
      </c>
      <c r="U132" s="49">
        <v>0</v>
      </c>
      <c r="V132" s="49">
        <v>0.00346</v>
      </c>
      <c r="W132" s="49">
        <v>0.006849</v>
      </c>
      <c r="X132" s="49">
        <v>0.543708</v>
      </c>
      <c r="Y132" s="49">
        <v>0</v>
      </c>
      <c r="Z132" s="49">
        <v>0</v>
      </c>
      <c r="AA132" s="71">
        <v>132</v>
      </c>
      <c r="AB132" s="71"/>
      <c r="AC132" s="72"/>
      <c r="AD132" s="78" t="s">
        <v>1524</v>
      </c>
      <c r="AE132" s="78">
        <v>1282</v>
      </c>
      <c r="AF132" s="78">
        <v>499</v>
      </c>
      <c r="AG132" s="78">
        <v>7531</v>
      </c>
      <c r="AH132" s="78">
        <v>1241</v>
      </c>
      <c r="AI132" s="78"/>
      <c r="AJ132" s="78" t="s">
        <v>1681</v>
      </c>
      <c r="AK132" s="78" t="s">
        <v>1803</v>
      </c>
      <c r="AL132" s="78"/>
      <c r="AM132" s="78"/>
      <c r="AN132" s="80">
        <v>40707.387349537035</v>
      </c>
      <c r="AO132" s="78"/>
      <c r="AP132" s="78" t="b">
        <v>1</v>
      </c>
      <c r="AQ132" s="78" t="b">
        <v>0</v>
      </c>
      <c r="AR132" s="78" t="b">
        <v>1</v>
      </c>
      <c r="AS132" s="78" t="s">
        <v>1363</v>
      </c>
      <c r="AT132" s="78">
        <v>31</v>
      </c>
      <c r="AU132" s="82" t="s">
        <v>2031</v>
      </c>
      <c r="AV132" s="78" t="b">
        <v>0</v>
      </c>
      <c r="AW132" s="78" t="s">
        <v>2212</v>
      </c>
      <c r="AX132" s="82" t="s">
        <v>2342</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343</v>
      </c>
      <c r="B133" s="65"/>
      <c r="C133" s="65" t="s">
        <v>64</v>
      </c>
      <c r="D133" s="66">
        <v>162.6736936132202</v>
      </c>
      <c r="E133" s="68"/>
      <c r="F133" s="100" t="s">
        <v>2078</v>
      </c>
      <c r="G133" s="65"/>
      <c r="H133" s="69" t="s">
        <v>343</v>
      </c>
      <c r="I133" s="70"/>
      <c r="J133" s="70"/>
      <c r="K133" s="69" t="s">
        <v>2533</v>
      </c>
      <c r="L133" s="73">
        <v>1</v>
      </c>
      <c r="M133" s="74">
        <v>7144.53271484375</v>
      </c>
      <c r="N133" s="74">
        <v>3544.983154296875</v>
      </c>
      <c r="O133" s="75"/>
      <c r="P133" s="76"/>
      <c r="Q133" s="76"/>
      <c r="R133" s="86"/>
      <c r="S133" s="48">
        <v>1</v>
      </c>
      <c r="T133" s="48">
        <v>0</v>
      </c>
      <c r="U133" s="49">
        <v>0</v>
      </c>
      <c r="V133" s="49">
        <v>0.00346</v>
      </c>
      <c r="W133" s="49">
        <v>0.006849</v>
      </c>
      <c r="X133" s="49">
        <v>0.543708</v>
      </c>
      <c r="Y133" s="49">
        <v>0</v>
      </c>
      <c r="Z133" s="49">
        <v>0</v>
      </c>
      <c r="AA133" s="71">
        <v>133</v>
      </c>
      <c r="AB133" s="71"/>
      <c r="AC133" s="72"/>
      <c r="AD133" s="78" t="s">
        <v>1525</v>
      </c>
      <c r="AE133" s="78">
        <v>199</v>
      </c>
      <c r="AF133" s="78">
        <v>36</v>
      </c>
      <c r="AG133" s="78">
        <v>110</v>
      </c>
      <c r="AH133" s="78">
        <v>4</v>
      </c>
      <c r="AI133" s="78"/>
      <c r="AJ133" s="78" t="s">
        <v>1682</v>
      </c>
      <c r="AK133" s="78" t="s">
        <v>1757</v>
      </c>
      <c r="AL133" s="82" t="s">
        <v>1873</v>
      </c>
      <c r="AM133" s="78"/>
      <c r="AN133" s="80">
        <v>40087.33005787037</v>
      </c>
      <c r="AO133" s="78"/>
      <c r="AP133" s="78" t="b">
        <v>0</v>
      </c>
      <c r="AQ133" s="78" t="b">
        <v>1</v>
      </c>
      <c r="AR133" s="78" t="b">
        <v>1</v>
      </c>
      <c r="AS133" s="78" t="s">
        <v>1363</v>
      </c>
      <c r="AT133" s="78">
        <v>4</v>
      </c>
      <c r="AU133" s="82" t="s">
        <v>2032</v>
      </c>
      <c r="AV133" s="78" t="b">
        <v>0</v>
      </c>
      <c r="AW133" s="78" t="s">
        <v>2212</v>
      </c>
      <c r="AX133" s="82" t="s">
        <v>2343</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344</v>
      </c>
      <c r="B134" s="65"/>
      <c r="C134" s="65" t="s">
        <v>64</v>
      </c>
      <c r="D134" s="66">
        <v>164.41406878070566</v>
      </c>
      <c r="E134" s="68"/>
      <c r="F134" s="100" t="s">
        <v>2164</v>
      </c>
      <c r="G134" s="65"/>
      <c r="H134" s="69" t="s">
        <v>344</v>
      </c>
      <c r="I134" s="70"/>
      <c r="J134" s="70"/>
      <c r="K134" s="69" t="s">
        <v>2534</v>
      </c>
      <c r="L134" s="73">
        <v>1</v>
      </c>
      <c r="M134" s="74">
        <v>3581.634521484375</v>
      </c>
      <c r="N134" s="74">
        <v>788.07177734375</v>
      </c>
      <c r="O134" s="75"/>
      <c r="P134" s="76"/>
      <c r="Q134" s="76"/>
      <c r="R134" s="86"/>
      <c r="S134" s="48">
        <v>1</v>
      </c>
      <c r="T134" s="48">
        <v>0</v>
      </c>
      <c r="U134" s="49">
        <v>0</v>
      </c>
      <c r="V134" s="49">
        <v>0.00346</v>
      </c>
      <c r="W134" s="49">
        <v>0.006849</v>
      </c>
      <c r="X134" s="49">
        <v>0.543708</v>
      </c>
      <c r="Y134" s="49">
        <v>0</v>
      </c>
      <c r="Z134" s="49">
        <v>0</v>
      </c>
      <c r="AA134" s="71">
        <v>134</v>
      </c>
      <c r="AB134" s="71"/>
      <c r="AC134" s="72"/>
      <c r="AD134" s="78" t="s">
        <v>1526</v>
      </c>
      <c r="AE134" s="78">
        <v>227</v>
      </c>
      <c r="AF134" s="78">
        <v>129</v>
      </c>
      <c r="AG134" s="78">
        <v>4242</v>
      </c>
      <c r="AH134" s="78">
        <v>166</v>
      </c>
      <c r="AI134" s="78"/>
      <c r="AJ134" s="78" t="s">
        <v>1683</v>
      </c>
      <c r="AK134" s="78"/>
      <c r="AL134" s="82" t="s">
        <v>1874</v>
      </c>
      <c r="AM134" s="78"/>
      <c r="AN134" s="80">
        <v>40246.84609953704</v>
      </c>
      <c r="AO134" s="78"/>
      <c r="AP134" s="78" t="b">
        <v>0</v>
      </c>
      <c r="AQ134" s="78" t="b">
        <v>0</v>
      </c>
      <c r="AR134" s="78" t="b">
        <v>0</v>
      </c>
      <c r="AS134" s="78" t="s">
        <v>1363</v>
      </c>
      <c r="AT134" s="78">
        <v>6</v>
      </c>
      <c r="AU134" s="82" t="s">
        <v>2031</v>
      </c>
      <c r="AV134" s="78" t="b">
        <v>0</v>
      </c>
      <c r="AW134" s="78" t="s">
        <v>2212</v>
      </c>
      <c r="AX134" s="82" t="s">
        <v>2344</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345</v>
      </c>
      <c r="B135" s="65"/>
      <c r="C135" s="65" t="s">
        <v>64</v>
      </c>
      <c r="D135" s="66">
        <v>189.60272443054936</v>
      </c>
      <c r="E135" s="68"/>
      <c r="F135" s="100" t="s">
        <v>2165</v>
      </c>
      <c r="G135" s="65"/>
      <c r="H135" s="69" t="s">
        <v>345</v>
      </c>
      <c r="I135" s="70"/>
      <c r="J135" s="70"/>
      <c r="K135" s="69" t="s">
        <v>2535</v>
      </c>
      <c r="L135" s="73">
        <v>1</v>
      </c>
      <c r="M135" s="74">
        <v>4211.7822265625</v>
      </c>
      <c r="N135" s="74">
        <v>7938.55859375</v>
      </c>
      <c r="O135" s="75"/>
      <c r="P135" s="76"/>
      <c r="Q135" s="76"/>
      <c r="R135" s="86"/>
      <c r="S135" s="48">
        <v>1</v>
      </c>
      <c r="T135" s="48">
        <v>0</v>
      </c>
      <c r="U135" s="49">
        <v>0</v>
      </c>
      <c r="V135" s="49">
        <v>0.00346</v>
      </c>
      <c r="W135" s="49">
        <v>0.006849</v>
      </c>
      <c r="X135" s="49">
        <v>0.543708</v>
      </c>
      <c r="Y135" s="49">
        <v>0</v>
      </c>
      <c r="Z135" s="49">
        <v>0</v>
      </c>
      <c r="AA135" s="71">
        <v>135</v>
      </c>
      <c r="AB135" s="71"/>
      <c r="AC135" s="72"/>
      <c r="AD135" s="78" t="s">
        <v>1527</v>
      </c>
      <c r="AE135" s="78">
        <v>804</v>
      </c>
      <c r="AF135" s="78">
        <v>1475</v>
      </c>
      <c r="AG135" s="78">
        <v>19677</v>
      </c>
      <c r="AH135" s="78">
        <v>9929</v>
      </c>
      <c r="AI135" s="78"/>
      <c r="AJ135" s="78" t="s">
        <v>1684</v>
      </c>
      <c r="AK135" s="78" t="s">
        <v>1804</v>
      </c>
      <c r="AL135" s="82" t="s">
        <v>1875</v>
      </c>
      <c r="AM135" s="78"/>
      <c r="AN135" s="80">
        <v>39862.95096064815</v>
      </c>
      <c r="AO135" s="82" t="s">
        <v>1990</v>
      </c>
      <c r="AP135" s="78" t="b">
        <v>0</v>
      </c>
      <c r="AQ135" s="78" t="b">
        <v>0</v>
      </c>
      <c r="AR135" s="78" t="b">
        <v>0</v>
      </c>
      <c r="AS135" s="78" t="s">
        <v>1363</v>
      </c>
      <c r="AT135" s="78">
        <v>86</v>
      </c>
      <c r="AU135" s="82" t="s">
        <v>2031</v>
      </c>
      <c r="AV135" s="78" t="b">
        <v>0</v>
      </c>
      <c r="AW135" s="78" t="s">
        <v>2212</v>
      </c>
      <c r="AX135" s="82" t="s">
        <v>2345</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346</v>
      </c>
      <c r="B136" s="65"/>
      <c r="C136" s="65" t="s">
        <v>64</v>
      </c>
      <c r="D136" s="66">
        <v>162.2432782492184</v>
      </c>
      <c r="E136" s="68"/>
      <c r="F136" s="100" t="s">
        <v>2166</v>
      </c>
      <c r="G136" s="65"/>
      <c r="H136" s="69" t="s">
        <v>346</v>
      </c>
      <c r="I136" s="70"/>
      <c r="J136" s="70"/>
      <c r="K136" s="69" t="s">
        <v>2536</v>
      </c>
      <c r="L136" s="73">
        <v>1</v>
      </c>
      <c r="M136" s="74">
        <v>2799.579345703125</v>
      </c>
      <c r="N136" s="74">
        <v>4018.474609375</v>
      </c>
      <c r="O136" s="75"/>
      <c r="P136" s="76"/>
      <c r="Q136" s="76"/>
      <c r="R136" s="86"/>
      <c r="S136" s="48">
        <v>1</v>
      </c>
      <c r="T136" s="48">
        <v>0</v>
      </c>
      <c r="U136" s="49">
        <v>0</v>
      </c>
      <c r="V136" s="49">
        <v>0.00346</v>
      </c>
      <c r="W136" s="49">
        <v>0.006849</v>
      </c>
      <c r="X136" s="49">
        <v>0.543708</v>
      </c>
      <c r="Y136" s="49">
        <v>0</v>
      </c>
      <c r="Z136" s="49">
        <v>0</v>
      </c>
      <c r="AA136" s="71">
        <v>136</v>
      </c>
      <c r="AB136" s="71"/>
      <c r="AC136" s="72"/>
      <c r="AD136" s="78" t="s">
        <v>1528</v>
      </c>
      <c r="AE136" s="78">
        <v>49</v>
      </c>
      <c r="AF136" s="78">
        <v>13</v>
      </c>
      <c r="AG136" s="78">
        <v>28</v>
      </c>
      <c r="AH136" s="78">
        <v>5</v>
      </c>
      <c r="AI136" s="78"/>
      <c r="AJ136" s="78" t="s">
        <v>1685</v>
      </c>
      <c r="AK136" s="78" t="s">
        <v>1756</v>
      </c>
      <c r="AL136" s="78"/>
      <c r="AM136" s="78"/>
      <c r="AN136" s="80">
        <v>42901.71496527778</v>
      </c>
      <c r="AO136" s="82" t="s">
        <v>1991</v>
      </c>
      <c r="AP136" s="78" t="b">
        <v>1</v>
      </c>
      <c r="AQ136" s="78" t="b">
        <v>0</v>
      </c>
      <c r="AR136" s="78" t="b">
        <v>0</v>
      </c>
      <c r="AS136" s="78" t="s">
        <v>2029</v>
      </c>
      <c r="AT136" s="78">
        <v>0</v>
      </c>
      <c r="AU136" s="78"/>
      <c r="AV136" s="78" t="b">
        <v>0</v>
      </c>
      <c r="AW136" s="78" t="s">
        <v>2212</v>
      </c>
      <c r="AX136" s="82" t="s">
        <v>2346</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347</v>
      </c>
      <c r="B137" s="65"/>
      <c r="C137" s="65" t="s">
        <v>64</v>
      </c>
      <c r="D137" s="66">
        <v>163.66552032157213</v>
      </c>
      <c r="E137" s="68"/>
      <c r="F137" s="100" t="s">
        <v>2167</v>
      </c>
      <c r="G137" s="65"/>
      <c r="H137" s="69" t="s">
        <v>347</v>
      </c>
      <c r="I137" s="70"/>
      <c r="J137" s="70"/>
      <c r="K137" s="69" t="s">
        <v>2537</v>
      </c>
      <c r="L137" s="73">
        <v>1</v>
      </c>
      <c r="M137" s="74">
        <v>4548.89453125</v>
      </c>
      <c r="N137" s="74">
        <v>8530.2421875</v>
      </c>
      <c r="O137" s="75"/>
      <c r="P137" s="76"/>
      <c r="Q137" s="76"/>
      <c r="R137" s="86"/>
      <c r="S137" s="48">
        <v>1</v>
      </c>
      <c r="T137" s="48">
        <v>0</v>
      </c>
      <c r="U137" s="49">
        <v>0</v>
      </c>
      <c r="V137" s="49">
        <v>0.00346</v>
      </c>
      <c r="W137" s="49">
        <v>0.006849</v>
      </c>
      <c r="X137" s="49">
        <v>0.543708</v>
      </c>
      <c r="Y137" s="49">
        <v>0</v>
      </c>
      <c r="Z137" s="49">
        <v>0</v>
      </c>
      <c r="AA137" s="71">
        <v>137</v>
      </c>
      <c r="AB137" s="71"/>
      <c r="AC137" s="72"/>
      <c r="AD137" s="78" t="s">
        <v>1529</v>
      </c>
      <c r="AE137" s="78">
        <v>157</v>
      </c>
      <c r="AF137" s="78">
        <v>89</v>
      </c>
      <c r="AG137" s="78">
        <v>4208</v>
      </c>
      <c r="AH137" s="78">
        <v>26710</v>
      </c>
      <c r="AI137" s="78"/>
      <c r="AJ137" s="78"/>
      <c r="AK137" s="78"/>
      <c r="AL137" s="78"/>
      <c r="AM137" s="78"/>
      <c r="AN137" s="80">
        <v>42125.64570601852</v>
      </c>
      <c r="AO137" s="82" t="s">
        <v>1992</v>
      </c>
      <c r="AP137" s="78" t="b">
        <v>1</v>
      </c>
      <c r="AQ137" s="78" t="b">
        <v>0</v>
      </c>
      <c r="AR137" s="78" t="b">
        <v>0</v>
      </c>
      <c r="AS137" s="78" t="s">
        <v>1363</v>
      </c>
      <c r="AT137" s="78">
        <v>1</v>
      </c>
      <c r="AU137" s="82" t="s">
        <v>2031</v>
      </c>
      <c r="AV137" s="78" t="b">
        <v>0</v>
      </c>
      <c r="AW137" s="78" t="s">
        <v>2212</v>
      </c>
      <c r="AX137" s="82" t="s">
        <v>2347</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348</v>
      </c>
      <c r="B138" s="65"/>
      <c r="C138" s="65" t="s">
        <v>64</v>
      </c>
      <c r="D138" s="66">
        <v>164.20821795444394</v>
      </c>
      <c r="E138" s="68"/>
      <c r="F138" s="100" t="s">
        <v>2168</v>
      </c>
      <c r="G138" s="65"/>
      <c r="H138" s="69" t="s">
        <v>348</v>
      </c>
      <c r="I138" s="70"/>
      <c r="J138" s="70"/>
      <c r="K138" s="69" t="s">
        <v>2538</v>
      </c>
      <c r="L138" s="73">
        <v>1</v>
      </c>
      <c r="M138" s="74">
        <v>3764.4912109375</v>
      </c>
      <c r="N138" s="74">
        <v>9646.09375</v>
      </c>
      <c r="O138" s="75"/>
      <c r="P138" s="76"/>
      <c r="Q138" s="76"/>
      <c r="R138" s="86"/>
      <c r="S138" s="48">
        <v>1</v>
      </c>
      <c r="T138" s="48">
        <v>0</v>
      </c>
      <c r="U138" s="49">
        <v>0</v>
      </c>
      <c r="V138" s="49">
        <v>0.00346</v>
      </c>
      <c r="W138" s="49">
        <v>0.006849</v>
      </c>
      <c r="X138" s="49">
        <v>0.543708</v>
      </c>
      <c r="Y138" s="49">
        <v>0</v>
      </c>
      <c r="Z138" s="49">
        <v>0</v>
      </c>
      <c r="AA138" s="71">
        <v>138</v>
      </c>
      <c r="AB138" s="71"/>
      <c r="AC138" s="72"/>
      <c r="AD138" s="78" t="s">
        <v>1530</v>
      </c>
      <c r="AE138" s="78">
        <v>327</v>
      </c>
      <c r="AF138" s="78">
        <v>118</v>
      </c>
      <c r="AG138" s="78">
        <v>1943</v>
      </c>
      <c r="AH138" s="78">
        <v>7271</v>
      </c>
      <c r="AI138" s="78"/>
      <c r="AJ138" s="78" t="s">
        <v>1686</v>
      </c>
      <c r="AK138" s="78"/>
      <c r="AL138" s="78"/>
      <c r="AM138" s="78"/>
      <c r="AN138" s="80">
        <v>42905.837789351855</v>
      </c>
      <c r="AO138" s="82" t="s">
        <v>1993</v>
      </c>
      <c r="AP138" s="78" t="b">
        <v>1</v>
      </c>
      <c r="AQ138" s="78" t="b">
        <v>0</v>
      </c>
      <c r="AR138" s="78" t="b">
        <v>1</v>
      </c>
      <c r="AS138" s="78" t="s">
        <v>1363</v>
      </c>
      <c r="AT138" s="78">
        <v>0</v>
      </c>
      <c r="AU138" s="78"/>
      <c r="AV138" s="78" t="b">
        <v>0</v>
      </c>
      <c r="AW138" s="78" t="s">
        <v>2212</v>
      </c>
      <c r="AX138" s="82" t="s">
        <v>2348</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349</v>
      </c>
      <c r="B139" s="65"/>
      <c r="C139" s="65" t="s">
        <v>64</v>
      </c>
      <c r="D139" s="66">
        <v>164.09593568557392</v>
      </c>
      <c r="E139" s="68"/>
      <c r="F139" s="100" t="s">
        <v>2169</v>
      </c>
      <c r="G139" s="65"/>
      <c r="H139" s="69" t="s">
        <v>349</v>
      </c>
      <c r="I139" s="70"/>
      <c r="J139" s="70"/>
      <c r="K139" s="69" t="s">
        <v>2539</v>
      </c>
      <c r="L139" s="73">
        <v>1</v>
      </c>
      <c r="M139" s="74">
        <v>5941.14892578125</v>
      </c>
      <c r="N139" s="74">
        <v>2249.528564453125</v>
      </c>
      <c r="O139" s="75"/>
      <c r="P139" s="76"/>
      <c r="Q139" s="76"/>
      <c r="R139" s="86"/>
      <c r="S139" s="48">
        <v>1</v>
      </c>
      <c r="T139" s="48">
        <v>0</v>
      </c>
      <c r="U139" s="49">
        <v>0</v>
      </c>
      <c r="V139" s="49">
        <v>0.00346</v>
      </c>
      <c r="W139" s="49">
        <v>0.006849</v>
      </c>
      <c r="X139" s="49">
        <v>0.543708</v>
      </c>
      <c r="Y139" s="49">
        <v>0</v>
      </c>
      <c r="Z139" s="49">
        <v>0</v>
      </c>
      <c r="AA139" s="71">
        <v>139</v>
      </c>
      <c r="AB139" s="71"/>
      <c r="AC139" s="72"/>
      <c r="AD139" s="78" t="s">
        <v>1531</v>
      </c>
      <c r="AE139" s="78">
        <v>187</v>
      </c>
      <c r="AF139" s="78">
        <v>112</v>
      </c>
      <c r="AG139" s="78">
        <v>18797</v>
      </c>
      <c r="AH139" s="78">
        <v>10628</v>
      </c>
      <c r="AI139" s="78"/>
      <c r="AJ139" s="78"/>
      <c r="AK139" s="78"/>
      <c r="AL139" s="78"/>
      <c r="AM139" s="78"/>
      <c r="AN139" s="80">
        <v>40928.1072337963</v>
      </c>
      <c r="AO139" s="82" t="s">
        <v>1994</v>
      </c>
      <c r="AP139" s="78" t="b">
        <v>0</v>
      </c>
      <c r="AQ139" s="78" t="b">
        <v>0</v>
      </c>
      <c r="AR139" s="78" t="b">
        <v>1</v>
      </c>
      <c r="AS139" s="78" t="s">
        <v>1363</v>
      </c>
      <c r="AT139" s="78">
        <v>4</v>
      </c>
      <c r="AU139" s="82" t="s">
        <v>2031</v>
      </c>
      <c r="AV139" s="78" t="b">
        <v>0</v>
      </c>
      <c r="AW139" s="78" t="s">
        <v>2212</v>
      </c>
      <c r="AX139" s="82" t="s">
        <v>2349</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350</v>
      </c>
      <c r="B140" s="65"/>
      <c r="C140" s="65" t="s">
        <v>64</v>
      </c>
      <c r="D140" s="66">
        <v>162.8234033050469</v>
      </c>
      <c r="E140" s="68"/>
      <c r="F140" s="100" t="s">
        <v>2170</v>
      </c>
      <c r="G140" s="65"/>
      <c r="H140" s="69" t="s">
        <v>350</v>
      </c>
      <c r="I140" s="70"/>
      <c r="J140" s="70"/>
      <c r="K140" s="69" t="s">
        <v>2540</v>
      </c>
      <c r="L140" s="73">
        <v>1</v>
      </c>
      <c r="M140" s="74">
        <v>2706.938232421875</v>
      </c>
      <c r="N140" s="74">
        <v>9432.7109375</v>
      </c>
      <c r="O140" s="75"/>
      <c r="P140" s="76"/>
      <c r="Q140" s="76"/>
      <c r="R140" s="86"/>
      <c r="S140" s="48">
        <v>1</v>
      </c>
      <c r="T140" s="48">
        <v>0</v>
      </c>
      <c r="U140" s="49">
        <v>0</v>
      </c>
      <c r="V140" s="49">
        <v>0.00346</v>
      </c>
      <c r="W140" s="49">
        <v>0.006849</v>
      </c>
      <c r="X140" s="49">
        <v>0.543708</v>
      </c>
      <c r="Y140" s="49">
        <v>0</v>
      </c>
      <c r="Z140" s="49">
        <v>0</v>
      </c>
      <c r="AA140" s="71">
        <v>140</v>
      </c>
      <c r="AB140" s="71"/>
      <c r="AC140" s="72"/>
      <c r="AD140" s="78" t="s">
        <v>1532</v>
      </c>
      <c r="AE140" s="78">
        <v>335</v>
      </c>
      <c r="AF140" s="78">
        <v>44</v>
      </c>
      <c r="AG140" s="78">
        <v>70</v>
      </c>
      <c r="AH140" s="78">
        <v>45</v>
      </c>
      <c r="AI140" s="78"/>
      <c r="AJ140" s="78"/>
      <c r="AK140" s="78" t="s">
        <v>1805</v>
      </c>
      <c r="AL140" s="78"/>
      <c r="AM140" s="78"/>
      <c r="AN140" s="80">
        <v>41598.64717592593</v>
      </c>
      <c r="AO140" s="78"/>
      <c r="AP140" s="78" t="b">
        <v>1</v>
      </c>
      <c r="AQ140" s="78" t="b">
        <v>0</v>
      </c>
      <c r="AR140" s="78" t="b">
        <v>0</v>
      </c>
      <c r="AS140" s="78" t="s">
        <v>1363</v>
      </c>
      <c r="AT140" s="78">
        <v>0</v>
      </c>
      <c r="AU140" s="82" t="s">
        <v>2031</v>
      </c>
      <c r="AV140" s="78" t="b">
        <v>0</v>
      </c>
      <c r="AW140" s="78" t="s">
        <v>2212</v>
      </c>
      <c r="AX140" s="82" t="s">
        <v>2350</v>
      </c>
      <c r="AY140" s="78" t="s">
        <v>65</v>
      </c>
      <c r="AZ140" s="78" t="str">
        <f>REPLACE(INDEX(GroupVertices[Group],MATCH(Vertices[[#This Row],[Vertex]],GroupVertices[Vertex],0)),1,1,"")</f>
        <v>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351</v>
      </c>
      <c r="B141" s="65"/>
      <c r="C141" s="65" t="s">
        <v>64</v>
      </c>
      <c r="D141" s="66">
        <v>163.17896382313532</v>
      </c>
      <c r="E141" s="68"/>
      <c r="F141" s="100" t="s">
        <v>2171</v>
      </c>
      <c r="G141" s="65"/>
      <c r="H141" s="69" t="s">
        <v>351</v>
      </c>
      <c r="I141" s="70"/>
      <c r="J141" s="70"/>
      <c r="K141" s="69" t="s">
        <v>2541</v>
      </c>
      <c r="L141" s="73">
        <v>1</v>
      </c>
      <c r="M141" s="74">
        <v>5307.7255859375</v>
      </c>
      <c r="N141" s="74">
        <v>4305.0908203125</v>
      </c>
      <c r="O141" s="75"/>
      <c r="P141" s="76"/>
      <c r="Q141" s="76"/>
      <c r="R141" s="86"/>
      <c r="S141" s="48">
        <v>1</v>
      </c>
      <c r="T141" s="48">
        <v>0</v>
      </c>
      <c r="U141" s="49">
        <v>0</v>
      </c>
      <c r="V141" s="49">
        <v>0.00346</v>
      </c>
      <c r="W141" s="49">
        <v>0.006849</v>
      </c>
      <c r="X141" s="49">
        <v>0.543708</v>
      </c>
      <c r="Y141" s="49">
        <v>0</v>
      </c>
      <c r="Z141" s="49">
        <v>0</v>
      </c>
      <c r="AA141" s="71">
        <v>141</v>
      </c>
      <c r="AB141" s="71"/>
      <c r="AC141" s="72"/>
      <c r="AD141" s="78" t="s">
        <v>1533</v>
      </c>
      <c r="AE141" s="78">
        <v>276</v>
      </c>
      <c r="AF141" s="78">
        <v>63</v>
      </c>
      <c r="AG141" s="78">
        <v>668</v>
      </c>
      <c r="AH141" s="78">
        <v>1005</v>
      </c>
      <c r="AI141" s="78"/>
      <c r="AJ141" s="78" t="s">
        <v>1687</v>
      </c>
      <c r="AK141" s="78" t="s">
        <v>1773</v>
      </c>
      <c r="AL141" s="82" t="s">
        <v>1876</v>
      </c>
      <c r="AM141" s="78"/>
      <c r="AN141" s="80">
        <v>41910.81821759259</v>
      </c>
      <c r="AO141" s="82" t="s">
        <v>1995</v>
      </c>
      <c r="AP141" s="78" t="b">
        <v>0</v>
      </c>
      <c r="AQ141" s="78" t="b">
        <v>0</v>
      </c>
      <c r="AR141" s="78" t="b">
        <v>0</v>
      </c>
      <c r="AS141" s="78" t="s">
        <v>1363</v>
      </c>
      <c r="AT141" s="78">
        <v>2</v>
      </c>
      <c r="AU141" s="82" t="s">
        <v>2031</v>
      </c>
      <c r="AV141" s="78" t="b">
        <v>0</v>
      </c>
      <c r="AW141" s="78" t="s">
        <v>2212</v>
      </c>
      <c r="AX141" s="82" t="s">
        <v>2351</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352</v>
      </c>
      <c r="B142" s="65"/>
      <c r="C142" s="65" t="s">
        <v>64</v>
      </c>
      <c r="D142" s="66">
        <v>169.22349263063867</v>
      </c>
      <c r="E142" s="68"/>
      <c r="F142" s="100" t="s">
        <v>2172</v>
      </c>
      <c r="G142" s="65"/>
      <c r="H142" s="69" t="s">
        <v>352</v>
      </c>
      <c r="I142" s="70"/>
      <c r="J142" s="70"/>
      <c r="K142" s="69" t="s">
        <v>2542</v>
      </c>
      <c r="L142" s="73">
        <v>1</v>
      </c>
      <c r="M142" s="74">
        <v>3286.36474609375</v>
      </c>
      <c r="N142" s="74">
        <v>661.824951171875</v>
      </c>
      <c r="O142" s="75"/>
      <c r="P142" s="76"/>
      <c r="Q142" s="76"/>
      <c r="R142" s="86"/>
      <c r="S142" s="48">
        <v>1</v>
      </c>
      <c r="T142" s="48">
        <v>0</v>
      </c>
      <c r="U142" s="49">
        <v>0</v>
      </c>
      <c r="V142" s="49">
        <v>0.00346</v>
      </c>
      <c r="W142" s="49">
        <v>0.006849</v>
      </c>
      <c r="X142" s="49">
        <v>0.543708</v>
      </c>
      <c r="Y142" s="49">
        <v>0</v>
      </c>
      <c r="Z142" s="49">
        <v>0</v>
      </c>
      <c r="AA142" s="71">
        <v>142</v>
      </c>
      <c r="AB142" s="71"/>
      <c r="AC142" s="72"/>
      <c r="AD142" s="78" t="s">
        <v>1534</v>
      </c>
      <c r="AE142" s="78">
        <v>458</v>
      </c>
      <c r="AF142" s="78">
        <v>386</v>
      </c>
      <c r="AG142" s="78">
        <v>4537</v>
      </c>
      <c r="AH142" s="78">
        <v>4389</v>
      </c>
      <c r="AI142" s="78"/>
      <c r="AJ142" s="78" t="s">
        <v>1688</v>
      </c>
      <c r="AK142" s="78" t="s">
        <v>1806</v>
      </c>
      <c r="AL142" s="82" t="s">
        <v>1877</v>
      </c>
      <c r="AM142" s="78"/>
      <c r="AN142" s="80">
        <v>42014.79833333333</v>
      </c>
      <c r="AO142" s="82" t="s">
        <v>1996</v>
      </c>
      <c r="AP142" s="78" t="b">
        <v>1</v>
      </c>
      <c r="AQ142" s="78" t="b">
        <v>0</v>
      </c>
      <c r="AR142" s="78" t="b">
        <v>1</v>
      </c>
      <c r="AS142" s="78" t="s">
        <v>1363</v>
      </c>
      <c r="AT142" s="78">
        <v>6</v>
      </c>
      <c r="AU142" s="82" t="s">
        <v>2031</v>
      </c>
      <c r="AV142" s="78" t="b">
        <v>0</v>
      </c>
      <c r="AW142" s="78" t="s">
        <v>2212</v>
      </c>
      <c r="AX142" s="82" t="s">
        <v>2352</v>
      </c>
      <c r="AY142" s="78" t="s">
        <v>65</v>
      </c>
      <c r="AZ142" s="78" t="str">
        <f>REPLACE(INDEX(GroupVertices[Group],MATCH(Vertices[[#This Row],[Vertex]],GroupVertices[Vertex],0)),1,1,"")</f>
        <v>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353</v>
      </c>
      <c r="B143" s="65"/>
      <c r="C143" s="65" t="s">
        <v>64</v>
      </c>
      <c r="D143" s="66">
        <v>162.4304153640018</v>
      </c>
      <c r="E143" s="68"/>
      <c r="F143" s="100" t="s">
        <v>2173</v>
      </c>
      <c r="G143" s="65"/>
      <c r="H143" s="69" t="s">
        <v>353</v>
      </c>
      <c r="I143" s="70"/>
      <c r="J143" s="70"/>
      <c r="K143" s="69" t="s">
        <v>2543</v>
      </c>
      <c r="L143" s="73">
        <v>1</v>
      </c>
      <c r="M143" s="74">
        <v>2196.4501953125</v>
      </c>
      <c r="N143" s="74">
        <v>1028.677001953125</v>
      </c>
      <c r="O143" s="75"/>
      <c r="P143" s="76"/>
      <c r="Q143" s="76"/>
      <c r="R143" s="86"/>
      <c r="S143" s="48">
        <v>1</v>
      </c>
      <c r="T143" s="48">
        <v>0</v>
      </c>
      <c r="U143" s="49">
        <v>0</v>
      </c>
      <c r="V143" s="49">
        <v>0.00346</v>
      </c>
      <c r="W143" s="49">
        <v>0.006849</v>
      </c>
      <c r="X143" s="49">
        <v>0.543708</v>
      </c>
      <c r="Y143" s="49">
        <v>0</v>
      </c>
      <c r="Z143" s="49">
        <v>0</v>
      </c>
      <c r="AA143" s="71">
        <v>143</v>
      </c>
      <c r="AB143" s="71"/>
      <c r="AC143" s="72"/>
      <c r="AD143" s="78" t="s">
        <v>1535</v>
      </c>
      <c r="AE143" s="78">
        <v>116</v>
      </c>
      <c r="AF143" s="78">
        <v>23</v>
      </c>
      <c r="AG143" s="78">
        <v>149</v>
      </c>
      <c r="AH143" s="78">
        <v>3</v>
      </c>
      <c r="AI143" s="78"/>
      <c r="AJ143" s="78"/>
      <c r="AK143" s="78" t="s">
        <v>1807</v>
      </c>
      <c r="AL143" s="78"/>
      <c r="AM143" s="78"/>
      <c r="AN143" s="80">
        <v>41043.523148148146</v>
      </c>
      <c r="AO143" s="82" t="s">
        <v>1997</v>
      </c>
      <c r="AP143" s="78" t="b">
        <v>1</v>
      </c>
      <c r="AQ143" s="78" t="b">
        <v>0</v>
      </c>
      <c r="AR143" s="78" t="b">
        <v>0</v>
      </c>
      <c r="AS143" s="78" t="s">
        <v>1363</v>
      </c>
      <c r="AT143" s="78">
        <v>1</v>
      </c>
      <c r="AU143" s="82" t="s">
        <v>2031</v>
      </c>
      <c r="AV143" s="78" t="b">
        <v>0</v>
      </c>
      <c r="AW143" s="78" t="s">
        <v>2212</v>
      </c>
      <c r="AX143" s="82" t="s">
        <v>2353</v>
      </c>
      <c r="AY143" s="78" t="s">
        <v>65</v>
      </c>
      <c r="AZ143" s="78" t="str">
        <f>REPLACE(INDEX(GroupVertices[Group],MATCH(Vertices[[#This Row],[Vertex]],GroupVertices[Vertex],0)),1,1,"")</f>
        <v>1</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354</v>
      </c>
      <c r="B144" s="65"/>
      <c r="C144" s="65" t="s">
        <v>64</v>
      </c>
      <c r="D144" s="66">
        <v>190.81911567664136</v>
      </c>
      <c r="E144" s="68"/>
      <c r="F144" s="100" t="s">
        <v>2174</v>
      </c>
      <c r="G144" s="65"/>
      <c r="H144" s="69" t="s">
        <v>354</v>
      </c>
      <c r="I144" s="70"/>
      <c r="J144" s="70"/>
      <c r="K144" s="69" t="s">
        <v>2544</v>
      </c>
      <c r="L144" s="73">
        <v>1</v>
      </c>
      <c r="M144" s="74">
        <v>3032.0322265625</v>
      </c>
      <c r="N144" s="74">
        <v>932.2080078125</v>
      </c>
      <c r="O144" s="75"/>
      <c r="P144" s="76"/>
      <c r="Q144" s="76"/>
      <c r="R144" s="86"/>
      <c r="S144" s="48">
        <v>1</v>
      </c>
      <c r="T144" s="48">
        <v>0</v>
      </c>
      <c r="U144" s="49">
        <v>0</v>
      </c>
      <c r="V144" s="49">
        <v>0.00346</v>
      </c>
      <c r="W144" s="49">
        <v>0.006849</v>
      </c>
      <c r="X144" s="49">
        <v>0.543708</v>
      </c>
      <c r="Y144" s="49">
        <v>0</v>
      </c>
      <c r="Z144" s="49">
        <v>0</v>
      </c>
      <c r="AA144" s="71">
        <v>144</v>
      </c>
      <c r="AB144" s="71"/>
      <c r="AC144" s="72"/>
      <c r="AD144" s="78" t="s">
        <v>1536</v>
      </c>
      <c r="AE144" s="78">
        <v>2468</v>
      </c>
      <c r="AF144" s="78">
        <v>1540</v>
      </c>
      <c r="AG144" s="78">
        <v>4672</v>
      </c>
      <c r="AH144" s="78">
        <v>646</v>
      </c>
      <c r="AI144" s="78"/>
      <c r="AJ144" s="78" t="s">
        <v>1689</v>
      </c>
      <c r="AK144" s="78" t="s">
        <v>1808</v>
      </c>
      <c r="AL144" s="82" t="s">
        <v>1878</v>
      </c>
      <c r="AM144" s="78"/>
      <c r="AN144" s="80">
        <v>39902.417708333334</v>
      </c>
      <c r="AO144" s="82" t="s">
        <v>1998</v>
      </c>
      <c r="AP144" s="78" t="b">
        <v>0</v>
      </c>
      <c r="AQ144" s="78" t="b">
        <v>0</v>
      </c>
      <c r="AR144" s="78" t="b">
        <v>0</v>
      </c>
      <c r="AS144" s="78" t="s">
        <v>1363</v>
      </c>
      <c r="AT144" s="78">
        <v>53</v>
      </c>
      <c r="AU144" s="82" t="s">
        <v>2044</v>
      </c>
      <c r="AV144" s="78" t="b">
        <v>0</v>
      </c>
      <c r="AW144" s="78" t="s">
        <v>2212</v>
      </c>
      <c r="AX144" s="82" t="s">
        <v>2354</v>
      </c>
      <c r="AY144" s="78" t="s">
        <v>65</v>
      </c>
      <c r="AZ144" s="78" t="str">
        <f>REPLACE(INDEX(GroupVertices[Group],MATCH(Vertices[[#This Row],[Vertex]],GroupVertices[Vertex],0)),1,1,"")</f>
        <v>1</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355</v>
      </c>
      <c r="B145" s="65"/>
      <c r="C145" s="65" t="s">
        <v>64</v>
      </c>
      <c r="D145" s="66">
        <v>162.35556051808842</v>
      </c>
      <c r="E145" s="68"/>
      <c r="F145" s="100" t="s">
        <v>2175</v>
      </c>
      <c r="G145" s="65"/>
      <c r="H145" s="69" t="s">
        <v>355</v>
      </c>
      <c r="I145" s="70"/>
      <c r="J145" s="70"/>
      <c r="K145" s="69" t="s">
        <v>2545</v>
      </c>
      <c r="L145" s="73">
        <v>1</v>
      </c>
      <c r="M145" s="74">
        <v>7155.82666015625</v>
      </c>
      <c r="N145" s="74">
        <v>4809.38330078125</v>
      </c>
      <c r="O145" s="75"/>
      <c r="P145" s="76"/>
      <c r="Q145" s="76"/>
      <c r="R145" s="86"/>
      <c r="S145" s="48">
        <v>1</v>
      </c>
      <c r="T145" s="48">
        <v>0</v>
      </c>
      <c r="U145" s="49">
        <v>0</v>
      </c>
      <c r="V145" s="49">
        <v>0.00346</v>
      </c>
      <c r="W145" s="49">
        <v>0.006849</v>
      </c>
      <c r="X145" s="49">
        <v>0.543708</v>
      </c>
      <c r="Y145" s="49">
        <v>0</v>
      </c>
      <c r="Z145" s="49">
        <v>0</v>
      </c>
      <c r="AA145" s="71">
        <v>145</v>
      </c>
      <c r="AB145" s="71"/>
      <c r="AC145" s="72"/>
      <c r="AD145" s="78" t="s">
        <v>1537</v>
      </c>
      <c r="AE145" s="78">
        <v>127</v>
      </c>
      <c r="AF145" s="78">
        <v>19</v>
      </c>
      <c r="AG145" s="78">
        <v>32</v>
      </c>
      <c r="AH145" s="78">
        <v>5</v>
      </c>
      <c r="AI145" s="78"/>
      <c r="AJ145" s="78"/>
      <c r="AK145" s="78"/>
      <c r="AL145" s="78"/>
      <c r="AM145" s="78"/>
      <c r="AN145" s="80">
        <v>42001.622199074074</v>
      </c>
      <c r="AO145" s="78"/>
      <c r="AP145" s="78" t="b">
        <v>1</v>
      </c>
      <c r="AQ145" s="78" t="b">
        <v>0</v>
      </c>
      <c r="AR145" s="78" t="b">
        <v>1</v>
      </c>
      <c r="AS145" s="78" t="s">
        <v>2030</v>
      </c>
      <c r="AT145" s="78">
        <v>0</v>
      </c>
      <c r="AU145" s="82" t="s">
        <v>2031</v>
      </c>
      <c r="AV145" s="78" t="b">
        <v>0</v>
      </c>
      <c r="AW145" s="78" t="s">
        <v>2212</v>
      </c>
      <c r="AX145" s="82" t="s">
        <v>2355</v>
      </c>
      <c r="AY145" s="78" t="s">
        <v>65</v>
      </c>
      <c r="AZ145" s="78" t="str">
        <f>REPLACE(INDEX(GroupVertices[Group],MATCH(Vertices[[#This Row],[Vertex]],GroupVertices[Vertex],0)),1,1,"")</f>
        <v>1</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356</v>
      </c>
      <c r="B146" s="65"/>
      <c r="C146" s="65" t="s">
        <v>64</v>
      </c>
      <c r="D146" s="66">
        <v>162.71112103617688</v>
      </c>
      <c r="E146" s="68"/>
      <c r="F146" s="100" t="s">
        <v>2176</v>
      </c>
      <c r="G146" s="65"/>
      <c r="H146" s="69" t="s">
        <v>356</v>
      </c>
      <c r="I146" s="70"/>
      <c r="J146" s="70"/>
      <c r="K146" s="69" t="s">
        <v>2546</v>
      </c>
      <c r="L146" s="73">
        <v>1</v>
      </c>
      <c r="M146" s="74">
        <v>3292.750732421875</v>
      </c>
      <c r="N146" s="74">
        <v>5888.89111328125</v>
      </c>
      <c r="O146" s="75"/>
      <c r="P146" s="76"/>
      <c r="Q146" s="76"/>
      <c r="R146" s="86"/>
      <c r="S146" s="48">
        <v>1</v>
      </c>
      <c r="T146" s="48">
        <v>0</v>
      </c>
      <c r="U146" s="49">
        <v>0</v>
      </c>
      <c r="V146" s="49">
        <v>0.00346</v>
      </c>
      <c r="W146" s="49">
        <v>0.006849</v>
      </c>
      <c r="X146" s="49">
        <v>0.543708</v>
      </c>
      <c r="Y146" s="49">
        <v>0</v>
      </c>
      <c r="Z146" s="49">
        <v>0</v>
      </c>
      <c r="AA146" s="71">
        <v>146</v>
      </c>
      <c r="AB146" s="71"/>
      <c r="AC146" s="72"/>
      <c r="AD146" s="78" t="s">
        <v>1538</v>
      </c>
      <c r="AE146" s="78">
        <v>172</v>
      </c>
      <c r="AF146" s="78">
        <v>38</v>
      </c>
      <c r="AG146" s="78">
        <v>484</v>
      </c>
      <c r="AH146" s="78">
        <v>2732</v>
      </c>
      <c r="AI146" s="78"/>
      <c r="AJ146" s="78" t="s">
        <v>1690</v>
      </c>
      <c r="AK146" s="78" t="s">
        <v>1754</v>
      </c>
      <c r="AL146" s="78"/>
      <c r="AM146" s="78"/>
      <c r="AN146" s="80">
        <v>41728.84694444444</v>
      </c>
      <c r="AO146" s="78"/>
      <c r="AP146" s="78" t="b">
        <v>1</v>
      </c>
      <c r="AQ146" s="78" t="b">
        <v>0</v>
      </c>
      <c r="AR146" s="78" t="b">
        <v>0</v>
      </c>
      <c r="AS146" s="78" t="s">
        <v>2029</v>
      </c>
      <c r="AT146" s="78">
        <v>0</v>
      </c>
      <c r="AU146" s="82" t="s">
        <v>2031</v>
      </c>
      <c r="AV146" s="78" t="b">
        <v>0</v>
      </c>
      <c r="AW146" s="78" t="s">
        <v>2212</v>
      </c>
      <c r="AX146" s="82" t="s">
        <v>2356</v>
      </c>
      <c r="AY146" s="78" t="s">
        <v>65</v>
      </c>
      <c r="AZ146" s="78" t="str">
        <f>REPLACE(INDEX(GroupVertices[Group],MATCH(Vertices[[#This Row],[Vertex]],GroupVertices[Vertex],0)),1,1,"")</f>
        <v>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357</v>
      </c>
      <c r="B147" s="65"/>
      <c r="C147" s="65" t="s">
        <v>64</v>
      </c>
      <c r="D147" s="66">
        <v>162.18713711478338</v>
      </c>
      <c r="E147" s="68"/>
      <c r="F147" s="100" t="s">
        <v>2078</v>
      </c>
      <c r="G147" s="65"/>
      <c r="H147" s="69" t="s">
        <v>357</v>
      </c>
      <c r="I147" s="70"/>
      <c r="J147" s="70"/>
      <c r="K147" s="69" t="s">
        <v>2547</v>
      </c>
      <c r="L147" s="73">
        <v>1</v>
      </c>
      <c r="M147" s="74">
        <v>6292.7998046875</v>
      </c>
      <c r="N147" s="74">
        <v>6991.06591796875</v>
      </c>
      <c r="O147" s="75"/>
      <c r="P147" s="76"/>
      <c r="Q147" s="76"/>
      <c r="R147" s="86"/>
      <c r="S147" s="48">
        <v>1</v>
      </c>
      <c r="T147" s="48">
        <v>0</v>
      </c>
      <c r="U147" s="49">
        <v>0</v>
      </c>
      <c r="V147" s="49">
        <v>0.00346</v>
      </c>
      <c r="W147" s="49">
        <v>0.006849</v>
      </c>
      <c r="X147" s="49">
        <v>0.543708</v>
      </c>
      <c r="Y147" s="49">
        <v>0</v>
      </c>
      <c r="Z147" s="49">
        <v>0</v>
      </c>
      <c r="AA147" s="71">
        <v>147</v>
      </c>
      <c r="AB147" s="71"/>
      <c r="AC147" s="72"/>
      <c r="AD147" s="78" t="s">
        <v>1539</v>
      </c>
      <c r="AE147" s="78">
        <v>64</v>
      </c>
      <c r="AF147" s="78">
        <v>10</v>
      </c>
      <c r="AG147" s="78">
        <v>56</v>
      </c>
      <c r="AH147" s="78">
        <v>6</v>
      </c>
      <c r="AI147" s="78"/>
      <c r="AJ147" s="78"/>
      <c r="AK147" s="78"/>
      <c r="AL147" s="78"/>
      <c r="AM147" s="78"/>
      <c r="AN147" s="80">
        <v>41044.698333333334</v>
      </c>
      <c r="AO147" s="78"/>
      <c r="AP147" s="78" t="b">
        <v>1</v>
      </c>
      <c r="AQ147" s="78" t="b">
        <v>1</v>
      </c>
      <c r="AR147" s="78" t="b">
        <v>0</v>
      </c>
      <c r="AS147" s="78" t="s">
        <v>1363</v>
      </c>
      <c r="AT147" s="78">
        <v>0</v>
      </c>
      <c r="AU147" s="82" t="s">
        <v>2031</v>
      </c>
      <c r="AV147" s="78" t="b">
        <v>0</v>
      </c>
      <c r="AW147" s="78" t="s">
        <v>2212</v>
      </c>
      <c r="AX147" s="82" t="s">
        <v>2357</v>
      </c>
      <c r="AY147" s="78" t="s">
        <v>65</v>
      </c>
      <c r="AZ147" s="78" t="str">
        <f>REPLACE(INDEX(GroupVertices[Group],MATCH(Vertices[[#This Row],[Vertex]],GroupVertices[Vertex],0)),1,1,"")</f>
        <v>1</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358</v>
      </c>
      <c r="B148" s="65"/>
      <c r="C148" s="65" t="s">
        <v>64</v>
      </c>
      <c r="D148" s="66">
        <v>162</v>
      </c>
      <c r="E148" s="68"/>
      <c r="F148" s="100" t="s">
        <v>2177</v>
      </c>
      <c r="G148" s="65"/>
      <c r="H148" s="69" t="s">
        <v>358</v>
      </c>
      <c r="I148" s="70"/>
      <c r="J148" s="70"/>
      <c r="K148" s="69" t="s">
        <v>2548</v>
      </c>
      <c r="L148" s="73">
        <v>1</v>
      </c>
      <c r="M148" s="74">
        <v>2160.765380859375</v>
      </c>
      <c r="N148" s="74">
        <v>6172.53564453125</v>
      </c>
      <c r="O148" s="75"/>
      <c r="P148" s="76"/>
      <c r="Q148" s="76"/>
      <c r="R148" s="86"/>
      <c r="S148" s="48">
        <v>1</v>
      </c>
      <c r="T148" s="48">
        <v>0</v>
      </c>
      <c r="U148" s="49">
        <v>0</v>
      </c>
      <c r="V148" s="49">
        <v>0.00346</v>
      </c>
      <c r="W148" s="49">
        <v>0.006849</v>
      </c>
      <c r="X148" s="49">
        <v>0.543708</v>
      </c>
      <c r="Y148" s="49">
        <v>0</v>
      </c>
      <c r="Z148" s="49">
        <v>0</v>
      </c>
      <c r="AA148" s="71">
        <v>148</v>
      </c>
      <c r="AB148" s="71"/>
      <c r="AC148" s="72"/>
      <c r="AD148" s="78" t="s">
        <v>1540</v>
      </c>
      <c r="AE148" s="78">
        <v>21</v>
      </c>
      <c r="AF148" s="78">
        <v>0</v>
      </c>
      <c r="AG148" s="78">
        <v>6</v>
      </c>
      <c r="AH148" s="78">
        <v>4</v>
      </c>
      <c r="AI148" s="78"/>
      <c r="AJ148" s="78" t="s">
        <v>1691</v>
      </c>
      <c r="AK148" s="78"/>
      <c r="AL148" s="78"/>
      <c r="AM148" s="78"/>
      <c r="AN148" s="80">
        <v>41229.74706018518</v>
      </c>
      <c r="AO148" s="78"/>
      <c r="AP148" s="78" t="b">
        <v>1</v>
      </c>
      <c r="AQ148" s="78" t="b">
        <v>0</v>
      </c>
      <c r="AR148" s="78" t="b">
        <v>0</v>
      </c>
      <c r="AS148" s="78" t="s">
        <v>1363</v>
      </c>
      <c r="AT148" s="78">
        <v>0</v>
      </c>
      <c r="AU148" s="82" t="s">
        <v>2031</v>
      </c>
      <c r="AV148" s="78" t="b">
        <v>0</v>
      </c>
      <c r="AW148" s="78" t="s">
        <v>2212</v>
      </c>
      <c r="AX148" s="82" t="s">
        <v>2358</v>
      </c>
      <c r="AY148" s="78" t="s">
        <v>65</v>
      </c>
      <c r="AZ148" s="78" t="str">
        <f>REPLACE(INDEX(GroupVertices[Group],MATCH(Vertices[[#This Row],[Vertex]],GroupVertices[Vertex],0)),1,1,"")</f>
        <v>1</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359</v>
      </c>
      <c r="B149" s="65"/>
      <c r="C149" s="65" t="s">
        <v>64</v>
      </c>
      <c r="D149" s="66">
        <v>162.05614113443502</v>
      </c>
      <c r="E149" s="68"/>
      <c r="F149" s="100" t="s">
        <v>2078</v>
      </c>
      <c r="G149" s="65"/>
      <c r="H149" s="69" t="s">
        <v>359</v>
      </c>
      <c r="I149" s="70"/>
      <c r="J149" s="70"/>
      <c r="K149" s="69" t="s">
        <v>2549</v>
      </c>
      <c r="L149" s="73">
        <v>1</v>
      </c>
      <c r="M149" s="74">
        <v>6841.669921875</v>
      </c>
      <c r="N149" s="74">
        <v>7436.421875</v>
      </c>
      <c r="O149" s="75"/>
      <c r="P149" s="76"/>
      <c r="Q149" s="76"/>
      <c r="R149" s="86"/>
      <c r="S149" s="48">
        <v>1</v>
      </c>
      <c r="T149" s="48">
        <v>0</v>
      </c>
      <c r="U149" s="49">
        <v>0</v>
      </c>
      <c r="V149" s="49">
        <v>0.00346</v>
      </c>
      <c r="W149" s="49">
        <v>0.006849</v>
      </c>
      <c r="X149" s="49">
        <v>0.543708</v>
      </c>
      <c r="Y149" s="49">
        <v>0</v>
      </c>
      <c r="Z149" s="49">
        <v>0</v>
      </c>
      <c r="AA149" s="71">
        <v>149</v>
      </c>
      <c r="AB149" s="71"/>
      <c r="AC149" s="72"/>
      <c r="AD149" s="78" t="s">
        <v>359</v>
      </c>
      <c r="AE149" s="78">
        <v>12</v>
      </c>
      <c r="AF149" s="78">
        <v>3</v>
      </c>
      <c r="AG149" s="78">
        <v>71</v>
      </c>
      <c r="AH149" s="78">
        <v>0</v>
      </c>
      <c r="AI149" s="78"/>
      <c r="AJ149" s="78"/>
      <c r="AK149" s="78"/>
      <c r="AL149" s="78"/>
      <c r="AM149" s="78"/>
      <c r="AN149" s="80">
        <v>41611.93105324074</v>
      </c>
      <c r="AO149" s="78"/>
      <c r="AP149" s="78" t="b">
        <v>1</v>
      </c>
      <c r="AQ149" s="78" t="b">
        <v>1</v>
      </c>
      <c r="AR149" s="78" t="b">
        <v>0</v>
      </c>
      <c r="AS149" s="78" t="s">
        <v>1363</v>
      </c>
      <c r="AT149" s="78">
        <v>0</v>
      </c>
      <c r="AU149" s="82" t="s">
        <v>2031</v>
      </c>
      <c r="AV149" s="78" t="b">
        <v>0</v>
      </c>
      <c r="AW149" s="78" t="s">
        <v>2212</v>
      </c>
      <c r="AX149" s="82" t="s">
        <v>2359</v>
      </c>
      <c r="AY149" s="78" t="s">
        <v>65</v>
      </c>
      <c r="AZ149" s="78" t="str">
        <f>REPLACE(INDEX(GroupVertices[Group],MATCH(Vertices[[#This Row],[Vertex]],GroupVertices[Vertex],0)),1,1,"")</f>
        <v>1</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360</v>
      </c>
      <c r="B150" s="65"/>
      <c r="C150" s="65" t="s">
        <v>64</v>
      </c>
      <c r="D150" s="66">
        <v>166.9029924073247</v>
      </c>
      <c r="E150" s="68"/>
      <c r="F150" s="100" t="s">
        <v>2178</v>
      </c>
      <c r="G150" s="65"/>
      <c r="H150" s="69" t="s">
        <v>360</v>
      </c>
      <c r="I150" s="70"/>
      <c r="J150" s="70"/>
      <c r="K150" s="69" t="s">
        <v>2550</v>
      </c>
      <c r="L150" s="73">
        <v>1</v>
      </c>
      <c r="M150" s="74">
        <v>7143.5439453125</v>
      </c>
      <c r="N150" s="74">
        <v>3164.607666015625</v>
      </c>
      <c r="O150" s="75"/>
      <c r="P150" s="76"/>
      <c r="Q150" s="76"/>
      <c r="R150" s="86"/>
      <c r="S150" s="48">
        <v>1</v>
      </c>
      <c r="T150" s="48">
        <v>0</v>
      </c>
      <c r="U150" s="49">
        <v>0</v>
      </c>
      <c r="V150" s="49">
        <v>0.00346</v>
      </c>
      <c r="W150" s="49">
        <v>0.006849</v>
      </c>
      <c r="X150" s="49">
        <v>0.543708</v>
      </c>
      <c r="Y150" s="49">
        <v>0</v>
      </c>
      <c r="Z150" s="49">
        <v>0</v>
      </c>
      <c r="AA150" s="71">
        <v>150</v>
      </c>
      <c r="AB150" s="71"/>
      <c r="AC150" s="72"/>
      <c r="AD150" s="78" t="s">
        <v>1541</v>
      </c>
      <c r="AE150" s="78">
        <v>215</v>
      </c>
      <c r="AF150" s="78">
        <v>262</v>
      </c>
      <c r="AG150" s="78">
        <v>491</v>
      </c>
      <c r="AH150" s="78">
        <v>2</v>
      </c>
      <c r="AI150" s="78"/>
      <c r="AJ150" s="78" t="s">
        <v>1692</v>
      </c>
      <c r="AK150" s="78" t="s">
        <v>1809</v>
      </c>
      <c r="AL150" s="82" t="s">
        <v>1879</v>
      </c>
      <c r="AM150" s="78"/>
      <c r="AN150" s="80">
        <v>41005.533483796295</v>
      </c>
      <c r="AO150" s="78"/>
      <c r="AP150" s="78" t="b">
        <v>0</v>
      </c>
      <c r="AQ150" s="78" t="b">
        <v>0</v>
      </c>
      <c r="AR150" s="78" t="b">
        <v>0</v>
      </c>
      <c r="AS150" s="78" t="s">
        <v>1363</v>
      </c>
      <c r="AT150" s="78">
        <v>5</v>
      </c>
      <c r="AU150" s="82" t="s">
        <v>2052</v>
      </c>
      <c r="AV150" s="78" t="b">
        <v>0</v>
      </c>
      <c r="AW150" s="78" t="s">
        <v>2212</v>
      </c>
      <c r="AX150" s="82" t="s">
        <v>2360</v>
      </c>
      <c r="AY150" s="78" t="s">
        <v>65</v>
      </c>
      <c r="AZ150" s="78" t="str">
        <f>REPLACE(INDEX(GroupVertices[Group],MATCH(Vertices[[#This Row],[Vertex]],GroupVertices[Vertex],0)),1,1,"")</f>
        <v>1</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361</v>
      </c>
      <c r="B151" s="65"/>
      <c r="C151" s="65" t="s">
        <v>64</v>
      </c>
      <c r="D151" s="66">
        <v>195.72210808396605</v>
      </c>
      <c r="E151" s="68"/>
      <c r="F151" s="100" t="s">
        <v>2179</v>
      </c>
      <c r="G151" s="65"/>
      <c r="H151" s="69" t="s">
        <v>361</v>
      </c>
      <c r="I151" s="70"/>
      <c r="J151" s="70"/>
      <c r="K151" s="69" t="s">
        <v>2551</v>
      </c>
      <c r="L151" s="73">
        <v>1</v>
      </c>
      <c r="M151" s="74">
        <v>2520.29345703125</v>
      </c>
      <c r="N151" s="74">
        <v>3478.541259765625</v>
      </c>
      <c r="O151" s="75"/>
      <c r="P151" s="76"/>
      <c r="Q151" s="76"/>
      <c r="R151" s="86"/>
      <c r="S151" s="48">
        <v>1</v>
      </c>
      <c r="T151" s="48">
        <v>0</v>
      </c>
      <c r="U151" s="49">
        <v>0</v>
      </c>
      <c r="V151" s="49">
        <v>0.00346</v>
      </c>
      <c r="W151" s="49">
        <v>0.006849</v>
      </c>
      <c r="X151" s="49">
        <v>0.543708</v>
      </c>
      <c r="Y151" s="49">
        <v>0</v>
      </c>
      <c r="Z151" s="49">
        <v>0</v>
      </c>
      <c r="AA151" s="71">
        <v>151</v>
      </c>
      <c r="AB151" s="71"/>
      <c r="AC151" s="72"/>
      <c r="AD151" s="78" t="s">
        <v>1542</v>
      </c>
      <c r="AE151" s="78">
        <v>230</v>
      </c>
      <c r="AF151" s="78">
        <v>1802</v>
      </c>
      <c r="AG151" s="78">
        <v>24502</v>
      </c>
      <c r="AH151" s="78">
        <v>19160</v>
      </c>
      <c r="AI151" s="78"/>
      <c r="AJ151" s="78" t="s">
        <v>1693</v>
      </c>
      <c r="AK151" s="78" t="s">
        <v>1810</v>
      </c>
      <c r="AL151" s="82" t="s">
        <v>1880</v>
      </c>
      <c r="AM151" s="78"/>
      <c r="AN151" s="80">
        <v>40972.99789351852</v>
      </c>
      <c r="AO151" s="82" t="s">
        <v>1999</v>
      </c>
      <c r="AP151" s="78" t="b">
        <v>1</v>
      </c>
      <c r="AQ151" s="78" t="b">
        <v>0</v>
      </c>
      <c r="AR151" s="78" t="b">
        <v>1</v>
      </c>
      <c r="AS151" s="78" t="s">
        <v>1363</v>
      </c>
      <c r="AT151" s="78">
        <v>69</v>
      </c>
      <c r="AU151" s="82" t="s">
        <v>2031</v>
      </c>
      <c r="AV151" s="78" t="b">
        <v>0</v>
      </c>
      <c r="AW151" s="78" t="s">
        <v>2212</v>
      </c>
      <c r="AX151" s="82" t="s">
        <v>2361</v>
      </c>
      <c r="AY151" s="78" t="s">
        <v>65</v>
      </c>
      <c r="AZ151" s="78" t="str">
        <f>REPLACE(INDEX(GroupVertices[Group],MATCH(Vertices[[#This Row],[Vertex]],GroupVertices[Vertex],0)),1,1,"")</f>
        <v>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362</v>
      </c>
      <c r="B152" s="65"/>
      <c r="C152" s="65" t="s">
        <v>64</v>
      </c>
      <c r="D152" s="66">
        <v>162.71112103617688</v>
      </c>
      <c r="E152" s="68"/>
      <c r="F152" s="100" t="s">
        <v>2180</v>
      </c>
      <c r="G152" s="65"/>
      <c r="H152" s="69" t="s">
        <v>362</v>
      </c>
      <c r="I152" s="70"/>
      <c r="J152" s="70"/>
      <c r="K152" s="69" t="s">
        <v>2552</v>
      </c>
      <c r="L152" s="73">
        <v>1</v>
      </c>
      <c r="M152" s="74">
        <v>1067.80615234375</v>
      </c>
      <c r="N152" s="74">
        <v>3724.473876953125</v>
      </c>
      <c r="O152" s="75"/>
      <c r="P152" s="76"/>
      <c r="Q152" s="76"/>
      <c r="R152" s="86"/>
      <c r="S152" s="48">
        <v>1</v>
      </c>
      <c r="T152" s="48">
        <v>0</v>
      </c>
      <c r="U152" s="49">
        <v>0</v>
      </c>
      <c r="V152" s="49">
        <v>0.00346</v>
      </c>
      <c r="W152" s="49">
        <v>0.006849</v>
      </c>
      <c r="X152" s="49">
        <v>0.543708</v>
      </c>
      <c r="Y152" s="49">
        <v>0</v>
      </c>
      <c r="Z152" s="49">
        <v>0</v>
      </c>
      <c r="AA152" s="71">
        <v>152</v>
      </c>
      <c r="AB152" s="71"/>
      <c r="AC152" s="72"/>
      <c r="AD152" s="78" t="s">
        <v>1543</v>
      </c>
      <c r="AE152" s="78">
        <v>326</v>
      </c>
      <c r="AF152" s="78">
        <v>38</v>
      </c>
      <c r="AG152" s="78">
        <v>339</v>
      </c>
      <c r="AH152" s="78">
        <v>451</v>
      </c>
      <c r="AI152" s="78"/>
      <c r="AJ152" s="78"/>
      <c r="AK152" s="78" t="s">
        <v>1811</v>
      </c>
      <c r="AL152" s="78"/>
      <c r="AM152" s="78"/>
      <c r="AN152" s="80">
        <v>42363.77173611111</v>
      </c>
      <c r="AO152" s="82" t="s">
        <v>2000</v>
      </c>
      <c r="AP152" s="78" t="b">
        <v>1</v>
      </c>
      <c r="AQ152" s="78" t="b">
        <v>0</v>
      </c>
      <c r="AR152" s="78" t="b">
        <v>1</v>
      </c>
      <c r="AS152" s="78" t="s">
        <v>1363</v>
      </c>
      <c r="AT152" s="78">
        <v>0</v>
      </c>
      <c r="AU152" s="78"/>
      <c r="AV152" s="78" t="b">
        <v>0</v>
      </c>
      <c r="AW152" s="78" t="s">
        <v>2212</v>
      </c>
      <c r="AX152" s="82" t="s">
        <v>2362</v>
      </c>
      <c r="AY152" s="78" t="s">
        <v>65</v>
      </c>
      <c r="AZ152" s="78" t="str">
        <f>REPLACE(INDEX(GroupVertices[Group],MATCH(Vertices[[#This Row],[Vertex]],GroupVertices[Vertex],0)),1,1,"")</f>
        <v>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363</v>
      </c>
      <c r="B153" s="65"/>
      <c r="C153" s="65" t="s">
        <v>64</v>
      </c>
      <c r="D153" s="66">
        <v>162.22456453774006</v>
      </c>
      <c r="E153" s="68"/>
      <c r="F153" s="100" t="s">
        <v>2181</v>
      </c>
      <c r="G153" s="65"/>
      <c r="H153" s="69" t="s">
        <v>363</v>
      </c>
      <c r="I153" s="70"/>
      <c r="J153" s="70"/>
      <c r="K153" s="69" t="s">
        <v>2553</v>
      </c>
      <c r="L153" s="73">
        <v>1</v>
      </c>
      <c r="M153" s="74">
        <v>3407.30615234375</v>
      </c>
      <c r="N153" s="74">
        <v>5402.3955078125</v>
      </c>
      <c r="O153" s="75"/>
      <c r="P153" s="76"/>
      <c r="Q153" s="76"/>
      <c r="R153" s="86"/>
      <c r="S153" s="48">
        <v>1</v>
      </c>
      <c r="T153" s="48">
        <v>0</v>
      </c>
      <c r="U153" s="49">
        <v>0</v>
      </c>
      <c r="V153" s="49">
        <v>0.00346</v>
      </c>
      <c r="W153" s="49">
        <v>0.006849</v>
      </c>
      <c r="X153" s="49">
        <v>0.543708</v>
      </c>
      <c r="Y153" s="49">
        <v>0</v>
      </c>
      <c r="Z153" s="49">
        <v>0</v>
      </c>
      <c r="AA153" s="71">
        <v>153</v>
      </c>
      <c r="AB153" s="71"/>
      <c r="AC153" s="72"/>
      <c r="AD153" s="78" t="s">
        <v>1544</v>
      </c>
      <c r="AE153" s="78">
        <v>39</v>
      </c>
      <c r="AF153" s="78">
        <v>12</v>
      </c>
      <c r="AG153" s="78">
        <v>339</v>
      </c>
      <c r="AH153" s="78">
        <v>80</v>
      </c>
      <c r="AI153" s="78"/>
      <c r="AJ153" s="78" t="s">
        <v>1694</v>
      </c>
      <c r="AK153" s="78"/>
      <c r="AL153" s="78"/>
      <c r="AM153" s="78"/>
      <c r="AN153" s="80">
        <v>42202.629479166666</v>
      </c>
      <c r="AO153" s="78"/>
      <c r="AP153" s="78" t="b">
        <v>1</v>
      </c>
      <c r="AQ153" s="78" t="b">
        <v>0</v>
      </c>
      <c r="AR153" s="78" t="b">
        <v>0</v>
      </c>
      <c r="AS153" s="78" t="s">
        <v>1363</v>
      </c>
      <c r="AT153" s="78">
        <v>0</v>
      </c>
      <c r="AU153" s="82" t="s">
        <v>2031</v>
      </c>
      <c r="AV153" s="78" t="b">
        <v>0</v>
      </c>
      <c r="AW153" s="78" t="s">
        <v>2212</v>
      </c>
      <c r="AX153" s="82" t="s">
        <v>2363</v>
      </c>
      <c r="AY153" s="78" t="s">
        <v>65</v>
      </c>
      <c r="AZ153" s="78" t="str">
        <f>REPLACE(INDEX(GroupVertices[Group],MATCH(Vertices[[#This Row],[Vertex]],GroupVertices[Vertex],0)),1,1,"")</f>
        <v>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364</v>
      </c>
      <c r="B154" s="65"/>
      <c r="C154" s="65" t="s">
        <v>64</v>
      </c>
      <c r="D154" s="66">
        <v>162.18713711478338</v>
      </c>
      <c r="E154" s="68"/>
      <c r="F154" s="100" t="s">
        <v>2078</v>
      </c>
      <c r="G154" s="65"/>
      <c r="H154" s="69" t="s">
        <v>364</v>
      </c>
      <c r="I154" s="70"/>
      <c r="J154" s="70"/>
      <c r="K154" s="69" t="s">
        <v>2554</v>
      </c>
      <c r="L154" s="73">
        <v>1</v>
      </c>
      <c r="M154" s="74">
        <v>6798.9267578125</v>
      </c>
      <c r="N154" s="74">
        <v>1923.5380859375</v>
      </c>
      <c r="O154" s="75"/>
      <c r="P154" s="76"/>
      <c r="Q154" s="76"/>
      <c r="R154" s="86"/>
      <c r="S154" s="48">
        <v>1</v>
      </c>
      <c r="T154" s="48">
        <v>0</v>
      </c>
      <c r="U154" s="49">
        <v>0</v>
      </c>
      <c r="V154" s="49">
        <v>0.00346</v>
      </c>
      <c r="W154" s="49">
        <v>0.006849</v>
      </c>
      <c r="X154" s="49">
        <v>0.543708</v>
      </c>
      <c r="Y154" s="49">
        <v>0</v>
      </c>
      <c r="Z154" s="49">
        <v>0</v>
      </c>
      <c r="AA154" s="71">
        <v>154</v>
      </c>
      <c r="AB154" s="71"/>
      <c r="AC154" s="72"/>
      <c r="AD154" s="78" t="s">
        <v>1545</v>
      </c>
      <c r="AE154" s="78">
        <v>4</v>
      </c>
      <c r="AF154" s="78">
        <v>10</v>
      </c>
      <c r="AG154" s="78">
        <v>16</v>
      </c>
      <c r="AH154" s="78">
        <v>12</v>
      </c>
      <c r="AI154" s="78"/>
      <c r="AJ154" s="78"/>
      <c r="AK154" s="78" t="s">
        <v>1812</v>
      </c>
      <c r="AL154" s="78"/>
      <c r="AM154" s="78"/>
      <c r="AN154" s="80">
        <v>43313.252384259256</v>
      </c>
      <c r="AO154" s="78"/>
      <c r="AP154" s="78" t="b">
        <v>1</v>
      </c>
      <c r="AQ154" s="78" t="b">
        <v>1</v>
      </c>
      <c r="AR154" s="78" t="b">
        <v>0</v>
      </c>
      <c r="AS154" s="78" t="s">
        <v>1363</v>
      </c>
      <c r="AT154" s="78">
        <v>0</v>
      </c>
      <c r="AU154" s="78"/>
      <c r="AV154" s="78" t="b">
        <v>0</v>
      </c>
      <c r="AW154" s="78" t="s">
        <v>2212</v>
      </c>
      <c r="AX154" s="82" t="s">
        <v>2364</v>
      </c>
      <c r="AY154" s="78" t="s">
        <v>65</v>
      </c>
      <c r="AZ154" s="78" t="str">
        <f>REPLACE(INDEX(GroupVertices[Group],MATCH(Vertices[[#This Row],[Vertex]],GroupVertices[Vertex],0)),1,1,"")</f>
        <v>1</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365</v>
      </c>
      <c r="B155" s="65"/>
      <c r="C155" s="65" t="s">
        <v>64</v>
      </c>
      <c r="D155" s="66">
        <v>180.13358642251006</v>
      </c>
      <c r="E155" s="68"/>
      <c r="F155" s="100" t="s">
        <v>2182</v>
      </c>
      <c r="G155" s="65"/>
      <c r="H155" s="69" t="s">
        <v>365</v>
      </c>
      <c r="I155" s="70"/>
      <c r="J155" s="70"/>
      <c r="K155" s="69" t="s">
        <v>2555</v>
      </c>
      <c r="L155" s="73">
        <v>1</v>
      </c>
      <c r="M155" s="74">
        <v>4858.85302734375</v>
      </c>
      <c r="N155" s="74">
        <v>8798.2177734375</v>
      </c>
      <c r="O155" s="75"/>
      <c r="P155" s="76"/>
      <c r="Q155" s="76"/>
      <c r="R155" s="86"/>
      <c r="S155" s="48">
        <v>1</v>
      </c>
      <c r="T155" s="48">
        <v>0</v>
      </c>
      <c r="U155" s="49">
        <v>0</v>
      </c>
      <c r="V155" s="49">
        <v>0.00346</v>
      </c>
      <c r="W155" s="49">
        <v>0.006849</v>
      </c>
      <c r="X155" s="49">
        <v>0.543708</v>
      </c>
      <c r="Y155" s="49">
        <v>0</v>
      </c>
      <c r="Z155" s="49">
        <v>0</v>
      </c>
      <c r="AA155" s="71">
        <v>155</v>
      </c>
      <c r="AB155" s="71"/>
      <c r="AC155" s="72"/>
      <c r="AD155" s="78" t="s">
        <v>1546</v>
      </c>
      <c r="AE155" s="78">
        <v>1517</v>
      </c>
      <c r="AF155" s="78">
        <v>969</v>
      </c>
      <c r="AG155" s="78">
        <v>16121</v>
      </c>
      <c r="AH155" s="78">
        <v>30565</v>
      </c>
      <c r="AI155" s="78"/>
      <c r="AJ155" s="78" t="s">
        <v>1695</v>
      </c>
      <c r="AK155" s="78" t="s">
        <v>1813</v>
      </c>
      <c r="AL155" s="78"/>
      <c r="AM155" s="78"/>
      <c r="AN155" s="80">
        <v>40867.528819444444</v>
      </c>
      <c r="AO155" s="82" t="s">
        <v>2001</v>
      </c>
      <c r="AP155" s="78" t="b">
        <v>0</v>
      </c>
      <c r="AQ155" s="78" t="b">
        <v>0</v>
      </c>
      <c r="AR155" s="78" t="b">
        <v>1</v>
      </c>
      <c r="AS155" s="78" t="s">
        <v>1363</v>
      </c>
      <c r="AT155" s="78">
        <v>43</v>
      </c>
      <c r="AU155" s="82" t="s">
        <v>2031</v>
      </c>
      <c r="AV155" s="78" t="b">
        <v>0</v>
      </c>
      <c r="AW155" s="78" t="s">
        <v>2212</v>
      </c>
      <c r="AX155" s="82" t="s">
        <v>2365</v>
      </c>
      <c r="AY155" s="78" t="s">
        <v>65</v>
      </c>
      <c r="AZ155" s="78" t="str">
        <f>REPLACE(INDEX(GroupVertices[Group],MATCH(Vertices[[#This Row],[Vertex]],GroupVertices[Vertex],0)),1,1,"")</f>
        <v>1</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366</v>
      </c>
      <c r="B156" s="65"/>
      <c r="C156" s="65" t="s">
        <v>64</v>
      </c>
      <c r="D156" s="66">
        <v>202.06605627512283</v>
      </c>
      <c r="E156" s="68"/>
      <c r="F156" s="100" t="s">
        <v>2183</v>
      </c>
      <c r="G156" s="65"/>
      <c r="H156" s="69" t="s">
        <v>366</v>
      </c>
      <c r="I156" s="70"/>
      <c r="J156" s="70"/>
      <c r="K156" s="69" t="s">
        <v>2556</v>
      </c>
      <c r="L156" s="73">
        <v>1</v>
      </c>
      <c r="M156" s="74">
        <v>2587.6904296875</v>
      </c>
      <c r="N156" s="74">
        <v>773.4197998046875</v>
      </c>
      <c r="O156" s="75"/>
      <c r="P156" s="76"/>
      <c r="Q156" s="76"/>
      <c r="R156" s="86"/>
      <c r="S156" s="48">
        <v>1</v>
      </c>
      <c r="T156" s="48">
        <v>0</v>
      </c>
      <c r="U156" s="49">
        <v>0</v>
      </c>
      <c r="V156" s="49">
        <v>0.00346</v>
      </c>
      <c r="W156" s="49">
        <v>0.006849</v>
      </c>
      <c r="X156" s="49">
        <v>0.543708</v>
      </c>
      <c r="Y156" s="49">
        <v>0</v>
      </c>
      <c r="Z156" s="49">
        <v>0</v>
      </c>
      <c r="AA156" s="71">
        <v>156</v>
      </c>
      <c r="AB156" s="71"/>
      <c r="AC156" s="72"/>
      <c r="AD156" s="78" t="s">
        <v>1547</v>
      </c>
      <c r="AE156" s="78">
        <v>2874</v>
      </c>
      <c r="AF156" s="78">
        <v>2141</v>
      </c>
      <c r="AG156" s="78">
        <v>8149</v>
      </c>
      <c r="AH156" s="78">
        <v>2954</v>
      </c>
      <c r="AI156" s="78"/>
      <c r="AJ156" s="78" t="s">
        <v>1696</v>
      </c>
      <c r="AK156" s="78" t="s">
        <v>1814</v>
      </c>
      <c r="AL156" s="78"/>
      <c r="AM156" s="78"/>
      <c r="AN156" s="80">
        <v>41153.59483796296</v>
      </c>
      <c r="AO156" s="82" t="s">
        <v>2002</v>
      </c>
      <c r="AP156" s="78" t="b">
        <v>0</v>
      </c>
      <c r="AQ156" s="78" t="b">
        <v>0</v>
      </c>
      <c r="AR156" s="78" t="b">
        <v>1</v>
      </c>
      <c r="AS156" s="78" t="s">
        <v>1363</v>
      </c>
      <c r="AT156" s="78">
        <v>23</v>
      </c>
      <c r="AU156" s="82" t="s">
        <v>2031</v>
      </c>
      <c r="AV156" s="78" t="b">
        <v>0</v>
      </c>
      <c r="AW156" s="78" t="s">
        <v>2212</v>
      </c>
      <c r="AX156" s="82" t="s">
        <v>2366</v>
      </c>
      <c r="AY156" s="78" t="s">
        <v>65</v>
      </c>
      <c r="AZ156" s="78" t="str">
        <f>REPLACE(INDEX(GroupVertices[Group],MATCH(Vertices[[#This Row],[Vertex]],GroupVertices[Vertex],0)),1,1,"")</f>
        <v>1</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367</v>
      </c>
      <c r="B157" s="65"/>
      <c r="C157" s="65" t="s">
        <v>64</v>
      </c>
      <c r="D157" s="66">
        <v>178.54292094685127</v>
      </c>
      <c r="E157" s="68"/>
      <c r="F157" s="100" t="s">
        <v>2184</v>
      </c>
      <c r="G157" s="65"/>
      <c r="H157" s="69" t="s">
        <v>367</v>
      </c>
      <c r="I157" s="70"/>
      <c r="J157" s="70"/>
      <c r="K157" s="69" t="s">
        <v>2557</v>
      </c>
      <c r="L157" s="73">
        <v>1</v>
      </c>
      <c r="M157" s="74">
        <v>6994.1103515625</v>
      </c>
      <c r="N157" s="74">
        <v>5943.0986328125</v>
      </c>
      <c r="O157" s="75"/>
      <c r="P157" s="76"/>
      <c r="Q157" s="76"/>
      <c r="R157" s="86"/>
      <c r="S157" s="48">
        <v>1</v>
      </c>
      <c r="T157" s="48">
        <v>0</v>
      </c>
      <c r="U157" s="49">
        <v>0</v>
      </c>
      <c r="V157" s="49">
        <v>0.00346</v>
      </c>
      <c r="W157" s="49">
        <v>0.006849</v>
      </c>
      <c r="X157" s="49">
        <v>0.543708</v>
      </c>
      <c r="Y157" s="49">
        <v>0</v>
      </c>
      <c r="Z157" s="49">
        <v>0</v>
      </c>
      <c r="AA157" s="71">
        <v>157</v>
      </c>
      <c r="AB157" s="71"/>
      <c r="AC157" s="72"/>
      <c r="AD157" s="78" t="s">
        <v>1548</v>
      </c>
      <c r="AE157" s="78">
        <v>1182</v>
      </c>
      <c r="AF157" s="78">
        <v>884</v>
      </c>
      <c r="AG157" s="78">
        <v>5586</v>
      </c>
      <c r="AH157" s="78">
        <v>1459</v>
      </c>
      <c r="AI157" s="78">
        <v>0</v>
      </c>
      <c r="AJ157" s="78" t="s">
        <v>1697</v>
      </c>
      <c r="AK157" s="78" t="s">
        <v>1815</v>
      </c>
      <c r="AL157" s="78"/>
      <c r="AM157" s="78" t="s">
        <v>1894</v>
      </c>
      <c r="AN157" s="80">
        <v>40803.27564814815</v>
      </c>
      <c r="AO157" s="82" t="s">
        <v>2003</v>
      </c>
      <c r="AP157" s="78" t="b">
        <v>0</v>
      </c>
      <c r="AQ157" s="78" t="b">
        <v>0</v>
      </c>
      <c r="AR157" s="78" t="b">
        <v>1</v>
      </c>
      <c r="AS157" s="78" t="s">
        <v>1363</v>
      </c>
      <c r="AT157" s="78">
        <v>12</v>
      </c>
      <c r="AU157" s="82" t="s">
        <v>2032</v>
      </c>
      <c r="AV157" s="78" t="b">
        <v>0</v>
      </c>
      <c r="AW157" s="78" t="s">
        <v>2212</v>
      </c>
      <c r="AX157" s="82" t="s">
        <v>2367</v>
      </c>
      <c r="AY157" s="78" t="s">
        <v>65</v>
      </c>
      <c r="AZ157" s="78" t="str">
        <f>REPLACE(INDEX(GroupVertices[Group],MATCH(Vertices[[#This Row],[Vertex]],GroupVertices[Vertex],0)),1,1,"")</f>
        <v>1</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368</v>
      </c>
      <c r="B158" s="65"/>
      <c r="C158" s="65" t="s">
        <v>64</v>
      </c>
      <c r="D158" s="66">
        <v>162.89825815096026</v>
      </c>
      <c r="E158" s="68"/>
      <c r="F158" s="100" t="s">
        <v>2185</v>
      </c>
      <c r="G158" s="65"/>
      <c r="H158" s="69" t="s">
        <v>368</v>
      </c>
      <c r="I158" s="70"/>
      <c r="J158" s="70"/>
      <c r="K158" s="69" t="s">
        <v>2558</v>
      </c>
      <c r="L158" s="73">
        <v>1</v>
      </c>
      <c r="M158" s="74">
        <v>2066.936279296875</v>
      </c>
      <c r="N158" s="74">
        <v>2468.21240234375</v>
      </c>
      <c r="O158" s="75"/>
      <c r="P158" s="76"/>
      <c r="Q158" s="76"/>
      <c r="R158" s="86"/>
      <c r="S158" s="48">
        <v>1</v>
      </c>
      <c r="T158" s="48">
        <v>0</v>
      </c>
      <c r="U158" s="49">
        <v>0</v>
      </c>
      <c r="V158" s="49">
        <v>0.00346</v>
      </c>
      <c r="W158" s="49">
        <v>0.006849</v>
      </c>
      <c r="X158" s="49">
        <v>0.543708</v>
      </c>
      <c r="Y158" s="49">
        <v>0</v>
      </c>
      <c r="Z158" s="49">
        <v>0</v>
      </c>
      <c r="AA158" s="71">
        <v>158</v>
      </c>
      <c r="AB158" s="71"/>
      <c r="AC158" s="72"/>
      <c r="AD158" s="78" t="s">
        <v>1549</v>
      </c>
      <c r="AE158" s="78">
        <v>76</v>
      </c>
      <c r="AF158" s="78">
        <v>48</v>
      </c>
      <c r="AG158" s="78">
        <v>297</v>
      </c>
      <c r="AH158" s="78">
        <v>607</v>
      </c>
      <c r="AI158" s="78"/>
      <c r="AJ158" s="78" t="s">
        <v>1698</v>
      </c>
      <c r="AK158" s="78"/>
      <c r="AL158" s="78"/>
      <c r="AM158" s="78"/>
      <c r="AN158" s="80">
        <v>42965.405625</v>
      </c>
      <c r="AO158" s="82" t="s">
        <v>2004</v>
      </c>
      <c r="AP158" s="78" t="b">
        <v>1</v>
      </c>
      <c r="AQ158" s="78" t="b">
        <v>0</v>
      </c>
      <c r="AR158" s="78" t="b">
        <v>0</v>
      </c>
      <c r="AS158" s="78" t="s">
        <v>1363</v>
      </c>
      <c r="AT158" s="78">
        <v>0</v>
      </c>
      <c r="AU158" s="78"/>
      <c r="AV158" s="78" t="b">
        <v>0</v>
      </c>
      <c r="AW158" s="78" t="s">
        <v>2212</v>
      </c>
      <c r="AX158" s="82" t="s">
        <v>2368</v>
      </c>
      <c r="AY158" s="78" t="s">
        <v>65</v>
      </c>
      <c r="AZ158" s="78" t="str">
        <f>REPLACE(INDEX(GroupVertices[Group],MATCH(Vertices[[#This Row],[Vertex]],GroupVertices[Vertex],0)),1,1,"")</f>
        <v>1</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369</v>
      </c>
      <c r="B159" s="65"/>
      <c r="C159" s="65" t="s">
        <v>64</v>
      </c>
      <c r="D159" s="66">
        <v>162.01871371147834</v>
      </c>
      <c r="E159" s="68"/>
      <c r="F159" s="100" t="s">
        <v>2078</v>
      </c>
      <c r="G159" s="65"/>
      <c r="H159" s="69" t="s">
        <v>369</v>
      </c>
      <c r="I159" s="70"/>
      <c r="J159" s="70"/>
      <c r="K159" s="69" t="s">
        <v>2559</v>
      </c>
      <c r="L159" s="73">
        <v>1</v>
      </c>
      <c r="M159" s="74">
        <v>4230.52294921875</v>
      </c>
      <c r="N159" s="74">
        <v>365.9574890136719</v>
      </c>
      <c r="O159" s="75"/>
      <c r="P159" s="76"/>
      <c r="Q159" s="76"/>
      <c r="R159" s="86"/>
      <c r="S159" s="48">
        <v>1</v>
      </c>
      <c r="T159" s="48">
        <v>0</v>
      </c>
      <c r="U159" s="49">
        <v>0</v>
      </c>
      <c r="V159" s="49">
        <v>0.00346</v>
      </c>
      <c r="W159" s="49">
        <v>0.006849</v>
      </c>
      <c r="X159" s="49">
        <v>0.543708</v>
      </c>
      <c r="Y159" s="49">
        <v>0</v>
      </c>
      <c r="Z159" s="49">
        <v>0</v>
      </c>
      <c r="AA159" s="71">
        <v>159</v>
      </c>
      <c r="AB159" s="71"/>
      <c r="AC159" s="72"/>
      <c r="AD159" s="78" t="s">
        <v>1550</v>
      </c>
      <c r="AE159" s="78">
        <v>18</v>
      </c>
      <c r="AF159" s="78">
        <v>1</v>
      </c>
      <c r="AG159" s="78">
        <v>92</v>
      </c>
      <c r="AH159" s="78">
        <v>7</v>
      </c>
      <c r="AI159" s="78"/>
      <c r="AJ159" s="78"/>
      <c r="AK159" s="78"/>
      <c r="AL159" s="78"/>
      <c r="AM159" s="78"/>
      <c r="AN159" s="80">
        <v>42300.768530092595</v>
      </c>
      <c r="AO159" s="78"/>
      <c r="AP159" s="78" t="b">
        <v>1</v>
      </c>
      <c r="AQ159" s="78" t="b">
        <v>0</v>
      </c>
      <c r="AR159" s="78" t="b">
        <v>1</v>
      </c>
      <c r="AS159" s="78" t="s">
        <v>1363</v>
      </c>
      <c r="AT159" s="78">
        <v>0</v>
      </c>
      <c r="AU159" s="82" t="s">
        <v>2031</v>
      </c>
      <c r="AV159" s="78" t="b">
        <v>0</v>
      </c>
      <c r="AW159" s="78" t="s">
        <v>2212</v>
      </c>
      <c r="AX159" s="82" t="s">
        <v>2369</v>
      </c>
      <c r="AY159" s="78" t="s">
        <v>65</v>
      </c>
      <c r="AZ159" s="78" t="str">
        <f>REPLACE(INDEX(GroupVertices[Group],MATCH(Vertices[[#This Row],[Vertex]],GroupVertices[Vertex],0)),1,1,"")</f>
        <v>1</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370</v>
      </c>
      <c r="B160" s="65"/>
      <c r="C160" s="65" t="s">
        <v>64</v>
      </c>
      <c r="D160" s="66">
        <v>196.97592675301473</v>
      </c>
      <c r="E160" s="68"/>
      <c r="F160" s="100" t="s">
        <v>2186</v>
      </c>
      <c r="G160" s="65"/>
      <c r="H160" s="69" t="s">
        <v>370</v>
      </c>
      <c r="I160" s="70"/>
      <c r="J160" s="70"/>
      <c r="K160" s="69" t="s">
        <v>2560</v>
      </c>
      <c r="L160" s="73">
        <v>1</v>
      </c>
      <c r="M160" s="74">
        <v>6727.0986328125</v>
      </c>
      <c r="N160" s="74">
        <v>2931.381103515625</v>
      </c>
      <c r="O160" s="75"/>
      <c r="P160" s="76"/>
      <c r="Q160" s="76"/>
      <c r="R160" s="86"/>
      <c r="S160" s="48">
        <v>1</v>
      </c>
      <c r="T160" s="48">
        <v>0</v>
      </c>
      <c r="U160" s="49">
        <v>0</v>
      </c>
      <c r="V160" s="49">
        <v>0.00346</v>
      </c>
      <c r="W160" s="49">
        <v>0.006849</v>
      </c>
      <c r="X160" s="49">
        <v>0.543708</v>
      </c>
      <c r="Y160" s="49">
        <v>0</v>
      </c>
      <c r="Z160" s="49">
        <v>0</v>
      </c>
      <c r="AA160" s="71">
        <v>160</v>
      </c>
      <c r="AB160" s="71"/>
      <c r="AC160" s="72"/>
      <c r="AD160" s="78" t="s">
        <v>1551</v>
      </c>
      <c r="AE160" s="78">
        <v>2171</v>
      </c>
      <c r="AF160" s="78">
        <v>1869</v>
      </c>
      <c r="AG160" s="78">
        <v>896</v>
      </c>
      <c r="AH160" s="78">
        <v>1351</v>
      </c>
      <c r="AI160" s="78"/>
      <c r="AJ160" s="78" t="s">
        <v>1699</v>
      </c>
      <c r="AK160" s="78" t="s">
        <v>1816</v>
      </c>
      <c r="AL160" s="82" t="s">
        <v>1881</v>
      </c>
      <c r="AM160" s="78"/>
      <c r="AN160" s="80">
        <v>42927.362129629626</v>
      </c>
      <c r="AO160" s="82" t="s">
        <v>2005</v>
      </c>
      <c r="AP160" s="78" t="b">
        <v>0</v>
      </c>
      <c r="AQ160" s="78" t="b">
        <v>0</v>
      </c>
      <c r="AR160" s="78" t="b">
        <v>0</v>
      </c>
      <c r="AS160" s="78" t="s">
        <v>1363</v>
      </c>
      <c r="AT160" s="78">
        <v>15</v>
      </c>
      <c r="AU160" s="82" t="s">
        <v>2031</v>
      </c>
      <c r="AV160" s="78" t="b">
        <v>0</v>
      </c>
      <c r="AW160" s="78" t="s">
        <v>2212</v>
      </c>
      <c r="AX160" s="82" t="s">
        <v>2370</v>
      </c>
      <c r="AY160" s="78" t="s">
        <v>65</v>
      </c>
      <c r="AZ160" s="78" t="str">
        <f>REPLACE(INDEX(GroupVertices[Group],MATCH(Vertices[[#This Row],[Vertex]],GroupVertices[Vertex],0)),1,1,"")</f>
        <v>1</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371</v>
      </c>
      <c r="B161" s="65"/>
      <c r="C161" s="65" t="s">
        <v>64</v>
      </c>
      <c r="D161" s="66">
        <v>162.7859758820902</v>
      </c>
      <c r="E161" s="68"/>
      <c r="F161" s="100" t="s">
        <v>2187</v>
      </c>
      <c r="G161" s="65"/>
      <c r="H161" s="69" t="s">
        <v>371</v>
      </c>
      <c r="I161" s="70"/>
      <c r="J161" s="70"/>
      <c r="K161" s="69" t="s">
        <v>2561</v>
      </c>
      <c r="L161" s="73">
        <v>1</v>
      </c>
      <c r="M161" s="74">
        <v>1287.3248291015625</v>
      </c>
      <c r="N161" s="74">
        <v>1565.2537841796875</v>
      </c>
      <c r="O161" s="75"/>
      <c r="P161" s="76"/>
      <c r="Q161" s="76"/>
      <c r="R161" s="86"/>
      <c r="S161" s="48">
        <v>1</v>
      </c>
      <c r="T161" s="48">
        <v>0</v>
      </c>
      <c r="U161" s="49">
        <v>0</v>
      </c>
      <c r="V161" s="49">
        <v>0.00346</v>
      </c>
      <c r="W161" s="49">
        <v>0.006849</v>
      </c>
      <c r="X161" s="49">
        <v>0.543708</v>
      </c>
      <c r="Y161" s="49">
        <v>0</v>
      </c>
      <c r="Z161" s="49">
        <v>0</v>
      </c>
      <c r="AA161" s="71">
        <v>161</v>
      </c>
      <c r="AB161" s="71"/>
      <c r="AC161" s="72"/>
      <c r="AD161" s="78" t="s">
        <v>1552</v>
      </c>
      <c r="AE161" s="78">
        <v>661</v>
      </c>
      <c r="AF161" s="78">
        <v>42</v>
      </c>
      <c r="AG161" s="78">
        <v>26</v>
      </c>
      <c r="AH161" s="78">
        <v>101</v>
      </c>
      <c r="AI161" s="78"/>
      <c r="AJ161" s="78" t="s">
        <v>1700</v>
      </c>
      <c r="AK161" s="78" t="s">
        <v>1817</v>
      </c>
      <c r="AL161" s="82" t="s">
        <v>1882</v>
      </c>
      <c r="AM161" s="78"/>
      <c r="AN161" s="80">
        <v>41523.45722222222</v>
      </c>
      <c r="AO161" s="82" t="s">
        <v>2006</v>
      </c>
      <c r="AP161" s="78" t="b">
        <v>0</v>
      </c>
      <c r="AQ161" s="78" t="b">
        <v>0</v>
      </c>
      <c r="AR161" s="78" t="b">
        <v>0</v>
      </c>
      <c r="AS161" s="78" t="s">
        <v>1363</v>
      </c>
      <c r="AT161" s="78">
        <v>1</v>
      </c>
      <c r="AU161" s="82" t="s">
        <v>2031</v>
      </c>
      <c r="AV161" s="78" t="b">
        <v>0</v>
      </c>
      <c r="AW161" s="78" t="s">
        <v>2212</v>
      </c>
      <c r="AX161" s="82" t="s">
        <v>2371</v>
      </c>
      <c r="AY161" s="78" t="s">
        <v>65</v>
      </c>
      <c r="AZ161" s="78" t="str">
        <f>REPLACE(INDEX(GroupVertices[Group],MATCH(Vertices[[#This Row],[Vertex]],GroupVertices[Vertex],0)),1,1,"")</f>
        <v>1</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372</v>
      </c>
      <c r="B162" s="65"/>
      <c r="C162" s="65" t="s">
        <v>64</v>
      </c>
      <c r="D162" s="66">
        <v>163.14153640017864</v>
      </c>
      <c r="E162" s="68"/>
      <c r="F162" s="100" t="s">
        <v>2188</v>
      </c>
      <c r="G162" s="65"/>
      <c r="H162" s="69" t="s">
        <v>372</v>
      </c>
      <c r="I162" s="70"/>
      <c r="J162" s="70"/>
      <c r="K162" s="69" t="s">
        <v>2562</v>
      </c>
      <c r="L162" s="73">
        <v>1</v>
      </c>
      <c r="M162" s="74">
        <v>1247.4691162109375</v>
      </c>
      <c r="N162" s="74">
        <v>2042.7708740234375</v>
      </c>
      <c r="O162" s="75"/>
      <c r="P162" s="76"/>
      <c r="Q162" s="76"/>
      <c r="R162" s="86"/>
      <c r="S162" s="48">
        <v>1</v>
      </c>
      <c r="T162" s="48">
        <v>0</v>
      </c>
      <c r="U162" s="49">
        <v>0</v>
      </c>
      <c r="V162" s="49">
        <v>0.00346</v>
      </c>
      <c r="W162" s="49">
        <v>0.006849</v>
      </c>
      <c r="X162" s="49">
        <v>0.543708</v>
      </c>
      <c r="Y162" s="49">
        <v>0</v>
      </c>
      <c r="Z162" s="49">
        <v>0</v>
      </c>
      <c r="AA162" s="71">
        <v>162</v>
      </c>
      <c r="AB162" s="71"/>
      <c r="AC162" s="72"/>
      <c r="AD162" s="78" t="s">
        <v>1553</v>
      </c>
      <c r="AE162" s="78">
        <v>603</v>
      </c>
      <c r="AF162" s="78">
        <v>61</v>
      </c>
      <c r="AG162" s="78">
        <v>1345</v>
      </c>
      <c r="AH162" s="78">
        <v>3695</v>
      </c>
      <c r="AI162" s="78"/>
      <c r="AJ162" s="78" t="s">
        <v>1701</v>
      </c>
      <c r="AK162" s="78" t="s">
        <v>1818</v>
      </c>
      <c r="AL162" s="82" t="s">
        <v>1883</v>
      </c>
      <c r="AM162" s="78"/>
      <c r="AN162" s="80">
        <v>41499.82568287037</v>
      </c>
      <c r="AO162" s="82" t="s">
        <v>2007</v>
      </c>
      <c r="AP162" s="78" t="b">
        <v>1</v>
      </c>
      <c r="AQ162" s="78" t="b">
        <v>0</v>
      </c>
      <c r="AR162" s="78" t="b">
        <v>0</v>
      </c>
      <c r="AS162" s="78" t="s">
        <v>2029</v>
      </c>
      <c r="AT162" s="78">
        <v>0</v>
      </c>
      <c r="AU162" s="82" t="s">
        <v>2031</v>
      </c>
      <c r="AV162" s="78" t="b">
        <v>0</v>
      </c>
      <c r="AW162" s="78" t="s">
        <v>2212</v>
      </c>
      <c r="AX162" s="82" t="s">
        <v>2372</v>
      </c>
      <c r="AY162" s="78" t="s">
        <v>65</v>
      </c>
      <c r="AZ162" s="78" t="str">
        <f>REPLACE(INDEX(GroupVertices[Group],MATCH(Vertices[[#This Row],[Vertex]],GroupVertices[Vertex],0)),1,1,"")</f>
        <v>1</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373</v>
      </c>
      <c r="B163" s="65"/>
      <c r="C163" s="65" t="s">
        <v>64</v>
      </c>
      <c r="D163" s="66">
        <v>164.6760607414024</v>
      </c>
      <c r="E163" s="68"/>
      <c r="F163" s="100" t="s">
        <v>2189</v>
      </c>
      <c r="G163" s="65"/>
      <c r="H163" s="69" t="s">
        <v>373</v>
      </c>
      <c r="I163" s="70"/>
      <c r="J163" s="70"/>
      <c r="K163" s="69" t="s">
        <v>2563</v>
      </c>
      <c r="L163" s="73">
        <v>1</v>
      </c>
      <c r="M163" s="74">
        <v>523.424072265625</v>
      </c>
      <c r="N163" s="74">
        <v>6709.98779296875</v>
      </c>
      <c r="O163" s="75"/>
      <c r="P163" s="76"/>
      <c r="Q163" s="76"/>
      <c r="R163" s="86"/>
      <c r="S163" s="48">
        <v>1</v>
      </c>
      <c r="T163" s="48">
        <v>0</v>
      </c>
      <c r="U163" s="49">
        <v>0</v>
      </c>
      <c r="V163" s="49">
        <v>0.00346</v>
      </c>
      <c r="W163" s="49">
        <v>0.006849</v>
      </c>
      <c r="X163" s="49">
        <v>0.543708</v>
      </c>
      <c r="Y163" s="49">
        <v>0</v>
      </c>
      <c r="Z163" s="49">
        <v>0</v>
      </c>
      <c r="AA163" s="71">
        <v>163</v>
      </c>
      <c r="AB163" s="71"/>
      <c r="AC163" s="72"/>
      <c r="AD163" s="78" t="s">
        <v>1554</v>
      </c>
      <c r="AE163" s="78">
        <v>780</v>
      </c>
      <c r="AF163" s="78">
        <v>143</v>
      </c>
      <c r="AG163" s="78">
        <v>12</v>
      </c>
      <c r="AH163" s="78">
        <v>23</v>
      </c>
      <c r="AI163" s="78"/>
      <c r="AJ163" s="78" t="s">
        <v>1702</v>
      </c>
      <c r="AK163" s="78" t="s">
        <v>1819</v>
      </c>
      <c r="AL163" s="78"/>
      <c r="AM163" s="78"/>
      <c r="AN163" s="80">
        <v>42744.58662037037</v>
      </c>
      <c r="AO163" s="78"/>
      <c r="AP163" s="78" t="b">
        <v>1</v>
      </c>
      <c r="AQ163" s="78" t="b">
        <v>0</v>
      </c>
      <c r="AR163" s="78" t="b">
        <v>0</v>
      </c>
      <c r="AS163" s="78" t="s">
        <v>2029</v>
      </c>
      <c r="AT163" s="78">
        <v>3</v>
      </c>
      <c r="AU163" s="78"/>
      <c r="AV163" s="78" t="b">
        <v>0</v>
      </c>
      <c r="AW163" s="78" t="s">
        <v>2212</v>
      </c>
      <c r="AX163" s="82" t="s">
        <v>2373</v>
      </c>
      <c r="AY163" s="78" t="s">
        <v>65</v>
      </c>
      <c r="AZ163" s="78" t="str">
        <f>REPLACE(INDEX(GroupVertices[Group],MATCH(Vertices[[#This Row],[Vertex]],GroupVertices[Vertex],0)),1,1,"")</f>
        <v>1</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374</v>
      </c>
      <c r="B164" s="65"/>
      <c r="C164" s="65" t="s">
        <v>64</v>
      </c>
      <c r="D164" s="66">
        <v>205.73394372487718</v>
      </c>
      <c r="E164" s="68"/>
      <c r="F164" s="100" t="s">
        <v>2190</v>
      </c>
      <c r="G164" s="65"/>
      <c r="H164" s="69" t="s">
        <v>374</v>
      </c>
      <c r="I164" s="70"/>
      <c r="J164" s="70"/>
      <c r="K164" s="69" t="s">
        <v>2564</v>
      </c>
      <c r="L164" s="73">
        <v>1</v>
      </c>
      <c r="M164" s="74">
        <v>3452.186279296875</v>
      </c>
      <c r="N164" s="74">
        <v>3880.029052734375</v>
      </c>
      <c r="O164" s="75"/>
      <c r="P164" s="76"/>
      <c r="Q164" s="76"/>
      <c r="R164" s="86"/>
      <c r="S164" s="48">
        <v>1</v>
      </c>
      <c r="T164" s="48">
        <v>0</v>
      </c>
      <c r="U164" s="49">
        <v>0</v>
      </c>
      <c r="V164" s="49">
        <v>0.00346</v>
      </c>
      <c r="W164" s="49">
        <v>0.006849</v>
      </c>
      <c r="X164" s="49">
        <v>0.543708</v>
      </c>
      <c r="Y164" s="49">
        <v>0</v>
      </c>
      <c r="Z164" s="49">
        <v>0</v>
      </c>
      <c r="AA164" s="71">
        <v>164</v>
      </c>
      <c r="AB164" s="71"/>
      <c r="AC164" s="72"/>
      <c r="AD164" s="78" t="s">
        <v>1555</v>
      </c>
      <c r="AE164" s="78">
        <v>1283</v>
      </c>
      <c r="AF164" s="78">
        <v>2337</v>
      </c>
      <c r="AG164" s="78">
        <v>10995</v>
      </c>
      <c r="AH164" s="78">
        <v>1814</v>
      </c>
      <c r="AI164" s="78"/>
      <c r="AJ164" s="78" t="s">
        <v>1703</v>
      </c>
      <c r="AK164" s="78" t="s">
        <v>1757</v>
      </c>
      <c r="AL164" s="82" t="s">
        <v>1884</v>
      </c>
      <c r="AM164" s="78"/>
      <c r="AN164" s="80">
        <v>39846.577523148146</v>
      </c>
      <c r="AO164" s="82" t="s">
        <v>2008</v>
      </c>
      <c r="AP164" s="78" t="b">
        <v>0</v>
      </c>
      <c r="AQ164" s="78" t="b">
        <v>0</v>
      </c>
      <c r="AR164" s="78" t="b">
        <v>0</v>
      </c>
      <c r="AS164" s="78" t="s">
        <v>1363</v>
      </c>
      <c r="AT164" s="78">
        <v>113</v>
      </c>
      <c r="AU164" s="82" t="s">
        <v>2031</v>
      </c>
      <c r="AV164" s="78" t="b">
        <v>0</v>
      </c>
      <c r="AW164" s="78" t="s">
        <v>2212</v>
      </c>
      <c r="AX164" s="82" t="s">
        <v>2374</v>
      </c>
      <c r="AY164" s="78" t="s">
        <v>65</v>
      </c>
      <c r="AZ164" s="78" t="str">
        <f>REPLACE(INDEX(GroupVertices[Group],MATCH(Vertices[[#This Row],[Vertex]],GroupVertices[Vertex],0)),1,1,"")</f>
        <v>1</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375</v>
      </c>
      <c r="B165" s="65"/>
      <c r="C165" s="65" t="s">
        <v>64</v>
      </c>
      <c r="D165" s="66">
        <v>170.75801697186245</v>
      </c>
      <c r="E165" s="68"/>
      <c r="F165" s="100" t="s">
        <v>2191</v>
      </c>
      <c r="G165" s="65"/>
      <c r="H165" s="69" t="s">
        <v>375</v>
      </c>
      <c r="I165" s="70"/>
      <c r="J165" s="70"/>
      <c r="K165" s="69" t="s">
        <v>2565</v>
      </c>
      <c r="L165" s="73">
        <v>1</v>
      </c>
      <c r="M165" s="74">
        <v>7532.1923828125</v>
      </c>
      <c r="N165" s="74">
        <v>4378.587890625</v>
      </c>
      <c r="O165" s="75"/>
      <c r="P165" s="76"/>
      <c r="Q165" s="76"/>
      <c r="R165" s="86"/>
      <c r="S165" s="48">
        <v>1</v>
      </c>
      <c r="T165" s="48">
        <v>0</v>
      </c>
      <c r="U165" s="49">
        <v>0</v>
      </c>
      <c r="V165" s="49">
        <v>0.00346</v>
      </c>
      <c r="W165" s="49">
        <v>0.006849</v>
      </c>
      <c r="X165" s="49">
        <v>0.543708</v>
      </c>
      <c r="Y165" s="49">
        <v>0</v>
      </c>
      <c r="Z165" s="49">
        <v>0</v>
      </c>
      <c r="AA165" s="71">
        <v>165</v>
      </c>
      <c r="AB165" s="71"/>
      <c r="AC165" s="72"/>
      <c r="AD165" s="78" t="s">
        <v>1556</v>
      </c>
      <c r="AE165" s="78">
        <v>259</v>
      </c>
      <c r="AF165" s="78">
        <v>468</v>
      </c>
      <c r="AG165" s="78">
        <v>45990</v>
      </c>
      <c r="AH165" s="78">
        <v>1571</v>
      </c>
      <c r="AI165" s="78"/>
      <c r="AJ165" s="78"/>
      <c r="AK165" s="78" t="s">
        <v>1747</v>
      </c>
      <c r="AL165" s="78"/>
      <c r="AM165" s="78"/>
      <c r="AN165" s="80">
        <v>40079.58449074074</v>
      </c>
      <c r="AO165" s="82" t="s">
        <v>2009</v>
      </c>
      <c r="AP165" s="78" t="b">
        <v>0</v>
      </c>
      <c r="AQ165" s="78" t="b">
        <v>0</v>
      </c>
      <c r="AR165" s="78" t="b">
        <v>0</v>
      </c>
      <c r="AS165" s="78" t="s">
        <v>1363</v>
      </c>
      <c r="AT165" s="78">
        <v>9</v>
      </c>
      <c r="AU165" s="82" t="s">
        <v>2047</v>
      </c>
      <c r="AV165" s="78" t="b">
        <v>0</v>
      </c>
      <c r="AW165" s="78" t="s">
        <v>2212</v>
      </c>
      <c r="AX165" s="82" t="s">
        <v>2375</v>
      </c>
      <c r="AY165" s="78" t="s">
        <v>65</v>
      </c>
      <c r="AZ165" s="78"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376</v>
      </c>
      <c r="B166" s="65"/>
      <c r="C166" s="65" t="s">
        <v>64</v>
      </c>
      <c r="D166" s="66">
        <v>165.2561857972309</v>
      </c>
      <c r="E166" s="68"/>
      <c r="F166" s="100" t="s">
        <v>2192</v>
      </c>
      <c r="G166" s="65"/>
      <c r="H166" s="69" t="s">
        <v>376</v>
      </c>
      <c r="I166" s="70"/>
      <c r="J166" s="70"/>
      <c r="K166" s="69" t="s">
        <v>2566</v>
      </c>
      <c r="L166" s="73">
        <v>1</v>
      </c>
      <c r="M166" s="74">
        <v>6876.94482421875</v>
      </c>
      <c r="N166" s="74">
        <v>4029.150634765625</v>
      </c>
      <c r="O166" s="75"/>
      <c r="P166" s="76"/>
      <c r="Q166" s="76"/>
      <c r="R166" s="86"/>
      <c r="S166" s="48">
        <v>1</v>
      </c>
      <c r="T166" s="48">
        <v>0</v>
      </c>
      <c r="U166" s="49">
        <v>0</v>
      </c>
      <c r="V166" s="49">
        <v>0.00346</v>
      </c>
      <c r="W166" s="49">
        <v>0.006849</v>
      </c>
      <c r="X166" s="49">
        <v>0.543708</v>
      </c>
      <c r="Y166" s="49">
        <v>0</v>
      </c>
      <c r="Z166" s="49">
        <v>0</v>
      </c>
      <c r="AA166" s="71">
        <v>166</v>
      </c>
      <c r="AB166" s="71"/>
      <c r="AC166" s="72"/>
      <c r="AD166" s="78" t="s">
        <v>1557</v>
      </c>
      <c r="AE166" s="78">
        <v>528</v>
      </c>
      <c r="AF166" s="78">
        <v>174</v>
      </c>
      <c r="AG166" s="78">
        <v>1523</v>
      </c>
      <c r="AH166" s="78">
        <v>130</v>
      </c>
      <c r="AI166" s="78"/>
      <c r="AJ166" s="78" t="s">
        <v>1704</v>
      </c>
      <c r="AK166" s="78" t="s">
        <v>1757</v>
      </c>
      <c r="AL166" s="82" t="s">
        <v>1885</v>
      </c>
      <c r="AM166" s="78"/>
      <c r="AN166" s="80">
        <v>39868.76597222222</v>
      </c>
      <c r="AO166" s="82" t="s">
        <v>2010</v>
      </c>
      <c r="AP166" s="78" t="b">
        <v>1</v>
      </c>
      <c r="AQ166" s="78" t="b">
        <v>0</v>
      </c>
      <c r="AR166" s="78" t="b">
        <v>0</v>
      </c>
      <c r="AS166" s="78" t="s">
        <v>1363</v>
      </c>
      <c r="AT166" s="78">
        <v>2</v>
      </c>
      <c r="AU166" s="82" t="s">
        <v>2031</v>
      </c>
      <c r="AV166" s="78" t="b">
        <v>0</v>
      </c>
      <c r="AW166" s="78" t="s">
        <v>2212</v>
      </c>
      <c r="AX166" s="82" t="s">
        <v>2376</v>
      </c>
      <c r="AY166" s="78" t="s">
        <v>65</v>
      </c>
      <c r="AZ166" s="78" t="str">
        <f>REPLACE(INDEX(GroupVertices[Group],MATCH(Vertices[[#This Row],[Vertex]],GroupVertices[Vertex],0)),1,1,"")</f>
        <v>1</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377</v>
      </c>
      <c r="B167" s="65"/>
      <c r="C167" s="65" t="s">
        <v>64</v>
      </c>
      <c r="D167" s="66">
        <v>162.11228226887002</v>
      </c>
      <c r="E167" s="68"/>
      <c r="F167" s="100" t="s">
        <v>2078</v>
      </c>
      <c r="G167" s="65"/>
      <c r="H167" s="69" t="s">
        <v>377</v>
      </c>
      <c r="I167" s="70"/>
      <c r="J167" s="70"/>
      <c r="K167" s="69" t="s">
        <v>2567</v>
      </c>
      <c r="L167" s="73">
        <v>1</v>
      </c>
      <c r="M167" s="74">
        <v>1932.1484375</v>
      </c>
      <c r="N167" s="74">
        <v>8812.0166015625</v>
      </c>
      <c r="O167" s="75"/>
      <c r="P167" s="76"/>
      <c r="Q167" s="76"/>
      <c r="R167" s="86"/>
      <c r="S167" s="48">
        <v>1</v>
      </c>
      <c r="T167" s="48">
        <v>0</v>
      </c>
      <c r="U167" s="49">
        <v>0</v>
      </c>
      <c r="V167" s="49">
        <v>0.00346</v>
      </c>
      <c r="W167" s="49">
        <v>0.006849</v>
      </c>
      <c r="X167" s="49">
        <v>0.543708</v>
      </c>
      <c r="Y167" s="49">
        <v>0</v>
      </c>
      <c r="Z167" s="49">
        <v>0</v>
      </c>
      <c r="AA167" s="71">
        <v>167</v>
      </c>
      <c r="AB167" s="71"/>
      <c r="AC167" s="72"/>
      <c r="AD167" s="78" t="s">
        <v>1558</v>
      </c>
      <c r="AE167" s="78">
        <v>51</v>
      </c>
      <c r="AF167" s="78">
        <v>6</v>
      </c>
      <c r="AG167" s="78">
        <v>60</v>
      </c>
      <c r="AH167" s="78">
        <v>18</v>
      </c>
      <c r="AI167" s="78"/>
      <c r="AJ167" s="78" t="s">
        <v>1705</v>
      </c>
      <c r="AK167" s="78"/>
      <c r="AL167" s="78"/>
      <c r="AM167" s="78"/>
      <c r="AN167" s="80">
        <v>40672.29004629629</v>
      </c>
      <c r="AO167" s="78"/>
      <c r="AP167" s="78" t="b">
        <v>1</v>
      </c>
      <c r="AQ167" s="78" t="b">
        <v>1</v>
      </c>
      <c r="AR167" s="78" t="b">
        <v>0</v>
      </c>
      <c r="AS167" s="78" t="s">
        <v>1363</v>
      </c>
      <c r="AT167" s="78">
        <v>0</v>
      </c>
      <c r="AU167" s="82" t="s">
        <v>2031</v>
      </c>
      <c r="AV167" s="78" t="b">
        <v>0</v>
      </c>
      <c r="AW167" s="78" t="s">
        <v>2212</v>
      </c>
      <c r="AX167" s="82" t="s">
        <v>2377</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378</v>
      </c>
      <c r="B168" s="65"/>
      <c r="C168" s="65" t="s">
        <v>64</v>
      </c>
      <c r="D168" s="66">
        <v>173.49021884769988</v>
      </c>
      <c r="E168" s="68"/>
      <c r="F168" s="100" t="s">
        <v>2193</v>
      </c>
      <c r="G168" s="65"/>
      <c r="H168" s="69" t="s">
        <v>378</v>
      </c>
      <c r="I168" s="70"/>
      <c r="J168" s="70"/>
      <c r="K168" s="69" t="s">
        <v>2568</v>
      </c>
      <c r="L168" s="73">
        <v>1</v>
      </c>
      <c r="M168" s="74">
        <v>5714.3955078125</v>
      </c>
      <c r="N168" s="74">
        <v>7501.64892578125</v>
      </c>
      <c r="O168" s="75"/>
      <c r="P168" s="76"/>
      <c r="Q168" s="76"/>
      <c r="R168" s="86"/>
      <c r="S168" s="48">
        <v>1</v>
      </c>
      <c r="T168" s="48">
        <v>0</v>
      </c>
      <c r="U168" s="49">
        <v>0</v>
      </c>
      <c r="V168" s="49">
        <v>0.00346</v>
      </c>
      <c r="W168" s="49">
        <v>0.006849</v>
      </c>
      <c r="X168" s="49">
        <v>0.543708</v>
      </c>
      <c r="Y168" s="49">
        <v>0</v>
      </c>
      <c r="Z168" s="49">
        <v>0</v>
      </c>
      <c r="AA168" s="71">
        <v>168</v>
      </c>
      <c r="AB168" s="71"/>
      <c r="AC168" s="72"/>
      <c r="AD168" s="78" t="s">
        <v>1559</v>
      </c>
      <c r="AE168" s="78">
        <v>2429</v>
      </c>
      <c r="AF168" s="78">
        <v>614</v>
      </c>
      <c r="AG168" s="78">
        <v>5316</v>
      </c>
      <c r="AH168" s="78">
        <v>7065</v>
      </c>
      <c r="AI168" s="78"/>
      <c r="AJ168" s="78" t="s">
        <v>1706</v>
      </c>
      <c r="AK168" s="78" t="s">
        <v>1749</v>
      </c>
      <c r="AL168" s="78"/>
      <c r="AM168" s="78"/>
      <c r="AN168" s="80">
        <v>39885.5253125</v>
      </c>
      <c r="AO168" s="82" t="s">
        <v>2011</v>
      </c>
      <c r="AP168" s="78" t="b">
        <v>0</v>
      </c>
      <c r="AQ168" s="78" t="b">
        <v>0</v>
      </c>
      <c r="AR168" s="78" t="b">
        <v>1</v>
      </c>
      <c r="AS168" s="78" t="s">
        <v>1363</v>
      </c>
      <c r="AT168" s="78">
        <v>2</v>
      </c>
      <c r="AU168" s="82" t="s">
        <v>2031</v>
      </c>
      <c r="AV168" s="78" t="b">
        <v>0</v>
      </c>
      <c r="AW168" s="78" t="s">
        <v>2212</v>
      </c>
      <c r="AX168" s="82" t="s">
        <v>2378</v>
      </c>
      <c r="AY168" s="78" t="s">
        <v>65</v>
      </c>
      <c r="AZ168" s="78" t="str">
        <f>REPLACE(INDEX(GroupVertices[Group],MATCH(Vertices[[#This Row],[Vertex]],GroupVertices[Vertex],0)),1,1,"")</f>
        <v>1</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379</v>
      </c>
      <c r="B169" s="65"/>
      <c r="C169" s="65" t="s">
        <v>64</v>
      </c>
      <c r="D169" s="66">
        <v>162.41170165252345</v>
      </c>
      <c r="E169" s="68"/>
      <c r="F169" s="100" t="s">
        <v>2194</v>
      </c>
      <c r="G169" s="65"/>
      <c r="H169" s="69" t="s">
        <v>379</v>
      </c>
      <c r="I169" s="70"/>
      <c r="J169" s="70"/>
      <c r="K169" s="69" t="s">
        <v>2569</v>
      </c>
      <c r="L169" s="73">
        <v>1</v>
      </c>
      <c r="M169" s="74">
        <v>5649.65625</v>
      </c>
      <c r="N169" s="74">
        <v>9048.4462890625</v>
      </c>
      <c r="O169" s="75"/>
      <c r="P169" s="76"/>
      <c r="Q169" s="76"/>
      <c r="R169" s="86"/>
      <c r="S169" s="48">
        <v>1</v>
      </c>
      <c r="T169" s="48">
        <v>0</v>
      </c>
      <c r="U169" s="49">
        <v>0</v>
      </c>
      <c r="V169" s="49">
        <v>0.00346</v>
      </c>
      <c r="W169" s="49">
        <v>0.006849</v>
      </c>
      <c r="X169" s="49">
        <v>0.543708</v>
      </c>
      <c r="Y169" s="49">
        <v>0</v>
      </c>
      <c r="Z169" s="49">
        <v>0</v>
      </c>
      <c r="AA169" s="71">
        <v>169</v>
      </c>
      <c r="AB169" s="71"/>
      <c r="AC169" s="72"/>
      <c r="AD169" s="78" t="s">
        <v>1560</v>
      </c>
      <c r="AE169" s="78">
        <v>70</v>
      </c>
      <c r="AF169" s="78">
        <v>22</v>
      </c>
      <c r="AG169" s="78">
        <v>126</v>
      </c>
      <c r="AH169" s="78">
        <v>79</v>
      </c>
      <c r="AI169" s="78"/>
      <c r="AJ169" s="78"/>
      <c r="AK169" s="78"/>
      <c r="AL169" s="78"/>
      <c r="AM169" s="78"/>
      <c r="AN169" s="80">
        <v>42220.71210648148</v>
      </c>
      <c r="AO169" s="82" t="s">
        <v>2012</v>
      </c>
      <c r="AP169" s="78" t="b">
        <v>1</v>
      </c>
      <c r="AQ169" s="78" t="b">
        <v>0</v>
      </c>
      <c r="AR169" s="78" t="b">
        <v>1</v>
      </c>
      <c r="AS169" s="78" t="s">
        <v>1363</v>
      </c>
      <c r="AT169" s="78">
        <v>0</v>
      </c>
      <c r="AU169" s="82" t="s">
        <v>2031</v>
      </c>
      <c r="AV169" s="78" t="b">
        <v>0</v>
      </c>
      <c r="AW169" s="78" t="s">
        <v>2212</v>
      </c>
      <c r="AX169" s="82" t="s">
        <v>2379</v>
      </c>
      <c r="AY169" s="78" t="s">
        <v>65</v>
      </c>
      <c r="AZ169" s="78" t="str">
        <f>REPLACE(INDEX(GroupVertices[Group],MATCH(Vertices[[#This Row],[Vertex]],GroupVertices[Vertex],0)),1,1,"")</f>
        <v>1</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380</v>
      </c>
      <c r="B170" s="65"/>
      <c r="C170" s="65" t="s">
        <v>64</v>
      </c>
      <c r="D170" s="66">
        <v>163.8900848593122</v>
      </c>
      <c r="E170" s="68"/>
      <c r="F170" s="100" t="s">
        <v>2195</v>
      </c>
      <c r="G170" s="65"/>
      <c r="H170" s="69" t="s">
        <v>380</v>
      </c>
      <c r="I170" s="70"/>
      <c r="J170" s="70"/>
      <c r="K170" s="69" t="s">
        <v>2570</v>
      </c>
      <c r="L170" s="73">
        <v>1</v>
      </c>
      <c r="M170" s="74">
        <v>4869.93359375</v>
      </c>
      <c r="N170" s="74">
        <v>6150.94287109375</v>
      </c>
      <c r="O170" s="75"/>
      <c r="P170" s="76"/>
      <c r="Q170" s="76"/>
      <c r="R170" s="86"/>
      <c r="S170" s="48">
        <v>1</v>
      </c>
      <c r="T170" s="48">
        <v>0</v>
      </c>
      <c r="U170" s="49">
        <v>0</v>
      </c>
      <c r="V170" s="49">
        <v>0.00346</v>
      </c>
      <c r="W170" s="49">
        <v>0.006849</v>
      </c>
      <c r="X170" s="49">
        <v>0.543708</v>
      </c>
      <c r="Y170" s="49">
        <v>0</v>
      </c>
      <c r="Z170" s="49">
        <v>0</v>
      </c>
      <c r="AA170" s="71">
        <v>170</v>
      </c>
      <c r="AB170" s="71"/>
      <c r="AC170" s="72"/>
      <c r="AD170" s="78" t="s">
        <v>1561</v>
      </c>
      <c r="AE170" s="78">
        <v>521</v>
      </c>
      <c r="AF170" s="78">
        <v>101</v>
      </c>
      <c r="AG170" s="78">
        <v>3256</v>
      </c>
      <c r="AH170" s="78">
        <v>370</v>
      </c>
      <c r="AI170" s="78"/>
      <c r="AJ170" s="78" t="s">
        <v>1707</v>
      </c>
      <c r="AK170" s="78" t="s">
        <v>1820</v>
      </c>
      <c r="AL170" s="82" t="s">
        <v>1886</v>
      </c>
      <c r="AM170" s="78"/>
      <c r="AN170" s="80">
        <v>40819.74998842592</v>
      </c>
      <c r="AO170" s="82" t="s">
        <v>2013</v>
      </c>
      <c r="AP170" s="78" t="b">
        <v>0</v>
      </c>
      <c r="AQ170" s="78" t="b">
        <v>0</v>
      </c>
      <c r="AR170" s="78" t="b">
        <v>0</v>
      </c>
      <c r="AS170" s="78" t="s">
        <v>1363</v>
      </c>
      <c r="AT170" s="78">
        <v>6</v>
      </c>
      <c r="AU170" s="82" t="s">
        <v>2045</v>
      </c>
      <c r="AV170" s="78" t="b">
        <v>0</v>
      </c>
      <c r="AW170" s="78" t="s">
        <v>2212</v>
      </c>
      <c r="AX170" s="82" t="s">
        <v>2380</v>
      </c>
      <c r="AY170" s="78" t="s">
        <v>65</v>
      </c>
      <c r="AZ170" s="78" t="str">
        <f>REPLACE(INDEX(GroupVertices[Group],MATCH(Vertices[[#This Row],[Vertex]],GroupVertices[Vertex],0)),1,1,"")</f>
        <v>1</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381</v>
      </c>
      <c r="B171" s="65"/>
      <c r="C171" s="65" t="s">
        <v>64</v>
      </c>
      <c r="D171" s="66">
        <v>167.46440375167487</v>
      </c>
      <c r="E171" s="68"/>
      <c r="F171" s="100" t="s">
        <v>2196</v>
      </c>
      <c r="G171" s="65"/>
      <c r="H171" s="69" t="s">
        <v>381</v>
      </c>
      <c r="I171" s="70"/>
      <c r="J171" s="70"/>
      <c r="K171" s="69" t="s">
        <v>2571</v>
      </c>
      <c r="L171" s="73">
        <v>1</v>
      </c>
      <c r="M171" s="74">
        <v>5174.60888671875</v>
      </c>
      <c r="N171" s="74">
        <v>7466.4248046875</v>
      </c>
      <c r="O171" s="75"/>
      <c r="P171" s="76"/>
      <c r="Q171" s="76"/>
      <c r="R171" s="86"/>
      <c r="S171" s="48">
        <v>1</v>
      </c>
      <c r="T171" s="48">
        <v>0</v>
      </c>
      <c r="U171" s="49">
        <v>0</v>
      </c>
      <c r="V171" s="49">
        <v>0.00346</v>
      </c>
      <c r="W171" s="49">
        <v>0.006849</v>
      </c>
      <c r="X171" s="49">
        <v>0.543708</v>
      </c>
      <c r="Y171" s="49">
        <v>0</v>
      </c>
      <c r="Z171" s="49">
        <v>0</v>
      </c>
      <c r="AA171" s="71">
        <v>171</v>
      </c>
      <c r="AB171" s="71"/>
      <c r="AC171" s="72"/>
      <c r="AD171" s="78" t="s">
        <v>1562</v>
      </c>
      <c r="AE171" s="78">
        <v>1316</v>
      </c>
      <c r="AF171" s="78">
        <v>292</v>
      </c>
      <c r="AG171" s="78">
        <v>237</v>
      </c>
      <c r="AH171" s="78">
        <v>1052</v>
      </c>
      <c r="AI171" s="78"/>
      <c r="AJ171" s="78" t="s">
        <v>1708</v>
      </c>
      <c r="AK171" s="78" t="s">
        <v>1821</v>
      </c>
      <c r="AL171" s="82" t="s">
        <v>1887</v>
      </c>
      <c r="AM171" s="78"/>
      <c r="AN171" s="80">
        <v>43139.955925925926</v>
      </c>
      <c r="AO171" s="82" t="s">
        <v>2014</v>
      </c>
      <c r="AP171" s="78" t="b">
        <v>0</v>
      </c>
      <c r="AQ171" s="78" t="b">
        <v>0</v>
      </c>
      <c r="AR171" s="78" t="b">
        <v>0</v>
      </c>
      <c r="AS171" s="78" t="s">
        <v>1363</v>
      </c>
      <c r="AT171" s="78">
        <v>3</v>
      </c>
      <c r="AU171" s="82" t="s">
        <v>2031</v>
      </c>
      <c r="AV171" s="78" t="b">
        <v>0</v>
      </c>
      <c r="AW171" s="78" t="s">
        <v>2212</v>
      </c>
      <c r="AX171" s="82" t="s">
        <v>2381</v>
      </c>
      <c r="AY171" s="78" t="s">
        <v>65</v>
      </c>
      <c r="AZ171" s="78" t="str">
        <f>REPLACE(INDEX(GroupVertices[Group],MATCH(Vertices[[#This Row],[Vertex]],GroupVertices[Vertex],0)),1,1,"")</f>
        <v>1</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382</v>
      </c>
      <c r="B172" s="65"/>
      <c r="C172" s="65" t="s">
        <v>64</v>
      </c>
      <c r="D172" s="66">
        <v>162</v>
      </c>
      <c r="E172" s="68"/>
      <c r="F172" s="100" t="s">
        <v>2078</v>
      </c>
      <c r="G172" s="65"/>
      <c r="H172" s="69" t="s">
        <v>382</v>
      </c>
      <c r="I172" s="70"/>
      <c r="J172" s="70"/>
      <c r="K172" s="69" t="s">
        <v>2572</v>
      </c>
      <c r="L172" s="73">
        <v>1</v>
      </c>
      <c r="M172" s="74">
        <v>5394.96728515625</v>
      </c>
      <c r="N172" s="74">
        <v>6754.9580078125</v>
      </c>
      <c r="O172" s="75"/>
      <c r="P172" s="76"/>
      <c r="Q172" s="76"/>
      <c r="R172" s="86"/>
      <c r="S172" s="48">
        <v>1</v>
      </c>
      <c r="T172" s="48">
        <v>0</v>
      </c>
      <c r="U172" s="49">
        <v>0</v>
      </c>
      <c r="V172" s="49">
        <v>0.00346</v>
      </c>
      <c r="W172" s="49">
        <v>0.006849</v>
      </c>
      <c r="X172" s="49">
        <v>0.543708</v>
      </c>
      <c r="Y172" s="49">
        <v>0</v>
      </c>
      <c r="Z172" s="49">
        <v>0</v>
      </c>
      <c r="AA172" s="71">
        <v>172</v>
      </c>
      <c r="AB172" s="71"/>
      <c r="AC172" s="72"/>
      <c r="AD172" s="78" t="s">
        <v>1563</v>
      </c>
      <c r="AE172" s="78">
        <v>1</v>
      </c>
      <c r="AF172" s="78">
        <v>0</v>
      </c>
      <c r="AG172" s="78">
        <v>6</v>
      </c>
      <c r="AH172" s="78">
        <v>0</v>
      </c>
      <c r="AI172" s="78"/>
      <c r="AJ172" s="78"/>
      <c r="AK172" s="78"/>
      <c r="AL172" s="78"/>
      <c r="AM172" s="78"/>
      <c r="AN172" s="80">
        <v>43451.406493055554</v>
      </c>
      <c r="AO172" s="78"/>
      <c r="AP172" s="78" t="b">
        <v>1</v>
      </c>
      <c r="AQ172" s="78" t="b">
        <v>1</v>
      </c>
      <c r="AR172" s="78" t="b">
        <v>0</v>
      </c>
      <c r="AS172" s="78" t="s">
        <v>1363</v>
      </c>
      <c r="AT172" s="78">
        <v>0</v>
      </c>
      <c r="AU172" s="78"/>
      <c r="AV172" s="78" t="b">
        <v>0</v>
      </c>
      <c r="AW172" s="78" t="s">
        <v>2212</v>
      </c>
      <c r="AX172" s="82" t="s">
        <v>2382</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228</v>
      </c>
      <c r="B173" s="65"/>
      <c r="C173" s="65" t="s">
        <v>64</v>
      </c>
      <c r="D173" s="66">
        <v>1000</v>
      </c>
      <c r="E173" s="68"/>
      <c r="F173" s="100" t="s">
        <v>635</v>
      </c>
      <c r="G173" s="65"/>
      <c r="H173" s="69" t="s">
        <v>228</v>
      </c>
      <c r="I173" s="70"/>
      <c r="J173" s="70"/>
      <c r="K173" s="69" t="s">
        <v>2573</v>
      </c>
      <c r="L173" s="73">
        <v>164.7603448275862</v>
      </c>
      <c r="M173" s="74">
        <v>8779.369140625</v>
      </c>
      <c r="N173" s="74">
        <v>7634.16552734375</v>
      </c>
      <c r="O173" s="75"/>
      <c r="P173" s="76"/>
      <c r="Q173" s="76"/>
      <c r="R173" s="86"/>
      <c r="S173" s="48">
        <v>0</v>
      </c>
      <c r="T173" s="48">
        <v>19</v>
      </c>
      <c r="U173" s="49">
        <v>342</v>
      </c>
      <c r="V173" s="49">
        <v>0.052632</v>
      </c>
      <c r="W173" s="49">
        <v>0</v>
      </c>
      <c r="X173" s="49">
        <v>9.270242</v>
      </c>
      <c r="Y173" s="49">
        <v>0</v>
      </c>
      <c r="Z173" s="49">
        <v>0</v>
      </c>
      <c r="AA173" s="71">
        <v>173</v>
      </c>
      <c r="AB173" s="71"/>
      <c r="AC173" s="72"/>
      <c r="AD173" s="78" t="s">
        <v>1564</v>
      </c>
      <c r="AE173" s="78">
        <v>61</v>
      </c>
      <c r="AF173" s="78">
        <v>100425</v>
      </c>
      <c r="AG173" s="78">
        <v>555459</v>
      </c>
      <c r="AH173" s="78">
        <v>3</v>
      </c>
      <c r="AI173" s="78"/>
      <c r="AJ173" s="78" t="s">
        <v>1709</v>
      </c>
      <c r="AK173" s="78" t="s">
        <v>1822</v>
      </c>
      <c r="AL173" s="82" t="s">
        <v>1888</v>
      </c>
      <c r="AM173" s="78"/>
      <c r="AN173" s="80">
        <v>40029.83263888889</v>
      </c>
      <c r="AO173" s="82" t="s">
        <v>2015</v>
      </c>
      <c r="AP173" s="78" t="b">
        <v>0</v>
      </c>
      <c r="AQ173" s="78" t="b">
        <v>0</v>
      </c>
      <c r="AR173" s="78" t="b">
        <v>0</v>
      </c>
      <c r="AS173" s="78" t="s">
        <v>1363</v>
      </c>
      <c r="AT173" s="78">
        <v>707</v>
      </c>
      <c r="AU173" s="82" t="s">
        <v>2031</v>
      </c>
      <c r="AV173" s="78" t="b">
        <v>1</v>
      </c>
      <c r="AW173" s="78" t="s">
        <v>2212</v>
      </c>
      <c r="AX173" s="82" t="s">
        <v>2383</v>
      </c>
      <c r="AY173" s="78" t="s">
        <v>66</v>
      </c>
      <c r="AZ173" s="78" t="str">
        <f>REPLACE(INDEX(GroupVertices[Group],MATCH(Vertices[[#This Row],[Vertex]],GroupVertices[Vertex],0)),1,1,"")</f>
        <v>2</v>
      </c>
      <c r="BA173" s="48" t="s">
        <v>601</v>
      </c>
      <c r="BB173" s="48" t="s">
        <v>601</v>
      </c>
      <c r="BC173" s="48" t="s">
        <v>612</v>
      </c>
      <c r="BD173" s="48" t="s">
        <v>612</v>
      </c>
      <c r="BE173" s="48"/>
      <c r="BF173" s="48"/>
      <c r="BG173" s="120" t="s">
        <v>2800</v>
      </c>
      <c r="BH173" s="120" t="s">
        <v>2964</v>
      </c>
      <c r="BI173" s="120" t="s">
        <v>2878</v>
      </c>
      <c r="BJ173" s="120" t="s">
        <v>2982</v>
      </c>
      <c r="BK173" s="120">
        <v>14</v>
      </c>
      <c r="BL173" s="123">
        <v>3.6363636363636362</v>
      </c>
      <c r="BM173" s="120">
        <v>0</v>
      </c>
      <c r="BN173" s="123">
        <v>0</v>
      </c>
      <c r="BO173" s="120">
        <v>0</v>
      </c>
      <c r="BP173" s="123">
        <v>0</v>
      </c>
      <c r="BQ173" s="120">
        <v>371</v>
      </c>
      <c r="BR173" s="123">
        <v>96.36363636363636</v>
      </c>
      <c r="BS173" s="120">
        <v>385</v>
      </c>
      <c r="BT173" s="2"/>
      <c r="BU173" s="3"/>
      <c r="BV173" s="3"/>
      <c r="BW173" s="3"/>
      <c r="BX173" s="3"/>
    </row>
    <row r="174" spans="1:76" ht="15">
      <c r="A174" s="64" t="s">
        <v>383</v>
      </c>
      <c r="B174" s="65"/>
      <c r="C174" s="65" t="s">
        <v>64</v>
      </c>
      <c r="D174" s="66">
        <v>162.16842340330504</v>
      </c>
      <c r="E174" s="68"/>
      <c r="F174" s="100" t="s">
        <v>2197</v>
      </c>
      <c r="G174" s="65"/>
      <c r="H174" s="69" t="s">
        <v>383</v>
      </c>
      <c r="I174" s="70"/>
      <c r="J174" s="70"/>
      <c r="K174" s="69" t="s">
        <v>2574</v>
      </c>
      <c r="L174" s="73">
        <v>1</v>
      </c>
      <c r="M174" s="74">
        <v>9173.3134765625</v>
      </c>
      <c r="N174" s="74">
        <v>5858.00048828125</v>
      </c>
      <c r="O174" s="75"/>
      <c r="P174" s="76"/>
      <c r="Q174" s="76"/>
      <c r="R174" s="86"/>
      <c r="S174" s="48">
        <v>1</v>
      </c>
      <c r="T174" s="48">
        <v>0</v>
      </c>
      <c r="U174" s="49">
        <v>0</v>
      </c>
      <c r="V174" s="49">
        <v>0.027027</v>
      </c>
      <c r="W174" s="49">
        <v>0</v>
      </c>
      <c r="X174" s="49">
        <v>0.564721</v>
      </c>
      <c r="Y174" s="49">
        <v>0</v>
      </c>
      <c r="Z174" s="49">
        <v>0</v>
      </c>
      <c r="AA174" s="71">
        <v>174</v>
      </c>
      <c r="AB174" s="71"/>
      <c r="AC174" s="72"/>
      <c r="AD174" s="78" t="s">
        <v>1565</v>
      </c>
      <c r="AE174" s="78">
        <v>57</v>
      </c>
      <c r="AF174" s="78">
        <v>9</v>
      </c>
      <c r="AG174" s="78">
        <v>84</v>
      </c>
      <c r="AH174" s="78">
        <v>23</v>
      </c>
      <c r="AI174" s="78"/>
      <c r="AJ174" s="78"/>
      <c r="AK174" s="78"/>
      <c r="AL174" s="78"/>
      <c r="AM174" s="78"/>
      <c r="AN174" s="80">
        <v>41877.804710648146</v>
      </c>
      <c r="AO174" s="82" t="s">
        <v>2016</v>
      </c>
      <c r="AP174" s="78" t="b">
        <v>1</v>
      </c>
      <c r="AQ174" s="78" t="b">
        <v>0</v>
      </c>
      <c r="AR174" s="78" t="b">
        <v>0</v>
      </c>
      <c r="AS174" s="78" t="s">
        <v>1363</v>
      </c>
      <c r="AT174" s="78">
        <v>0</v>
      </c>
      <c r="AU174" s="82" t="s">
        <v>2031</v>
      </c>
      <c r="AV174" s="78" t="b">
        <v>0</v>
      </c>
      <c r="AW174" s="78" t="s">
        <v>2212</v>
      </c>
      <c r="AX174" s="82" t="s">
        <v>2384</v>
      </c>
      <c r="AY174" s="78" t="s">
        <v>65</v>
      </c>
      <c r="AZ174" s="78" t="str">
        <f>REPLACE(INDEX(GroupVertices[Group],MATCH(Vertices[[#This Row],[Vertex]],GroupVertices[Vertex],0)),1,1,"")</f>
        <v>2</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384</v>
      </c>
      <c r="B175" s="65"/>
      <c r="C175" s="65" t="s">
        <v>64</v>
      </c>
      <c r="D175" s="66">
        <v>165.94859312192943</v>
      </c>
      <c r="E175" s="68"/>
      <c r="F175" s="100" t="s">
        <v>2198</v>
      </c>
      <c r="G175" s="65"/>
      <c r="H175" s="69" t="s">
        <v>384</v>
      </c>
      <c r="I175" s="70"/>
      <c r="J175" s="70"/>
      <c r="K175" s="69" t="s">
        <v>2575</v>
      </c>
      <c r="L175" s="73">
        <v>1</v>
      </c>
      <c r="M175" s="74">
        <v>7955.0478515625</v>
      </c>
      <c r="N175" s="74">
        <v>8797.703125</v>
      </c>
      <c r="O175" s="75"/>
      <c r="P175" s="76"/>
      <c r="Q175" s="76"/>
      <c r="R175" s="86"/>
      <c r="S175" s="48">
        <v>1</v>
      </c>
      <c r="T175" s="48">
        <v>0</v>
      </c>
      <c r="U175" s="49">
        <v>0</v>
      </c>
      <c r="V175" s="49">
        <v>0.027027</v>
      </c>
      <c r="W175" s="49">
        <v>0</v>
      </c>
      <c r="X175" s="49">
        <v>0.564721</v>
      </c>
      <c r="Y175" s="49">
        <v>0</v>
      </c>
      <c r="Z175" s="49">
        <v>0</v>
      </c>
      <c r="AA175" s="71">
        <v>175</v>
      </c>
      <c r="AB175" s="71"/>
      <c r="AC175" s="72"/>
      <c r="AD175" s="78" t="s">
        <v>1566</v>
      </c>
      <c r="AE175" s="78">
        <v>107</v>
      </c>
      <c r="AF175" s="78">
        <v>211</v>
      </c>
      <c r="AG175" s="78">
        <v>583</v>
      </c>
      <c r="AH175" s="78">
        <v>109</v>
      </c>
      <c r="AI175" s="78"/>
      <c r="AJ175" s="78"/>
      <c r="AK175" s="78" t="s">
        <v>1823</v>
      </c>
      <c r="AL175" s="82" t="s">
        <v>1889</v>
      </c>
      <c r="AM175" s="78"/>
      <c r="AN175" s="80">
        <v>40332.56280092592</v>
      </c>
      <c r="AO175" s="78"/>
      <c r="AP175" s="78" t="b">
        <v>1</v>
      </c>
      <c r="AQ175" s="78" t="b">
        <v>0</v>
      </c>
      <c r="AR175" s="78" t="b">
        <v>0</v>
      </c>
      <c r="AS175" s="78" t="s">
        <v>1363</v>
      </c>
      <c r="AT175" s="78">
        <v>5</v>
      </c>
      <c r="AU175" s="82" t="s">
        <v>2031</v>
      </c>
      <c r="AV175" s="78" t="b">
        <v>0</v>
      </c>
      <c r="AW175" s="78" t="s">
        <v>2212</v>
      </c>
      <c r="AX175" s="82" t="s">
        <v>2385</v>
      </c>
      <c r="AY175" s="78" t="s">
        <v>65</v>
      </c>
      <c r="AZ175" s="78" t="str">
        <f>REPLACE(INDEX(GroupVertices[Group],MATCH(Vertices[[#This Row],[Vertex]],GroupVertices[Vertex],0)),1,1,"")</f>
        <v>2</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385</v>
      </c>
      <c r="B176" s="65"/>
      <c r="C176" s="65" t="s">
        <v>64</v>
      </c>
      <c r="D176" s="66">
        <v>163.4596694953104</v>
      </c>
      <c r="E176" s="68"/>
      <c r="F176" s="100" t="s">
        <v>2199</v>
      </c>
      <c r="G176" s="65"/>
      <c r="H176" s="69" t="s">
        <v>385</v>
      </c>
      <c r="I176" s="70"/>
      <c r="J176" s="70"/>
      <c r="K176" s="69" t="s">
        <v>2576</v>
      </c>
      <c r="L176" s="73">
        <v>1</v>
      </c>
      <c r="M176" s="74">
        <v>9804.087890625</v>
      </c>
      <c r="N176" s="74">
        <v>7802.24755859375</v>
      </c>
      <c r="O176" s="75"/>
      <c r="P176" s="76"/>
      <c r="Q176" s="76"/>
      <c r="R176" s="86"/>
      <c r="S176" s="48">
        <v>1</v>
      </c>
      <c r="T176" s="48">
        <v>0</v>
      </c>
      <c r="U176" s="49">
        <v>0</v>
      </c>
      <c r="V176" s="49">
        <v>0.027027</v>
      </c>
      <c r="W176" s="49">
        <v>0</v>
      </c>
      <c r="X176" s="49">
        <v>0.564721</v>
      </c>
      <c r="Y176" s="49">
        <v>0</v>
      </c>
      <c r="Z176" s="49">
        <v>0</v>
      </c>
      <c r="AA176" s="71">
        <v>176</v>
      </c>
      <c r="AB176" s="71"/>
      <c r="AC176" s="72"/>
      <c r="AD176" s="78" t="s">
        <v>1567</v>
      </c>
      <c r="AE176" s="78">
        <v>366</v>
      </c>
      <c r="AF176" s="78">
        <v>78</v>
      </c>
      <c r="AG176" s="78">
        <v>1584</v>
      </c>
      <c r="AH176" s="78">
        <v>5863</v>
      </c>
      <c r="AI176" s="78"/>
      <c r="AJ176" s="78" t="s">
        <v>1710</v>
      </c>
      <c r="AK176" s="78"/>
      <c r="AL176" s="78"/>
      <c r="AM176" s="78"/>
      <c r="AN176" s="80">
        <v>41622.13835648148</v>
      </c>
      <c r="AO176" s="82" t="s">
        <v>2017</v>
      </c>
      <c r="AP176" s="78" t="b">
        <v>1</v>
      </c>
      <c r="AQ176" s="78" t="b">
        <v>0</v>
      </c>
      <c r="AR176" s="78" t="b">
        <v>0</v>
      </c>
      <c r="AS176" s="78" t="s">
        <v>1363</v>
      </c>
      <c r="AT176" s="78">
        <v>0</v>
      </c>
      <c r="AU176" s="82" t="s">
        <v>2031</v>
      </c>
      <c r="AV176" s="78" t="b">
        <v>0</v>
      </c>
      <c r="AW176" s="78" t="s">
        <v>2212</v>
      </c>
      <c r="AX176" s="82" t="s">
        <v>2386</v>
      </c>
      <c r="AY176" s="78" t="s">
        <v>65</v>
      </c>
      <c r="AZ176" s="78" t="str">
        <f>REPLACE(INDEX(GroupVertices[Group],MATCH(Vertices[[#This Row],[Vertex]],GroupVertices[Vertex],0)),1,1,"")</f>
        <v>2</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386</v>
      </c>
      <c r="B177" s="65"/>
      <c r="C177" s="65" t="s">
        <v>64</v>
      </c>
      <c r="D177" s="66">
        <v>162</v>
      </c>
      <c r="E177" s="68"/>
      <c r="F177" s="100" t="s">
        <v>2078</v>
      </c>
      <c r="G177" s="65"/>
      <c r="H177" s="69" t="s">
        <v>386</v>
      </c>
      <c r="I177" s="70"/>
      <c r="J177" s="70"/>
      <c r="K177" s="69" t="s">
        <v>2577</v>
      </c>
      <c r="L177" s="73">
        <v>1</v>
      </c>
      <c r="M177" s="74">
        <v>9772.9775390625</v>
      </c>
      <c r="N177" s="74">
        <v>6938.072265625</v>
      </c>
      <c r="O177" s="75"/>
      <c r="P177" s="76"/>
      <c r="Q177" s="76"/>
      <c r="R177" s="86"/>
      <c r="S177" s="48">
        <v>1</v>
      </c>
      <c r="T177" s="48">
        <v>0</v>
      </c>
      <c r="U177" s="49">
        <v>0</v>
      </c>
      <c r="V177" s="49">
        <v>0.027027</v>
      </c>
      <c r="W177" s="49">
        <v>0</v>
      </c>
      <c r="X177" s="49">
        <v>0.564721</v>
      </c>
      <c r="Y177" s="49">
        <v>0</v>
      </c>
      <c r="Z177" s="49">
        <v>0</v>
      </c>
      <c r="AA177" s="71">
        <v>177</v>
      </c>
      <c r="AB177" s="71"/>
      <c r="AC177" s="72"/>
      <c r="AD177" s="78" t="s">
        <v>1568</v>
      </c>
      <c r="AE177" s="78">
        <v>3</v>
      </c>
      <c r="AF177" s="78">
        <v>0</v>
      </c>
      <c r="AG177" s="78">
        <v>24</v>
      </c>
      <c r="AH177" s="78">
        <v>3</v>
      </c>
      <c r="AI177" s="78"/>
      <c r="AJ177" s="78"/>
      <c r="AK177" s="78"/>
      <c r="AL177" s="78"/>
      <c r="AM177" s="78"/>
      <c r="AN177" s="80">
        <v>43194.98954861111</v>
      </c>
      <c r="AO177" s="78"/>
      <c r="AP177" s="78" t="b">
        <v>1</v>
      </c>
      <c r="AQ177" s="78" t="b">
        <v>1</v>
      </c>
      <c r="AR177" s="78" t="b">
        <v>0</v>
      </c>
      <c r="AS177" s="78" t="s">
        <v>1363</v>
      </c>
      <c r="AT177" s="78">
        <v>0</v>
      </c>
      <c r="AU177" s="78"/>
      <c r="AV177" s="78" t="b">
        <v>0</v>
      </c>
      <c r="AW177" s="78" t="s">
        <v>2212</v>
      </c>
      <c r="AX177" s="82" t="s">
        <v>2387</v>
      </c>
      <c r="AY177" s="78" t="s">
        <v>65</v>
      </c>
      <c r="AZ177" s="78" t="str">
        <f>REPLACE(INDEX(GroupVertices[Group],MATCH(Vertices[[#This Row],[Vertex]],GroupVertices[Vertex],0)),1,1,"")</f>
        <v>2</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387</v>
      </c>
      <c r="B178" s="65"/>
      <c r="C178" s="65" t="s">
        <v>64</v>
      </c>
      <c r="D178" s="66">
        <v>162</v>
      </c>
      <c r="E178" s="68"/>
      <c r="F178" s="100" t="s">
        <v>2078</v>
      </c>
      <c r="G178" s="65"/>
      <c r="H178" s="69" t="s">
        <v>387</v>
      </c>
      <c r="I178" s="70"/>
      <c r="J178" s="70"/>
      <c r="K178" s="69" t="s">
        <v>2578</v>
      </c>
      <c r="L178" s="73">
        <v>1</v>
      </c>
      <c r="M178" s="74">
        <v>8733.099609375</v>
      </c>
      <c r="N178" s="74">
        <v>8691.3408203125</v>
      </c>
      <c r="O178" s="75"/>
      <c r="P178" s="76"/>
      <c r="Q178" s="76"/>
      <c r="R178" s="86"/>
      <c r="S178" s="48">
        <v>1</v>
      </c>
      <c r="T178" s="48">
        <v>0</v>
      </c>
      <c r="U178" s="49">
        <v>0</v>
      </c>
      <c r="V178" s="49">
        <v>0.027027</v>
      </c>
      <c r="W178" s="49">
        <v>0</v>
      </c>
      <c r="X178" s="49">
        <v>0.564721</v>
      </c>
      <c r="Y178" s="49">
        <v>0</v>
      </c>
      <c r="Z178" s="49">
        <v>0</v>
      </c>
      <c r="AA178" s="71">
        <v>178</v>
      </c>
      <c r="AB178" s="71"/>
      <c r="AC178" s="72"/>
      <c r="AD178" s="78" t="s">
        <v>1569</v>
      </c>
      <c r="AE178" s="78">
        <v>1</v>
      </c>
      <c r="AF178" s="78">
        <v>0</v>
      </c>
      <c r="AG178" s="78">
        <v>4</v>
      </c>
      <c r="AH178" s="78">
        <v>0</v>
      </c>
      <c r="AI178" s="78"/>
      <c r="AJ178" s="78"/>
      <c r="AK178" s="78"/>
      <c r="AL178" s="78"/>
      <c r="AM178" s="78"/>
      <c r="AN178" s="80">
        <v>43452.88878472222</v>
      </c>
      <c r="AO178" s="78"/>
      <c r="AP178" s="78" t="b">
        <v>1</v>
      </c>
      <c r="AQ178" s="78" t="b">
        <v>1</v>
      </c>
      <c r="AR178" s="78" t="b">
        <v>0</v>
      </c>
      <c r="AS178" s="78" t="s">
        <v>1363</v>
      </c>
      <c r="AT178" s="78">
        <v>0</v>
      </c>
      <c r="AU178" s="78"/>
      <c r="AV178" s="78" t="b">
        <v>0</v>
      </c>
      <c r="AW178" s="78" t="s">
        <v>2212</v>
      </c>
      <c r="AX178" s="82" t="s">
        <v>2388</v>
      </c>
      <c r="AY178" s="78" t="s">
        <v>65</v>
      </c>
      <c r="AZ178" s="78" t="str">
        <f>REPLACE(INDEX(GroupVertices[Group],MATCH(Vertices[[#This Row],[Vertex]],GroupVertices[Vertex],0)),1,1,"")</f>
        <v>2</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388</v>
      </c>
      <c r="B179" s="65"/>
      <c r="C179" s="65" t="s">
        <v>64</v>
      </c>
      <c r="D179" s="66">
        <v>162.01871371147834</v>
      </c>
      <c r="E179" s="68"/>
      <c r="F179" s="100" t="s">
        <v>2078</v>
      </c>
      <c r="G179" s="65"/>
      <c r="H179" s="69" t="s">
        <v>388</v>
      </c>
      <c r="I179" s="70"/>
      <c r="J179" s="70"/>
      <c r="K179" s="69" t="s">
        <v>2579</v>
      </c>
      <c r="L179" s="73">
        <v>1</v>
      </c>
      <c r="M179" s="74">
        <v>8627.537109375</v>
      </c>
      <c r="N179" s="74">
        <v>6556.7529296875</v>
      </c>
      <c r="O179" s="75"/>
      <c r="P179" s="76"/>
      <c r="Q179" s="76"/>
      <c r="R179" s="86"/>
      <c r="S179" s="48">
        <v>1</v>
      </c>
      <c r="T179" s="48">
        <v>0</v>
      </c>
      <c r="U179" s="49">
        <v>0</v>
      </c>
      <c r="V179" s="49">
        <v>0.027027</v>
      </c>
      <c r="W179" s="49">
        <v>0</v>
      </c>
      <c r="X179" s="49">
        <v>0.564721</v>
      </c>
      <c r="Y179" s="49">
        <v>0</v>
      </c>
      <c r="Z179" s="49">
        <v>0</v>
      </c>
      <c r="AA179" s="71">
        <v>179</v>
      </c>
      <c r="AB179" s="71"/>
      <c r="AC179" s="72"/>
      <c r="AD179" s="78" t="s">
        <v>1570</v>
      </c>
      <c r="AE179" s="78">
        <v>13</v>
      </c>
      <c r="AF179" s="78">
        <v>1</v>
      </c>
      <c r="AG179" s="78">
        <v>27</v>
      </c>
      <c r="AH179" s="78">
        <v>2</v>
      </c>
      <c r="AI179" s="78"/>
      <c r="AJ179" s="78" t="s">
        <v>1711</v>
      </c>
      <c r="AK179" s="78" t="s">
        <v>1824</v>
      </c>
      <c r="AL179" s="78"/>
      <c r="AM179" s="78"/>
      <c r="AN179" s="80">
        <v>43017.635104166664</v>
      </c>
      <c r="AO179" s="78"/>
      <c r="AP179" s="78" t="b">
        <v>1</v>
      </c>
      <c r="AQ179" s="78" t="b">
        <v>1</v>
      </c>
      <c r="AR179" s="78" t="b">
        <v>0</v>
      </c>
      <c r="AS179" s="78" t="s">
        <v>1363</v>
      </c>
      <c r="AT179" s="78">
        <v>0</v>
      </c>
      <c r="AU179" s="78"/>
      <c r="AV179" s="78" t="b">
        <v>0</v>
      </c>
      <c r="AW179" s="78" t="s">
        <v>2212</v>
      </c>
      <c r="AX179" s="82" t="s">
        <v>2389</v>
      </c>
      <c r="AY179" s="78" t="s">
        <v>65</v>
      </c>
      <c r="AZ179" s="78" t="str">
        <f>REPLACE(INDEX(GroupVertices[Group],MATCH(Vertices[[#This Row],[Vertex]],GroupVertices[Vertex],0)),1,1,"")</f>
        <v>2</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389</v>
      </c>
      <c r="B180" s="65"/>
      <c r="C180" s="65" t="s">
        <v>64</v>
      </c>
      <c r="D180" s="66">
        <v>171.37556945064762</v>
      </c>
      <c r="E180" s="68"/>
      <c r="F180" s="100" t="s">
        <v>2200</v>
      </c>
      <c r="G180" s="65"/>
      <c r="H180" s="69" t="s">
        <v>389</v>
      </c>
      <c r="I180" s="70"/>
      <c r="J180" s="70"/>
      <c r="K180" s="69" t="s">
        <v>2580</v>
      </c>
      <c r="L180" s="73">
        <v>1</v>
      </c>
      <c r="M180" s="74">
        <v>9146.771484375</v>
      </c>
      <c r="N180" s="74">
        <v>9529.1513671875</v>
      </c>
      <c r="O180" s="75"/>
      <c r="P180" s="76"/>
      <c r="Q180" s="76"/>
      <c r="R180" s="86"/>
      <c r="S180" s="48">
        <v>1</v>
      </c>
      <c r="T180" s="48">
        <v>0</v>
      </c>
      <c r="U180" s="49">
        <v>0</v>
      </c>
      <c r="V180" s="49">
        <v>0.027027</v>
      </c>
      <c r="W180" s="49">
        <v>0</v>
      </c>
      <c r="X180" s="49">
        <v>0.564721</v>
      </c>
      <c r="Y180" s="49">
        <v>0</v>
      </c>
      <c r="Z180" s="49">
        <v>0</v>
      </c>
      <c r="AA180" s="71">
        <v>180</v>
      </c>
      <c r="AB180" s="71"/>
      <c r="AC180" s="72"/>
      <c r="AD180" s="78" t="s">
        <v>1571</v>
      </c>
      <c r="AE180" s="78">
        <v>2031</v>
      </c>
      <c r="AF180" s="78">
        <v>501</v>
      </c>
      <c r="AG180" s="78">
        <v>2499</v>
      </c>
      <c r="AH180" s="78">
        <v>9958</v>
      </c>
      <c r="AI180" s="78"/>
      <c r="AJ180" s="78" t="s">
        <v>1712</v>
      </c>
      <c r="AK180" s="78" t="s">
        <v>1825</v>
      </c>
      <c r="AL180" s="82" t="s">
        <v>1890</v>
      </c>
      <c r="AM180" s="78"/>
      <c r="AN180" s="80">
        <v>40353.59226851852</v>
      </c>
      <c r="AO180" s="82" t="s">
        <v>2018</v>
      </c>
      <c r="AP180" s="78" t="b">
        <v>0</v>
      </c>
      <c r="AQ180" s="78" t="b">
        <v>0</v>
      </c>
      <c r="AR180" s="78" t="b">
        <v>1</v>
      </c>
      <c r="AS180" s="78" t="s">
        <v>1363</v>
      </c>
      <c r="AT180" s="78">
        <v>23</v>
      </c>
      <c r="AU180" s="82" t="s">
        <v>2032</v>
      </c>
      <c r="AV180" s="78" t="b">
        <v>0</v>
      </c>
      <c r="AW180" s="78" t="s">
        <v>2212</v>
      </c>
      <c r="AX180" s="82" t="s">
        <v>2390</v>
      </c>
      <c r="AY180" s="78" t="s">
        <v>65</v>
      </c>
      <c r="AZ180" s="78" t="str">
        <f>REPLACE(INDEX(GroupVertices[Group],MATCH(Vertices[[#This Row],[Vertex]],GroupVertices[Vertex],0)),1,1,"")</f>
        <v>2</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390</v>
      </c>
      <c r="B181" s="65"/>
      <c r="C181" s="65" t="s">
        <v>64</v>
      </c>
      <c r="D181" s="66">
        <v>170.27146047342563</v>
      </c>
      <c r="E181" s="68"/>
      <c r="F181" s="100" t="s">
        <v>2201</v>
      </c>
      <c r="G181" s="65"/>
      <c r="H181" s="69" t="s">
        <v>390</v>
      </c>
      <c r="I181" s="70"/>
      <c r="J181" s="70"/>
      <c r="K181" s="69" t="s">
        <v>2581</v>
      </c>
      <c r="L181" s="73">
        <v>1</v>
      </c>
      <c r="M181" s="74">
        <v>9514.75390625</v>
      </c>
      <c r="N181" s="74">
        <v>6248.0478515625</v>
      </c>
      <c r="O181" s="75"/>
      <c r="P181" s="76"/>
      <c r="Q181" s="76"/>
      <c r="R181" s="86"/>
      <c r="S181" s="48">
        <v>1</v>
      </c>
      <c r="T181" s="48">
        <v>0</v>
      </c>
      <c r="U181" s="49">
        <v>0</v>
      </c>
      <c r="V181" s="49">
        <v>0.027027</v>
      </c>
      <c r="W181" s="49">
        <v>0</v>
      </c>
      <c r="X181" s="49">
        <v>0.564721</v>
      </c>
      <c r="Y181" s="49">
        <v>0</v>
      </c>
      <c r="Z181" s="49">
        <v>0</v>
      </c>
      <c r="AA181" s="71">
        <v>181</v>
      </c>
      <c r="AB181" s="71"/>
      <c r="AC181" s="72"/>
      <c r="AD181" s="78" t="s">
        <v>1572</v>
      </c>
      <c r="AE181" s="78">
        <v>773</v>
      </c>
      <c r="AF181" s="78">
        <v>442</v>
      </c>
      <c r="AG181" s="78">
        <v>6892</v>
      </c>
      <c r="AH181" s="78">
        <v>11295</v>
      </c>
      <c r="AI181" s="78"/>
      <c r="AJ181" s="78" t="s">
        <v>1713</v>
      </c>
      <c r="AK181" s="78" t="s">
        <v>1826</v>
      </c>
      <c r="AL181" s="78"/>
      <c r="AM181" s="78"/>
      <c r="AN181" s="80">
        <v>40260.80049768519</v>
      </c>
      <c r="AO181" s="82" t="s">
        <v>2019</v>
      </c>
      <c r="AP181" s="78" t="b">
        <v>0</v>
      </c>
      <c r="AQ181" s="78" t="b">
        <v>0</v>
      </c>
      <c r="AR181" s="78" t="b">
        <v>1</v>
      </c>
      <c r="AS181" s="78" t="s">
        <v>1363</v>
      </c>
      <c r="AT181" s="78">
        <v>6</v>
      </c>
      <c r="AU181" s="82" t="s">
        <v>2031</v>
      </c>
      <c r="AV181" s="78" t="b">
        <v>0</v>
      </c>
      <c r="AW181" s="78" t="s">
        <v>2212</v>
      </c>
      <c r="AX181" s="82" t="s">
        <v>2391</v>
      </c>
      <c r="AY181" s="78" t="s">
        <v>65</v>
      </c>
      <c r="AZ181" s="78" t="str">
        <f>REPLACE(INDEX(GroupVertices[Group],MATCH(Vertices[[#This Row],[Vertex]],GroupVertices[Vertex],0)),1,1,"")</f>
        <v>2</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391</v>
      </c>
      <c r="B182" s="65"/>
      <c r="C182" s="65" t="s">
        <v>64</v>
      </c>
      <c r="D182" s="66">
        <v>162.3929879410451</v>
      </c>
      <c r="E182" s="68"/>
      <c r="F182" s="100" t="s">
        <v>2202</v>
      </c>
      <c r="G182" s="65"/>
      <c r="H182" s="69" t="s">
        <v>391</v>
      </c>
      <c r="I182" s="70"/>
      <c r="J182" s="70"/>
      <c r="K182" s="69" t="s">
        <v>2582</v>
      </c>
      <c r="L182" s="73">
        <v>1</v>
      </c>
      <c r="M182" s="74">
        <v>7731.5205078125</v>
      </c>
      <c r="N182" s="74">
        <v>8052.67626953125</v>
      </c>
      <c r="O182" s="75"/>
      <c r="P182" s="76"/>
      <c r="Q182" s="76"/>
      <c r="R182" s="86"/>
      <c r="S182" s="48">
        <v>1</v>
      </c>
      <c r="T182" s="48">
        <v>0</v>
      </c>
      <c r="U182" s="49">
        <v>0</v>
      </c>
      <c r="V182" s="49">
        <v>0.027027</v>
      </c>
      <c r="W182" s="49">
        <v>0</v>
      </c>
      <c r="X182" s="49">
        <v>0.564721</v>
      </c>
      <c r="Y182" s="49">
        <v>0</v>
      </c>
      <c r="Z182" s="49">
        <v>0</v>
      </c>
      <c r="AA182" s="71">
        <v>182</v>
      </c>
      <c r="AB182" s="71"/>
      <c r="AC182" s="72"/>
      <c r="AD182" s="78" t="s">
        <v>1573</v>
      </c>
      <c r="AE182" s="78">
        <v>34</v>
      </c>
      <c r="AF182" s="78">
        <v>21</v>
      </c>
      <c r="AG182" s="78">
        <v>139</v>
      </c>
      <c r="AH182" s="78">
        <v>22</v>
      </c>
      <c r="AI182" s="78"/>
      <c r="AJ182" s="78"/>
      <c r="AK182" s="78"/>
      <c r="AL182" s="78"/>
      <c r="AM182" s="78"/>
      <c r="AN182" s="80">
        <v>41705.71145833333</v>
      </c>
      <c r="AO182" s="78"/>
      <c r="AP182" s="78" t="b">
        <v>1</v>
      </c>
      <c r="AQ182" s="78" t="b">
        <v>0</v>
      </c>
      <c r="AR182" s="78" t="b">
        <v>1</v>
      </c>
      <c r="AS182" s="78" t="s">
        <v>1363</v>
      </c>
      <c r="AT182" s="78">
        <v>0</v>
      </c>
      <c r="AU182" s="82" t="s">
        <v>2031</v>
      </c>
      <c r="AV182" s="78" t="b">
        <v>0</v>
      </c>
      <c r="AW182" s="78" t="s">
        <v>2212</v>
      </c>
      <c r="AX182" s="82" t="s">
        <v>2392</v>
      </c>
      <c r="AY182" s="78" t="s">
        <v>65</v>
      </c>
      <c r="AZ182" s="78" t="str">
        <f>REPLACE(INDEX(GroupVertices[Group],MATCH(Vertices[[#This Row],[Vertex]],GroupVertices[Vertex],0)),1,1,"")</f>
        <v>2</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392</v>
      </c>
      <c r="B183" s="65"/>
      <c r="C183" s="65" t="s">
        <v>64</v>
      </c>
      <c r="D183" s="66">
        <v>164.39535506922732</v>
      </c>
      <c r="E183" s="68"/>
      <c r="F183" s="100" t="s">
        <v>2203</v>
      </c>
      <c r="G183" s="65"/>
      <c r="H183" s="69" t="s">
        <v>392</v>
      </c>
      <c r="I183" s="70"/>
      <c r="J183" s="70"/>
      <c r="K183" s="69" t="s">
        <v>2583</v>
      </c>
      <c r="L183" s="73">
        <v>1</v>
      </c>
      <c r="M183" s="74">
        <v>8292.4169921875</v>
      </c>
      <c r="N183" s="74">
        <v>5829.53955078125</v>
      </c>
      <c r="O183" s="75"/>
      <c r="P183" s="76"/>
      <c r="Q183" s="76"/>
      <c r="R183" s="86"/>
      <c r="S183" s="48">
        <v>1</v>
      </c>
      <c r="T183" s="48">
        <v>0</v>
      </c>
      <c r="U183" s="49">
        <v>0</v>
      </c>
      <c r="V183" s="49">
        <v>0.027027</v>
      </c>
      <c r="W183" s="49">
        <v>0</v>
      </c>
      <c r="X183" s="49">
        <v>0.564721</v>
      </c>
      <c r="Y183" s="49">
        <v>0</v>
      </c>
      <c r="Z183" s="49">
        <v>0</v>
      </c>
      <c r="AA183" s="71">
        <v>183</v>
      </c>
      <c r="AB183" s="71"/>
      <c r="AC183" s="72"/>
      <c r="AD183" s="78" t="s">
        <v>1574</v>
      </c>
      <c r="AE183" s="78">
        <v>160</v>
      </c>
      <c r="AF183" s="78">
        <v>128</v>
      </c>
      <c r="AG183" s="78">
        <v>3117</v>
      </c>
      <c r="AH183" s="78">
        <v>2684</v>
      </c>
      <c r="AI183" s="78"/>
      <c r="AJ183" s="78" t="s">
        <v>1714</v>
      </c>
      <c r="AK183" s="78" t="s">
        <v>1827</v>
      </c>
      <c r="AL183" s="78"/>
      <c r="AM183" s="78"/>
      <c r="AN183" s="80">
        <v>42083.30059027778</v>
      </c>
      <c r="AO183" s="82" t="s">
        <v>2020</v>
      </c>
      <c r="AP183" s="78" t="b">
        <v>1</v>
      </c>
      <c r="AQ183" s="78" t="b">
        <v>0</v>
      </c>
      <c r="AR183" s="78" t="b">
        <v>0</v>
      </c>
      <c r="AS183" s="78" t="s">
        <v>1363</v>
      </c>
      <c r="AT183" s="78">
        <v>0</v>
      </c>
      <c r="AU183" s="82" t="s">
        <v>2031</v>
      </c>
      <c r="AV183" s="78" t="b">
        <v>0</v>
      </c>
      <c r="AW183" s="78" t="s">
        <v>2212</v>
      </c>
      <c r="AX183" s="82" t="s">
        <v>2393</v>
      </c>
      <c r="AY183" s="78" t="s">
        <v>65</v>
      </c>
      <c r="AZ183" s="78" t="str">
        <f>REPLACE(INDEX(GroupVertices[Group],MATCH(Vertices[[#This Row],[Vertex]],GroupVertices[Vertex],0)),1,1,"")</f>
        <v>2</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393</v>
      </c>
      <c r="B184" s="65"/>
      <c r="C184" s="65" t="s">
        <v>64</v>
      </c>
      <c r="D184" s="66">
        <v>162.31813309513174</v>
      </c>
      <c r="E184" s="68"/>
      <c r="F184" s="100" t="s">
        <v>2204</v>
      </c>
      <c r="G184" s="65"/>
      <c r="H184" s="69" t="s">
        <v>393</v>
      </c>
      <c r="I184" s="70"/>
      <c r="J184" s="70"/>
      <c r="K184" s="69" t="s">
        <v>2584</v>
      </c>
      <c r="L184" s="73">
        <v>1</v>
      </c>
      <c r="M184" s="74">
        <v>9401.169921875</v>
      </c>
      <c r="N184" s="74">
        <v>8968.587890625</v>
      </c>
      <c r="O184" s="75"/>
      <c r="P184" s="76"/>
      <c r="Q184" s="76"/>
      <c r="R184" s="86"/>
      <c r="S184" s="48">
        <v>1</v>
      </c>
      <c r="T184" s="48">
        <v>0</v>
      </c>
      <c r="U184" s="49">
        <v>0</v>
      </c>
      <c r="V184" s="49">
        <v>0.027027</v>
      </c>
      <c r="W184" s="49">
        <v>0</v>
      </c>
      <c r="X184" s="49">
        <v>0.564721</v>
      </c>
      <c r="Y184" s="49">
        <v>0</v>
      </c>
      <c r="Z184" s="49">
        <v>0</v>
      </c>
      <c r="AA184" s="71">
        <v>184</v>
      </c>
      <c r="AB184" s="71"/>
      <c r="AC184" s="72"/>
      <c r="AD184" s="78" t="s">
        <v>1575</v>
      </c>
      <c r="AE184" s="78">
        <v>92</v>
      </c>
      <c r="AF184" s="78">
        <v>17</v>
      </c>
      <c r="AG184" s="78">
        <v>128</v>
      </c>
      <c r="AH184" s="78">
        <v>459</v>
      </c>
      <c r="AI184" s="78"/>
      <c r="AJ184" s="78" t="s">
        <v>1715</v>
      </c>
      <c r="AK184" s="78" t="s">
        <v>1828</v>
      </c>
      <c r="AL184" s="78"/>
      <c r="AM184" s="78"/>
      <c r="AN184" s="80">
        <v>43113.00100694445</v>
      </c>
      <c r="AO184" s="78"/>
      <c r="AP184" s="78" t="b">
        <v>1</v>
      </c>
      <c r="AQ184" s="78" t="b">
        <v>0</v>
      </c>
      <c r="AR184" s="78" t="b">
        <v>0</v>
      </c>
      <c r="AS184" s="78" t="s">
        <v>1363</v>
      </c>
      <c r="AT184" s="78">
        <v>0</v>
      </c>
      <c r="AU184" s="78"/>
      <c r="AV184" s="78" t="b">
        <v>0</v>
      </c>
      <c r="AW184" s="78" t="s">
        <v>2212</v>
      </c>
      <c r="AX184" s="82" t="s">
        <v>2394</v>
      </c>
      <c r="AY184" s="78" t="s">
        <v>65</v>
      </c>
      <c r="AZ184" s="78" t="str">
        <f>REPLACE(INDEX(GroupVertices[Group],MATCH(Vertices[[#This Row],[Vertex]],GroupVertices[Vertex],0)),1,1,"")</f>
        <v>2</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394</v>
      </c>
      <c r="B185" s="65"/>
      <c r="C185" s="65" t="s">
        <v>64</v>
      </c>
      <c r="D185" s="66">
        <v>166.34158106297454</v>
      </c>
      <c r="E185" s="68"/>
      <c r="F185" s="100" t="s">
        <v>2205</v>
      </c>
      <c r="G185" s="65"/>
      <c r="H185" s="69" t="s">
        <v>394</v>
      </c>
      <c r="I185" s="70"/>
      <c r="J185" s="70"/>
      <c r="K185" s="69" t="s">
        <v>2585</v>
      </c>
      <c r="L185" s="73">
        <v>1</v>
      </c>
      <c r="M185" s="74">
        <v>8186.68994140625</v>
      </c>
      <c r="N185" s="74">
        <v>7704.98828125</v>
      </c>
      <c r="O185" s="75"/>
      <c r="P185" s="76"/>
      <c r="Q185" s="76"/>
      <c r="R185" s="86"/>
      <c r="S185" s="48">
        <v>1</v>
      </c>
      <c r="T185" s="48">
        <v>0</v>
      </c>
      <c r="U185" s="49">
        <v>0</v>
      </c>
      <c r="V185" s="49">
        <v>0.027027</v>
      </c>
      <c r="W185" s="49">
        <v>0</v>
      </c>
      <c r="X185" s="49">
        <v>0.564721</v>
      </c>
      <c r="Y185" s="49">
        <v>0</v>
      </c>
      <c r="Z185" s="49">
        <v>0</v>
      </c>
      <c r="AA185" s="71">
        <v>185</v>
      </c>
      <c r="AB185" s="71"/>
      <c r="AC185" s="72"/>
      <c r="AD185" s="78" t="s">
        <v>1576</v>
      </c>
      <c r="AE185" s="78">
        <v>1617</v>
      </c>
      <c r="AF185" s="78">
        <v>232</v>
      </c>
      <c r="AG185" s="78">
        <v>740</v>
      </c>
      <c r="AH185" s="78">
        <v>1597</v>
      </c>
      <c r="AI185" s="78"/>
      <c r="AJ185" s="78"/>
      <c r="AK185" s="78" t="s">
        <v>1829</v>
      </c>
      <c r="AL185" s="78"/>
      <c r="AM185" s="78"/>
      <c r="AN185" s="80">
        <v>40594.873402777775</v>
      </c>
      <c r="AO185" s="78"/>
      <c r="AP185" s="78" t="b">
        <v>0</v>
      </c>
      <c r="AQ185" s="78" t="b">
        <v>0</v>
      </c>
      <c r="AR185" s="78" t="b">
        <v>0</v>
      </c>
      <c r="AS185" s="78" t="s">
        <v>1363</v>
      </c>
      <c r="AT185" s="78">
        <v>1</v>
      </c>
      <c r="AU185" s="82" t="s">
        <v>2031</v>
      </c>
      <c r="AV185" s="78" t="b">
        <v>0</v>
      </c>
      <c r="AW185" s="78" t="s">
        <v>2212</v>
      </c>
      <c r="AX185" s="82" t="s">
        <v>2395</v>
      </c>
      <c r="AY185" s="78" t="s">
        <v>65</v>
      </c>
      <c r="AZ185" s="78" t="str">
        <f>REPLACE(INDEX(GroupVertices[Group],MATCH(Vertices[[#This Row],[Vertex]],GroupVertices[Vertex],0)),1,1,"")</f>
        <v>2</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395</v>
      </c>
      <c r="B186" s="65"/>
      <c r="C186" s="65" t="s">
        <v>64</v>
      </c>
      <c r="D186" s="66">
        <v>204.6298347476552</v>
      </c>
      <c r="E186" s="68"/>
      <c r="F186" s="100" t="s">
        <v>2206</v>
      </c>
      <c r="G186" s="65"/>
      <c r="H186" s="69" t="s">
        <v>395</v>
      </c>
      <c r="I186" s="70"/>
      <c r="J186" s="70"/>
      <c r="K186" s="69" t="s">
        <v>2586</v>
      </c>
      <c r="L186" s="73">
        <v>1</v>
      </c>
      <c r="M186" s="74">
        <v>7972.84228515625</v>
      </c>
      <c r="N186" s="74">
        <v>6406.8388671875</v>
      </c>
      <c r="O186" s="75"/>
      <c r="P186" s="76"/>
      <c r="Q186" s="76"/>
      <c r="R186" s="86"/>
      <c r="S186" s="48">
        <v>1</v>
      </c>
      <c r="T186" s="48">
        <v>0</v>
      </c>
      <c r="U186" s="49">
        <v>0</v>
      </c>
      <c r="V186" s="49">
        <v>0.027027</v>
      </c>
      <c r="W186" s="49">
        <v>0</v>
      </c>
      <c r="X186" s="49">
        <v>0.564721</v>
      </c>
      <c r="Y186" s="49">
        <v>0</v>
      </c>
      <c r="Z186" s="49">
        <v>0</v>
      </c>
      <c r="AA186" s="71">
        <v>186</v>
      </c>
      <c r="AB186" s="71"/>
      <c r="AC186" s="72"/>
      <c r="AD186" s="78" t="s">
        <v>1577</v>
      </c>
      <c r="AE186" s="78">
        <v>1813</v>
      </c>
      <c r="AF186" s="78">
        <v>2278</v>
      </c>
      <c r="AG186" s="78">
        <v>13300</v>
      </c>
      <c r="AH186" s="78">
        <v>3741</v>
      </c>
      <c r="AI186" s="78"/>
      <c r="AJ186" s="78" t="s">
        <v>1716</v>
      </c>
      <c r="AK186" s="78"/>
      <c r="AL186" s="82" t="s">
        <v>1891</v>
      </c>
      <c r="AM186" s="78"/>
      <c r="AN186" s="80">
        <v>40199.76053240741</v>
      </c>
      <c r="AO186" s="82" t="s">
        <v>2021</v>
      </c>
      <c r="AP186" s="78" t="b">
        <v>1</v>
      </c>
      <c r="AQ186" s="78" t="b">
        <v>0</v>
      </c>
      <c r="AR186" s="78" t="b">
        <v>1</v>
      </c>
      <c r="AS186" s="78" t="s">
        <v>1363</v>
      </c>
      <c r="AT186" s="78">
        <v>127</v>
      </c>
      <c r="AU186" s="82" t="s">
        <v>2031</v>
      </c>
      <c r="AV186" s="78" t="b">
        <v>0</v>
      </c>
      <c r="AW186" s="78" t="s">
        <v>2212</v>
      </c>
      <c r="AX186" s="82" t="s">
        <v>2396</v>
      </c>
      <c r="AY186" s="78" t="s">
        <v>65</v>
      </c>
      <c r="AZ186" s="78" t="str">
        <f>REPLACE(INDEX(GroupVertices[Group],MATCH(Vertices[[#This Row],[Vertex]],GroupVertices[Vertex],0)),1,1,"")</f>
        <v>2</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396</v>
      </c>
      <c r="B187" s="65"/>
      <c r="C187" s="65" t="s">
        <v>64</v>
      </c>
      <c r="D187" s="66">
        <v>163.08539526574364</v>
      </c>
      <c r="E187" s="68"/>
      <c r="F187" s="100" t="s">
        <v>2207</v>
      </c>
      <c r="G187" s="65"/>
      <c r="H187" s="69" t="s">
        <v>396</v>
      </c>
      <c r="I187" s="70"/>
      <c r="J187" s="70"/>
      <c r="K187" s="69" t="s">
        <v>2587</v>
      </c>
      <c r="L187" s="73">
        <v>1</v>
      </c>
      <c r="M187" s="74">
        <v>8252.623046875</v>
      </c>
      <c r="N187" s="74">
        <v>9345.6064453125</v>
      </c>
      <c r="O187" s="75"/>
      <c r="P187" s="76"/>
      <c r="Q187" s="76"/>
      <c r="R187" s="86"/>
      <c r="S187" s="48">
        <v>1</v>
      </c>
      <c r="T187" s="48">
        <v>0</v>
      </c>
      <c r="U187" s="49">
        <v>0</v>
      </c>
      <c r="V187" s="49">
        <v>0.027027</v>
      </c>
      <c r="W187" s="49">
        <v>0</v>
      </c>
      <c r="X187" s="49">
        <v>0.564721</v>
      </c>
      <c r="Y187" s="49">
        <v>0</v>
      </c>
      <c r="Z187" s="49">
        <v>0</v>
      </c>
      <c r="AA187" s="71">
        <v>187</v>
      </c>
      <c r="AB187" s="71"/>
      <c r="AC187" s="72"/>
      <c r="AD187" s="78" t="s">
        <v>1578</v>
      </c>
      <c r="AE187" s="78">
        <v>71</v>
      </c>
      <c r="AF187" s="78">
        <v>58</v>
      </c>
      <c r="AG187" s="78">
        <v>1568</v>
      </c>
      <c r="AH187" s="78">
        <v>706</v>
      </c>
      <c r="AI187" s="78"/>
      <c r="AJ187" s="78" t="s">
        <v>1717</v>
      </c>
      <c r="AK187" s="78" t="s">
        <v>1830</v>
      </c>
      <c r="AL187" s="78"/>
      <c r="AM187" s="78"/>
      <c r="AN187" s="80">
        <v>40856.88784722222</v>
      </c>
      <c r="AO187" s="82" t="s">
        <v>2022</v>
      </c>
      <c r="AP187" s="78" t="b">
        <v>1</v>
      </c>
      <c r="AQ187" s="78" t="b">
        <v>0</v>
      </c>
      <c r="AR187" s="78" t="b">
        <v>0</v>
      </c>
      <c r="AS187" s="78" t="s">
        <v>1363</v>
      </c>
      <c r="AT187" s="78">
        <v>1</v>
      </c>
      <c r="AU187" s="82" t="s">
        <v>2031</v>
      </c>
      <c r="AV187" s="78" t="b">
        <v>0</v>
      </c>
      <c r="AW187" s="78" t="s">
        <v>2212</v>
      </c>
      <c r="AX187" s="82" t="s">
        <v>2397</v>
      </c>
      <c r="AY187" s="78" t="s">
        <v>65</v>
      </c>
      <c r="AZ187" s="78" t="str">
        <f>REPLACE(INDEX(GroupVertices[Group],MATCH(Vertices[[#This Row],[Vertex]],GroupVertices[Vertex],0)),1,1,"")</f>
        <v>2</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397</v>
      </c>
      <c r="B188" s="65"/>
      <c r="C188" s="65" t="s">
        <v>64</v>
      </c>
      <c r="D188" s="66">
        <v>164.5637784725324</v>
      </c>
      <c r="E188" s="68"/>
      <c r="F188" s="100" t="s">
        <v>2208</v>
      </c>
      <c r="G188" s="65"/>
      <c r="H188" s="69" t="s">
        <v>397</v>
      </c>
      <c r="I188" s="70"/>
      <c r="J188" s="70"/>
      <c r="K188" s="69" t="s">
        <v>2588</v>
      </c>
      <c r="L188" s="73">
        <v>1</v>
      </c>
      <c r="M188" s="74">
        <v>8682.5263671875</v>
      </c>
      <c r="N188" s="74">
        <v>9646.09375</v>
      </c>
      <c r="O188" s="75"/>
      <c r="P188" s="76"/>
      <c r="Q188" s="76"/>
      <c r="R188" s="86"/>
      <c r="S188" s="48">
        <v>1</v>
      </c>
      <c r="T188" s="48">
        <v>0</v>
      </c>
      <c r="U188" s="49">
        <v>0</v>
      </c>
      <c r="V188" s="49">
        <v>0.027027</v>
      </c>
      <c r="W188" s="49">
        <v>0</v>
      </c>
      <c r="X188" s="49">
        <v>0.564721</v>
      </c>
      <c r="Y188" s="49">
        <v>0</v>
      </c>
      <c r="Z188" s="49">
        <v>0</v>
      </c>
      <c r="AA188" s="71">
        <v>188</v>
      </c>
      <c r="AB188" s="71"/>
      <c r="AC188" s="72"/>
      <c r="AD188" s="78" t="s">
        <v>1579</v>
      </c>
      <c r="AE188" s="78">
        <v>202</v>
      </c>
      <c r="AF188" s="78">
        <v>137</v>
      </c>
      <c r="AG188" s="78">
        <v>12153</v>
      </c>
      <c r="AH188" s="78">
        <v>1</v>
      </c>
      <c r="AI188" s="78"/>
      <c r="AJ188" s="78" t="s">
        <v>1718</v>
      </c>
      <c r="AK188" s="78" t="s">
        <v>1831</v>
      </c>
      <c r="AL188" s="78"/>
      <c r="AM188" s="78"/>
      <c r="AN188" s="80">
        <v>40238.5584375</v>
      </c>
      <c r="AO188" s="82" t="s">
        <v>2023</v>
      </c>
      <c r="AP188" s="78" t="b">
        <v>0</v>
      </c>
      <c r="AQ188" s="78" t="b">
        <v>0</v>
      </c>
      <c r="AR188" s="78" t="b">
        <v>1</v>
      </c>
      <c r="AS188" s="78" t="s">
        <v>1363</v>
      </c>
      <c r="AT188" s="78">
        <v>18</v>
      </c>
      <c r="AU188" s="82" t="s">
        <v>2033</v>
      </c>
      <c r="AV188" s="78" t="b">
        <v>0</v>
      </c>
      <c r="AW188" s="78" t="s">
        <v>2212</v>
      </c>
      <c r="AX188" s="82" t="s">
        <v>2398</v>
      </c>
      <c r="AY188" s="78" t="s">
        <v>65</v>
      </c>
      <c r="AZ188" s="78" t="str">
        <f>REPLACE(INDEX(GroupVertices[Group],MATCH(Vertices[[#This Row],[Vertex]],GroupVertices[Vertex],0)),1,1,"")</f>
        <v>2</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398</v>
      </c>
      <c r="B189" s="65"/>
      <c r="C189" s="65" t="s">
        <v>64</v>
      </c>
      <c r="D189" s="66">
        <v>164.6760607414024</v>
      </c>
      <c r="E189" s="68"/>
      <c r="F189" s="100" t="s">
        <v>2209</v>
      </c>
      <c r="G189" s="65"/>
      <c r="H189" s="69" t="s">
        <v>398</v>
      </c>
      <c r="I189" s="70"/>
      <c r="J189" s="70"/>
      <c r="K189" s="69" t="s">
        <v>2589</v>
      </c>
      <c r="L189" s="73">
        <v>1</v>
      </c>
      <c r="M189" s="74">
        <v>7757.98828125</v>
      </c>
      <c r="N189" s="74">
        <v>7118.8076171875</v>
      </c>
      <c r="O189" s="75"/>
      <c r="P189" s="76"/>
      <c r="Q189" s="76"/>
      <c r="R189" s="86"/>
      <c r="S189" s="48">
        <v>1</v>
      </c>
      <c r="T189" s="48">
        <v>0</v>
      </c>
      <c r="U189" s="49">
        <v>0</v>
      </c>
      <c r="V189" s="49">
        <v>0.027027</v>
      </c>
      <c r="W189" s="49">
        <v>0</v>
      </c>
      <c r="X189" s="49">
        <v>0.564721</v>
      </c>
      <c r="Y189" s="49">
        <v>0</v>
      </c>
      <c r="Z189" s="49">
        <v>0</v>
      </c>
      <c r="AA189" s="71">
        <v>189</v>
      </c>
      <c r="AB189" s="71"/>
      <c r="AC189" s="72"/>
      <c r="AD189" s="78" t="s">
        <v>1580</v>
      </c>
      <c r="AE189" s="78">
        <v>118</v>
      </c>
      <c r="AF189" s="78">
        <v>143</v>
      </c>
      <c r="AG189" s="78">
        <v>727</v>
      </c>
      <c r="AH189" s="78">
        <v>270</v>
      </c>
      <c r="AI189" s="78"/>
      <c r="AJ189" s="78" t="s">
        <v>1719</v>
      </c>
      <c r="AK189" s="78" t="s">
        <v>1832</v>
      </c>
      <c r="AL189" s="78"/>
      <c r="AM189" s="78"/>
      <c r="AN189" s="80">
        <v>40854.161782407406</v>
      </c>
      <c r="AO189" s="82" t="s">
        <v>2024</v>
      </c>
      <c r="AP189" s="78" t="b">
        <v>1</v>
      </c>
      <c r="AQ189" s="78" t="b">
        <v>0</v>
      </c>
      <c r="AR189" s="78" t="b">
        <v>1</v>
      </c>
      <c r="AS189" s="78" t="s">
        <v>1363</v>
      </c>
      <c r="AT189" s="78">
        <v>0</v>
      </c>
      <c r="AU189" s="82" t="s">
        <v>2031</v>
      </c>
      <c r="AV189" s="78" t="b">
        <v>0</v>
      </c>
      <c r="AW189" s="78" t="s">
        <v>2212</v>
      </c>
      <c r="AX189" s="82" t="s">
        <v>2399</v>
      </c>
      <c r="AY189" s="78" t="s">
        <v>65</v>
      </c>
      <c r="AZ189" s="78" t="str">
        <f>REPLACE(INDEX(GroupVertices[Group],MATCH(Vertices[[#This Row],[Vertex]],GroupVertices[Vertex],0)),1,1,"")</f>
        <v>2</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399</v>
      </c>
      <c r="B190" s="65"/>
      <c r="C190" s="65" t="s">
        <v>64</v>
      </c>
      <c r="D190" s="66">
        <v>162.18713711478338</v>
      </c>
      <c r="E190" s="68"/>
      <c r="F190" s="100" t="s">
        <v>2078</v>
      </c>
      <c r="G190" s="65"/>
      <c r="H190" s="69" t="s">
        <v>399</v>
      </c>
      <c r="I190" s="70"/>
      <c r="J190" s="70"/>
      <c r="K190" s="69" t="s">
        <v>2590</v>
      </c>
      <c r="L190" s="73">
        <v>1</v>
      </c>
      <c r="M190" s="74">
        <v>9701.1044921875</v>
      </c>
      <c r="N190" s="74">
        <v>8555.9052734375</v>
      </c>
      <c r="O190" s="75"/>
      <c r="P190" s="76"/>
      <c r="Q190" s="76"/>
      <c r="R190" s="86"/>
      <c r="S190" s="48">
        <v>1</v>
      </c>
      <c r="T190" s="48">
        <v>0</v>
      </c>
      <c r="U190" s="49">
        <v>0</v>
      </c>
      <c r="V190" s="49">
        <v>0.027027</v>
      </c>
      <c r="W190" s="49">
        <v>0</v>
      </c>
      <c r="X190" s="49">
        <v>0.564721</v>
      </c>
      <c r="Y190" s="49">
        <v>0</v>
      </c>
      <c r="Z190" s="49">
        <v>0</v>
      </c>
      <c r="AA190" s="71">
        <v>190</v>
      </c>
      <c r="AB190" s="71"/>
      <c r="AC190" s="72"/>
      <c r="AD190" s="78" t="s">
        <v>1581</v>
      </c>
      <c r="AE190" s="78">
        <v>5</v>
      </c>
      <c r="AF190" s="78">
        <v>10</v>
      </c>
      <c r="AG190" s="78">
        <v>12</v>
      </c>
      <c r="AH190" s="78">
        <v>0</v>
      </c>
      <c r="AI190" s="78"/>
      <c r="AJ190" s="78"/>
      <c r="AK190" s="78"/>
      <c r="AL190" s="78"/>
      <c r="AM190" s="78"/>
      <c r="AN190" s="80">
        <v>40791.92497685185</v>
      </c>
      <c r="AO190" s="78"/>
      <c r="AP190" s="78" t="b">
        <v>1</v>
      </c>
      <c r="AQ190" s="78" t="b">
        <v>1</v>
      </c>
      <c r="AR190" s="78" t="b">
        <v>0</v>
      </c>
      <c r="AS190" s="78" t="s">
        <v>1363</v>
      </c>
      <c r="AT190" s="78">
        <v>0</v>
      </c>
      <c r="AU190" s="82" t="s">
        <v>2031</v>
      </c>
      <c r="AV190" s="78" t="b">
        <v>0</v>
      </c>
      <c r="AW190" s="78" t="s">
        <v>2212</v>
      </c>
      <c r="AX190" s="82" t="s">
        <v>2400</v>
      </c>
      <c r="AY190" s="78" t="s">
        <v>65</v>
      </c>
      <c r="AZ190" s="78" t="str">
        <f>REPLACE(INDEX(GroupVertices[Group],MATCH(Vertices[[#This Row],[Vertex]],GroupVertices[Vertex],0)),1,1,"")</f>
        <v>2</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400</v>
      </c>
      <c r="B191" s="65"/>
      <c r="C191" s="65" t="s">
        <v>64</v>
      </c>
      <c r="D191" s="66">
        <v>179.01076373380974</v>
      </c>
      <c r="E191" s="68"/>
      <c r="F191" s="100" t="s">
        <v>2210</v>
      </c>
      <c r="G191" s="65"/>
      <c r="H191" s="69" t="s">
        <v>400</v>
      </c>
      <c r="I191" s="70"/>
      <c r="J191" s="70"/>
      <c r="K191" s="69" t="s">
        <v>2591</v>
      </c>
      <c r="L191" s="73">
        <v>1</v>
      </c>
      <c r="M191" s="74">
        <v>9297.7451171875</v>
      </c>
      <c r="N191" s="74">
        <v>7348.54833984375</v>
      </c>
      <c r="O191" s="75"/>
      <c r="P191" s="76"/>
      <c r="Q191" s="76"/>
      <c r="R191" s="86"/>
      <c r="S191" s="48">
        <v>1</v>
      </c>
      <c r="T191" s="48">
        <v>0</v>
      </c>
      <c r="U191" s="49">
        <v>0</v>
      </c>
      <c r="V191" s="49">
        <v>0.027027</v>
      </c>
      <c r="W191" s="49">
        <v>0</v>
      </c>
      <c r="X191" s="49">
        <v>0.564721</v>
      </c>
      <c r="Y191" s="49">
        <v>0</v>
      </c>
      <c r="Z191" s="49">
        <v>0</v>
      </c>
      <c r="AA191" s="71">
        <v>191</v>
      </c>
      <c r="AB191" s="71"/>
      <c r="AC191" s="72"/>
      <c r="AD191" s="78" t="s">
        <v>1582</v>
      </c>
      <c r="AE191" s="78">
        <v>291</v>
      </c>
      <c r="AF191" s="78">
        <v>909</v>
      </c>
      <c r="AG191" s="78">
        <v>82932</v>
      </c>
      <c r="AH191" s="78">
        <v>6868</v>
      </c>
      <c r="AI191" s="78"/>
      <c r="AJ191" s="78" t="s">
        <v>1720</v>
      </c>
      <c r="AK191" s="78" t="s">
        <v>1767</v>
      </c>
      <c r="AL191" s="78"/>
      <c r="AM191" s="78"/>
      <c r="AN191" s="80">
        <v>40188.71792824074</v>
      </c>
      <c r="AO191" s="82" t="s">
        <v>2025</v>
      </c>
      <c r="AP191" s="78" t="b">
        <v>0</v>
      </c>
      <c r="AQ191" s="78" t="b">
        <v>0</v>
      </c>
      <c r="AR191" s="78" t="b">
        <v>1</v>
      </c>
      <c r="AS191" s="78" t="s">
        <v>1363</v>
      </c>
      <c r="AT191" s="78">
        <v>7</v>
      </c>
      <c r="AU191" s="82" t="s">
        <v>2034</v>
      </c>
      <c r="AV191" s="78" t="b">
        <v>0</v>
      </c>
      <c r="AW191" s="78" t="s">
        <v>2212</v>
      </c>
      <c r="AX191" s="82" t="s">
        <v>2401</v>
      </c>
      <c r="AY191" s="78" t="s">
        <v>65</v>
      </c>
      <c r="AZ191" s="78" t="str">
        <f>REPLACE(INDEX(GroupVertices[Group],MATCH(Vertices[[#This Row],[Vertex]],GroupVertices[Vertex],0)),1,1,"")</f>
        <v>2</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87" t="s">
        <v>401</v>
      </c>
      <c r="B192" s="88"/>
      <c r="C192" s="88" t="s">
        <v>64</v>
      </c>
      <c r="D192" s="89">
        <v>163.3473872264404</v>
      </c>
      <c r="E192" s="90"/>
      <c r="F192" s="101" t="s">
        <v>2211</v>
      </c>
      <c r="G192" s="88"/>
      <c r="H192" s="91" t="s">
        <v>401</v>
      </c>
      <c r="I192" s="92"/>
      <c r="J192" s="92"/>
      <c r="K192" s="91" t="s">
        <v>2592</v>
      </c>
      <c r="L192" s="93">
        <v>1</v>
      </c>
      <c r="M192" s="94">
        <v>8768.4951171875</v>
      </c>
      <c r="N192" s="94">
        <v>5611.20361328125</v>
      </c>
      <c r="O192" s="95"/>
      <c r="P192" s="96"/>
      <c r="Q192" s="96"/>
      <c r="R192" s="97"/>
      <c r="S192" s="48">
        <v>1</v>
      </c>
      <c r="T192" s="48">
        <v>0</v>
      </c>
      <c r="U192" s="49">
        <v>0</v>
      </c>
      <c r="V192" s="49">
        <v>0.027027</v>
      </c>
      <c r="W192" s="49">
        <v>0</v>
      </c>
      <c r="X192" s="49">
        <v>0.564721</v>
      </c>
      <c r="Y192" s="49">
        <v>0</v>
      </c>
      <c r="Z192" s="49">
        <v>0</v>
      </c>
      <c r="AA192" s="98">
        <v>192</v>
      </c>
      <c r="AB192" s="98"/>
      <c r="AC192" s="99"/>
      <c r="AD192" s="78" t="s">
        <v>1583</v>
      </c>
      <c r="AE192" s="78">
        <v>178</v>
      </c>
      <c r="AF192" s="78">
        <v>72</v>
      </c>
      <c r="AG192" s="78">
        <v>1403</v>
      </c>
      <c r="AH192" s="78">
        <v>1060</v>
      </c>
      <c r="AI192" s="78"/>
      <c r="AJ192" s="78" t="s">
        <v>1721</v>
      </c>
      <c r="AK192" s="78"/>
      <c r="AL192" s="78"/>
      <c r="AM192" s="78"/>
      <c r="AN192" s="80">
        <v>41386.99010416667</v>
      </c>
      <c r="AO192" s="82" t="s">
        <v>2026</v>
      </c>
      <c r="AP192" s="78" t="b">
        <v>1</v>
      </c>
      <c r="AQ192" s="78" t="b">
        <v>0</v>
      </c>
      <c r="AR192" s="78" t="b">
        <v>0</v>
      </c>
      <c r="AS192" s="78" t="s">
        <v>1363</v>
      </c>
      <c r="AT192" s="78">
        <v>0</v>
      </c>
      <c r="AU192" s="82" t="s">
        <v>2031</v>
      </c>
      <c r="AV192" s="78" t="b">
        <v>0</v>
      </c>
      <c r="AW192" s="78" t="s">
        <v>2212</v>
      </c>
      <c r="AX192" s="82" t="s">
        <v>2402</v>
      </c>
      <c r="AY192" s="78" t="s">
        <v>65</v>
      </c>
      <c r="AZ192" s="78" t="str">
        <f>REPLACE(INDEX(GroupVertices[Group],MATCH(Vertices[[#This Row],[Vertex]],GroupVertices[Vertex],0)),1,1,"")</f>
        <v>2</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2"/>
    <dataValidation allowBlank="1" showInputMessage="1" promptTitle="Vertex Tooltip" prompt="Enter optional text that will pop up when the mouse is hovered over the vertex." errorTitle="Invalid Vertex Image Key" sqref="K3:K1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2"/>
    <dataValidation allowBlank="1" showInputMessage="1" promptTitle="Vertex Label Fill Color" prompt="To select an optional fill color for the Label shape, right-click and select Select Color on the right-click menu." sqref="I3:I192"/>
    <dataValidation allowBlank="1" showInputMessage="1" promptTitle="Vertex Image File" prompt="Enter the path to an image file.  Hover over the column header for examples." errorTitle="Invalid Vertex Image Key" sqref="F3:F192"/>
    <dataValidation allowBlank="1" showInputMessage="1" promptTitle="Vertex Color" prompt="To select an optional vertex color, right-click and select Select Color on the right-click menu." sqref="B3:B192"/>
    <dataValidation allowBlank="1" showInputMessage="1" promptTitle="Vertex Opacity" prompt="Enter an optional vertex opacity between 0 (transparent) and 100 (opaque)." errorTitle="Invalid Vertex Opacity" error="The optional vertex opacity must be a whole number between 0 and 10." sqref="E3:E192"/>
    <dataValidation type="list" allowBlank="1" showInputMessage="1" showErrorMessage="1" promptTitle="Vertex Shape" prompt="Select an optional vertex shape." errorTitle="Invalid Vertex Shape" error="You have entered an invalid vertex shape.  Try selecting from the drop-down list instead." sqref="C3:C1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2">
      <formula1>ValidVertexLabelPositions</formula1>
    </dataValidation>
    <dataValidation allowBlank="1" showInputMessage="1" showErrorMessage="1" promptTitle="Vertex Name" prompt="Enter the name of the vertex." sqref="A3:A192"/>
  </dataValidations>
  <hyperlinks>
    <hyperlink ref="AL4" r:id="rId1" display="http://feedalpha.com/"/>
    <hyperlink ref="AL5" r:id="rId2" display="http://www.madalynsklar.com/"/>
    <hyperlink ref="AL7" r:id="rId3" display="http://www.twitterliveevents.com/"/>
    <hyperlink ref="AL8" r:id="rId4" display="http://t.co/1JZt63E8Cj"/>
    <hyperlink ref="AL9" r:id="rId5" display="http://t.co/ULt1WnAd9C"/>
    <hyperlink ref="AL10" r:id="rId6" display="https://t.co/nS4EPXUgEG"/>
    <hyperlink ref="AL13" r:id="rId7" display="https://softwaredevelopersindia.com/"/>
    <hyperlink ref="AL14" r:id="rId8" display="https://www.bloggersatwork.org/"/>
    <hyperlink ref="AL15" r:id="rId9" display="https://www.fiverr.com/mstrumiakther"/>
    <hyperlink ref="AL16" r:id="rId10" display="http://www.ruhglobal.com/"/>
    <hyperlink ref="AL17" r:id="rId11" display="https://t.co/KFdvZUDYFk"/>
    <hyperlink ref="AL18" r:id="rId12" display="http://about.me/bishopgodsey"/>
    <hyperlink ref="AL22" r:id="rId13" display="https://t.co/7bsYkW7OGS"/>
    <hyperlink ref="AL25" r:id="rId14" display="http://t.co/ChFlW9ixXr"/>
    <hyperlink ref="AL27" r:id="rId15" display="http://t.co/0KHoQf4gyq"/>
    <hyperlink ref="AL33" r:id="rId16" display="https://t.co/A1v43D9QYF"/>
    <hyperlink ref="AL35" r:id="rId17" display="http://playingtoanaudienceof.blogspot.co.uk/"/>
    <hyperlink ref="AL36" r:id="rId18" display="https://www.rt.com/on-air/"/>
    <hyperlink ref="AL37" r:id="rId19" display="http://www.southportreporter.com/"/>
    <hyperlink ref="AL40" r:id="rId20" display="https://t.co/17Az1JcA7Z"/>
    <hyperlink ref="AL46" r:id="rId21" display="https://t.co/FiRl4AfNpP"/>
    <hyperlink ref="AL49" r:id="rId22" display="https://www.facebook.com/dayashankar.joshi/posts/1290808917709204"/>
    <hyperlink ref="AL57" r:id="rId23" display="https://t.co/AGraFa9AYd"/>
    <hyperlink ref="AL62" r:id="rId24" display="http://www.olgaonuch.com/"/>
    <hyperlink ref="AL66" r:id="rId25" display="https://t.co/xdBW5D74Cs"/>
    <hyperlink ref="AL68" r:id="rId26" display="https://www.urbandictionary.com/define.php?term=Poachy"/>
    <hyperlink ref="AL72" r:id="rId27" display="https://t.co/UVdZ2eTnzX"/>
    <hyperlink ref="AL75" r:id="rId28" display="https://youtu.be/tLnBASdV7Q8"/>
    <hyperlink ref="AL78" r:id="rId29" display="http://instagram.com/laingsta93"/>
    <hyperlink ref="AL84" r:id="rId30" display="https://en-gb.facebook.com/fair.justice.12/"/>
    <hyperlink ref="AL90" r:id="rId31" display="https://t.co/pX0ix4a73i"/>
    <hyperlink ref="AL96" r:id="rId32" display="https://curiouscat.me/bassistvisuals"/>
    <hyperlink ref="AL98" r:id="rId33" display="https://itunes.apple.com/gb/album/for-the-culture/1397430424?ls=1&amp;app=itunes"/>
    <hyperlink ref="AL101" r:id="rId34" display="http://www.belleamis.com/"/>
    <hyperlink ref="AL109" r:id="rId35" display="http://b2bmarketingvp.com/"/>
    <hyperlink ref="AL110" r:id="rId36" display="http://magpietravels.com/"/>
    <hyperlink ref="AL114" r:id="rId37" display="https://curiouscat.me/heartoutholly"/>
    <hyperlink ref="AL119" r:id="rId38" display="https://www.mixcloud.com/CreativeRepublic/"/>
    <hyperlink ref="AL125" r:id="rId39" display="https://t.co/sAypakcj9X"/>
    <hyperlink ref="AL126" r:id="rId40" display="http://t.co/Stm1gZVBS5"/>
    <hyperlink ref="AL133" r:id="rId41" display="http://t.co/zzNXSltq5Q"/>
    <hyperlink ref="AL134" r:id="rId42" display="http://wefollow.com/no1zebbie"/>
    <hyperlink ref="AL135" r:id="rId43" display="https://jofisherwrites.com/"/>
    <hyperlink ref="AL141" r:id="rId44" display="https://t.co/f0slXJJ1sA"/>
    <hyperlink ref="AL142" r:id="rId45" display="https://t.co/5WdpsF1MGJ"/>
    <hyperlink ref="AL144" r:id="rId46" display="http://suelewis.arbonne.com/"/>
    <hyperlink ref="AL150" r:id="rId47" display="http://generalhandyman.biz/"/>
    <hyperlink ref="AL151" r:id="rId48" display="http://www.youtube.com/channel/UC_nTaBCA1UIyqPSgGUl77LA"/>
    <hyperlink ref="AL160" r:id="rId49" display="https://t.co/LqDQ4qacfL"/>
    <hyperlink ref="AL161" r:id="rId50" display="https://t.co/DfkedDEmVd"/>
    <hyperlink ref="AL162" r:id="rId51" display="https://t.co/pvRdNECwTQ"/>
    <hyperlink ref="AL164" r:id="rId52" display="http://www.futurefirst.org.uk/"/>
    <hyperlink ref="AL166" r:id="rId53" display="http://t.co/MwAQoldDOa"/>
    <hyperlink ref="AL170" r:id="rId54" display="http://fromupnorthlad.blogspot.co.uk/"/>
    <hyperlink ref="AL171" r:id="rId55" display="https://t.co/BqDwkcFyQN"/>
    <hyperlink ref="AL173" r:id="rId56" display="https://t.co/MLO0oaKCXp"/>
    <hyperlink ref="AL175" r:id="rId57" display="https://t.co/ktfUtHigWT"/>
    <hyperlink ref="AL180" r:id="rId58" display="https://t.co/V4kjDrB3uy"/>
    <hyperlink ref="AL186" r:id="rId59" display="http://t.co/F7fIhKV2rI"/>
    <hyperlink ref="AO3" r:id="rId60" display="https://pbs.twimg.com/profile_banners/2933378152/1539299665"/>
    <hyperlink ref="AO4" r:id="rId61" display="https://pbs.twimg.com/profile_banners/730894768511688705/1543421856"/>
    <hyperlink ref="AO5" r:id="rId62" display="https://pbs.twimg.com/profile_banners/14164297/1485550174"/>
    <hyperlink ref="AO6" r:id="rId63" display="https://pbs.twimg.com/profile_banners/1325709318/1398086455"/>
    <hyperlink ref="AO8" r:id="rId64" display="https://pbs.twimg.com/profile_banners/14277455/1451189628"/>
    <hyperlink ref="AO10" r:id="rId65" display="https://pbs.twimg.com/profile_banners/70022440/1539718890"/>
    <hyperlink ref="AO11" r:id="rId66" display="https://pbs.twimg.com/profile_banners/1438506265/1530976491"/>
    <hyperlink ref="AO12" r:id="rId67" display="https://pbs.twimg.com/profile_banners/984034691534778368/1532454608"/>
    <hyperlink ref="AO13" r:id="rId68" display="https://pbs.twimg.com/profile_banners/1863723300/1524113947"/>
    <hyperlink ref="AO14" r:id="rId69" display="https://pbs.twimg.com/profile_banners/984842507593879553/1523788652"/>
    <hyperlink ref="AO15" r:id="rId70" display="https://pbs.twimg.com/profile_banners/970916268533403648/1525525472"/>
    <hyperlink ref="AO16" r:id="rId71" display="https://pbs.twimg.com/profile_banners/17905508/1541191888"/>
    <hyperlink ref="AO17" r:id="rId72" display="https://pbs.twimg.com/profile_banners/16560043/1531490438"/>
    <hyperlink ref="AO18" r:id="rId73" display="https://pbs.twimg.com/profile_banners/7335162/1544860784"/>
    <hyperlink ref="AO19" r:id="rId74" display="https://pbs.twimg.com/profile_banners/16632651/1527700874"/>
    <hyperlink ref="AO20" r:id="rId75" display="https://pbs.twimg.com/profile_banners/260979763/1475715534"/>
    <hyperlink ref="AO22" r:id="rId76" display="https://pbs.twimg.com/profile_banners/17043413/1545236364"/>
    <hyperlink ref="AO23" r:id="rId77" display="https://pbs.twimg.com/profile_banners/1057729406339350539/1541018782"/>
    <hyperlink ref="AO25" r:id="rId78" display="https://pbs.twimg.com/profile_banners/132506126/1544455765"/>
    <hyperlink ref="AO26" r:id="rId79" display="https://pbs.twimg.com/profile_banners/582129235/1439467267"/>
    <hyperlink ref="AO27" r:id="rId80" display="https://pbs.twimg.com/profile_banners/258719649/1543596265"/>
    <hyperlink ref="AO28" r:id="rId81" display="https://pbs.twimg.com/profile_banners/45407152/1516111422"/>
    <hyperlink ref="AO30" r:id="rId82" display="https://pbs.twimg.com/profile_banners/746730210/1520761930"/>
    <hyperlink ref="AO31" r:id="rId83" display="https://pbs.twimg.com/profile_banners/79454240/1509990805"/>
    <hyperlink ref="AO34" r:id="rId84" display="https://pbs.twimg.com/profile_banners/627297600/1533803148"/>
    <hyperlink ref="AO35" r:id="rId85" display="https://pbs.twimg.com/profile_banners/285053702/1451251042"/>
    <hyperlink ref="AO36" r:id="rId86" display="https://pbs.twimg.com/profile_banners/925349071/1541249936"/>
    <hyperlink ref="AO37" r:id="rId87" display="https://pbs.twimg.com/profile_banners/68484522/1400802534"/>
    <hyperlink ref="AO39" r:id="rId88" display="https://pbs.twimg.com/profile_banners/2350162255/1392734997"/>
    <hyperlink ref="AO42" r:id="rId89" display="https://pbs.twimg.com/profile_banners/253785173/1467021838"/>
    <hyperlink ref="AO44" r:id="rId90" display="https://pbs.twimg.com/profile_banners/72339623/1375995976"/>
    <hyperlink ref="AO46" r:id="rId91" display="https://pbs.twimg.com/profile_banners/4872485523/1476814211"/>
    <hyperlink ref="AO47" r:id="rId92" display="https://pbs.twimg.com/profile_banners/919725454348750848/1524783430"/>
    <hyperlink ref="AO48" r:id="rId93" display="https://pbs.twimg.com/profile_banners/872126151401013248/1512559323"/>
    <hyperlink ref="AO49" r:id="rId94" display="https://pbs.twimg.com/profile_banners/2960274970/1435987273"/>
    <hyperlink ref="AO53" r:id="rId95" display="https://pbs.twimg.com/profile_banners/946025451708993536/1541497559"/>
    <hyperlink ref="AO54" r:id="rId96" display="https://pbs.twimg.com/profile_banners/1911878652/1389822080"/>
    <hyperlink ref="AO56" r:id="rId97" display="https://pbs.twimg.com/profile_banners/892392225887440896/1543317271"/>
    <hyperlink ref="AO57" r:id="rId98" display="https://pbs.twimg.com/profile_banners/216496500/1458600836"/>
    <hyperlink ref="AO59" r:id="rId99" display="https://pbs.twimg.com/profile_banners/480789137/1361965066"/>
    <hyperlink ref="AO61" r:id="rId100" display="https://pbs.twimg.com/profile_banners/1183971949/1544964916"/>
    <hyperlink ref="AO62" r:id="rId101" display="https://pbs.twimg.com/profile_banners/51849115/1448372030"/>
    <hyperlink ref="AO63" r:id="rId102" display="https://pbs.twimg.com/profile_banners/367096989/1431945929"/>
    <hyperlink ref="AO64" r:id="rId103" display="https://pbs.twimg.com/profile_banners/20476313/1544374379"/>
    <hyperlink ref="AO65" r:id="rId104" display="https://pbs.twimg.com/profile_banners/413249754/1450781855"/>
    <hyperlink ref="AO66" r:id="rId105" display="https://pbs.twimg.com/profile_banners/80632024/1476704391"/>
    <hyperlink ref="AO67" r:id="rId106" display="https://pbs.twimg.com/profile_banners/938756864355037184/1513454032"/>
    <hyperlink ref="AO68" r:id="rId107" display="https://pbs.twimg.com/profile_banners/381625874/1532422154"/>
    <hyperlink ref="AO69" r:id="rId108" display="https://pbs.twimg.com/profile_banners/1032937947761467392/1544998292"/>
    <hyperlink ref="AO71" r:id="rId109" display="https://pbs.twimg.com/profile_banners/1389178572/1370857318"/>
    <hyperlink ref="AO72" r:id="rId110" display="https://pbs.twimg.com/profile_banners/276999003/1539434840"/>
    <hyperlink ref="AO73" r:id="rId111" display="https://pbs.twimg.com/profile_banners/3113676851/1447827119"/>
    <hyperlink ref="AO74" r:id="rId112" display="https://pbs.twimg.com/profile_banners/3343939306/1543163624"/>
    <hyperlink ref="AO75" r:id="rId113" display="https://pbs.twimg.com/profile_banners/2545735340/1452888406"/>
    <hyperlink ref="AO77" r:id="rId114" display="https://pbs.twimg.com/profile_banners/361382523/1543790215"/>
    <hyperlink ref="AO78" r:id="rId115" display="https://pbs.twimg.com/profile_banners/121868335/1353688580"/>
    <hyperlink ref="AO79" r:id="rId116" display="https://pbs.twimg.com/profile_banners/782900556/1525971945"/>
    <hyperlink ref="AO80" r:id="rId117" display="https://pbs.twimg.com/profile_banners/43594059/1512426318"/>
    <hyperlink ref="AO81" r:id="rId118" display="https://pbs.twimg.com/profile_banners/4882938597/1544382370"/>
    <hyperlink ref="AO82" r:id="rId119" display="https://pbs.twimg.com/profile_banners/580232353/1367438126"/>
    <hyperlink ref="AO84" r:id="rId120" display="https://pbs.twimg.com/profile_banners/472913486/1516604418"/>
    <hyperlink ref="AO87" r:id="rId121" display="https://pbs.twimg.com/profile_banners/147843736/1443652530"/>
    <hyperlink ref="AO89" r:id="rId122" display="https://pbs.twimg.com/profile_banners/800773211214331904/1504164182"/>
    <hyperlink ref="AO90" r:id="rId123" display="https://pbs.twimg.com/profile_banners/868943051221237762/1545129459"/>
    <hyperlink ref="AO91" r:id="rId124" display="https://pbs.twimg.com/profile_banners/1463186748/1502137822"/>
    <hyperlink ref="AO92" r:id="rId125" display="https://pbs.twimg.com/profile_banners/4258112241/1525037007"/>
    <hyperlink ref="AO93" r:id="rId126" display="https://pbs.twimg.com/profile_banners/1576238648/1466755717"/>
    <hyperlink ref="AO94" r:id="rId127" display="https://pbs.twimg.com/profile_banners/919500020/1387816339"/>
    <hyperlink ref="AO96" r:id="rId128" display="https://pbs.twimg.com/profile_banners/1289502955/1521159229"/>
    <hyperlink ref="AO98" r:id="rId129" display="https://pbs.twimg.com/profile_banners/224030523/1478555141"/>
    <hyperlink ref="AO99" r:id="rId130" display="https://pbs.twimg.com/profile_banners/293433953/1427143641"/>
    <hyperlink ref="AO100" r:id="rId131" display="https://pbs.twimg.com/profile_banners/165517390/1512108304"/>
    <hyperlink ref="AO101" r:id="rId132" display="https://pbs.twimg.com/profile_banners/708459666884435968/1457748256"/>
    <hyperlink ref="AO103" r:id="rId133" display="https://pbs.twimg.com/profile_banners/385544239/1526466334"/>
    <hyperlink ref="AO104" r:id="rId134" display="https://pbs.twimg.com/profile_banners/547977886/1469484041"/>
    <hyperlink ref="AO105" r:id="rId135" display="https://pbs.twimg.com/profile_banners/253229530/1532805208"/>
    <hyperlink ref="AO107" r:id="rId136" display="https://pbs.twimg.com/profile_banners/23308561/1387824550"/>
    <hyperlink ref="AO108" r:id="rId137" display="https://pbs.twimg.com/profile_banners/2537166203/1542751620"/>
    <hyperlink ref="AO109" r:id="rId138" display="https://pbs.twimg.com/profile_banners/610108996/1497563573"/>
    <hyperlink ref="AO110" r:id="rId139" display="https://pbs.twimg.com/profile_banners/52110780/1389656350"/>
    <hyperlink ref="AO111" r:id="rId140" display="https://pbs.twimg.com/profile_banners/1069300786599989249/1544049809"/>
    <hyperlink ref="AO112" r:id="rId141" display="https://pbs.twimg.com/profile_banners/929658177423138816/1510484212"/>
    <hyperlink ref="AO113" r:id="rId142" display="https://pbs.twimg.com/profile_banners/928157388120776704/1510125191"/>
    <hyperlink ref="AO114" r:id="rId143" display="https://pbs.twimg.com/profile_banners/869993183035478016/1496257966"/>
    <hyperlink ref="AO116" r:id="rId144" display="https://pbs.twimg.com/profile_banners/25332533/1448738589"/>
    <hyperlink ref="AO119" r:id="rId145" display="https://pbs.twimg.com/profile_banners/373097011/1471020527"/>
    <hyperlink ref="AO120" r:id="rId146" display="https://pbs.twimg.com/profile_banners/797198223286956032/1536482177"/>
    <hyperlink ref="AO121" r:id="rId147" display="https://pbs.twimg.com/profile_banners/2238731933/1537350009"/>
    <hyperlink ref="AO123" r:id="rId148" display="https://pbs.twimg.com/profile_banners/2431713596/1542399342"/>
    <hyperlink ref="AO125" r:id="rId149" display="https://pbs.twimg.com/profile_banners/243187026/1492534581"/>
    <hyperlink ref="AO126" r:id="rId150" display="https://pbs.twimg.com/profile_banners/19859709/1362182544"/>
    <hyperlink ref="AO127" r:id="rId151" display="https://pbs.twimg.com/profile_banners/723624834/1472505900"/>
    <hyperlink ref="AO128" r:id="rId152" display="https://pbs.twimg.com/profile_banners/872465527/1436363669"/>
    <hyperlink ref="AO129" r:id="rId153" display="https://pbs.twimg.com/profile_banners/2715698633/1535388808"/>
    <hyperlink ref="AO131" r:id="rId154" display="https://pbs.twimg.com/profile_banners/2582443357/1539093764"/>
    <hyperlink ref="AO135" r:id="rId155" display="https://pbs.twimg.com/profile_banners/21251341/1538322597"/>
    <hyperlink ref="AO136" r:id="rId156" display="https://pbs.twimg.com/profile_banners/875399894864973824/1528494836"/>
    <hyperlink ref="AO137" r:id="rId157" display="https://pbs.twimg.com/profile_banners/3226362707/1523182232"/>
    <hyperlink ref="AO138" r:id="rId158" display="https://pbs.twimg.com/profile_banners/876893956256268288/1527171189"/>
    <hyperlink ref="AO139" r:id="rId159" display="https://pbs.twimg.com/profile_banners/468950125/1440518219"/>
    <hyperlink ref="AO141" r:id="rId160" display="https://pbs.twimg.com/profile_banners/2789778897/1411937441"/>
    <hyperlink ref="AO142" r:id="rId161" display="https://pbs.twimg.com/profile_banners/2971894540/1500726975"/>
    <hyperlink ref="AO143" r:id="rId162" display="https://pbs.twimg.com/profile_banners/579838996/1396243746"/>
    <hyperlink ref="AO144" r:id="rId163" display="https://pbs.twimg.com/profile_banners/27612631/1490282912"/>
    <hyperlink ref="AO151" r:id="rId164" display="https://pbs.twimg.com/profile_banners/514902766/1496334496"/>
    <hyperlink ref="AO152" r:id="rId165" display="https://pbs.twimg.com/profile_banners/4602626117/1525117306"/>
    <hyperlink ref="AO155" r:id="rId166" display="https://pbs.twimg.com/profile_banners/417029613/1524400559"/>
    <hyperlink ref="AO156" r:id="rId167" display="https://pbs.twimg.com/profile_banners/796171232/1529194332"/>
    <hyperlink ref="AO157" r:id="rId168" display="https://pbs.twimg.com/profile_banners/374933223/1514321908"/>
    <hyperlink ref="AO158" r:id="rId169" display="https://pbs.twimg.com/profile_banners/898480614680211456/1503050002"/>
    <hyperlink ref="AO160" r:id="rId170" display="https://pbs.twimg.com/profile_banners/884694115673407489/1542881565"/>
    <hyperlink ref="AO161" r:id="rId171" display="https://pbs.twimg.com/profile_banners/1734770006/1542556061"/>
    <hyperlink ref="AO162" r:id="rId172" display="https://pbs.twimg.com/profile_banners/1668587838/1422993170"/>
    <hyperlink ref="AO164" r:id="rId173" display="https://pbs.twimg.com/profile_banners/19907185/1532019624"/>
    <hyperlink ref="AO165" r:id="rId174" display="https://pbs.twimg.com/profile_banners/76650391/1440423796"/>
    <hyperlink ref="AO166" r:id="rId175" display="https://pbs.twimg.com/profile_banners/21779028/1403075444"/>
    <hyperlink ref="AO168" r:id="rId176" display="https://pbs.twimg.com/profile_banners/24163702/1521665605"/>
    <hyperlink ref="AO169" r:id="rId177" display="https://pbs.twimg.com/profile_banners/3402925383/1464644415"/>
    <hyperlink ref="AO170" r:id="rId178" display="https://pbs.twimg.com/profile_banners/384443797/1412460600"/>
    <hyperlink ref="AO171" r:id="rId179" display="https://pbs.twimg.com/profile_banners/961735528570871808/1522784720"/>
    <hyperlink ref="AO173" r:id="rId180" display="https://pbs.twimg.com/profile_banners/62911603/1398959376"/>
    <hyperlink ref="AO174" r:id="rId181" display="https://pbs.twimg.com/profile_banners/2770905204/1459921726"/>
    <hyperlink ref="AO176" r:id="rId182" display="https://pbs.twimg.com/profile_banners/2244905576/1536342158"/>
    <hyperlink ref="AO180" r:id="rId183" display="https://pbs.twimg.com/profile_banners/159119871/1358713853"/>
    <hyperlink ref="AO181" r:id="rId184" display="https://pbs.twimg.com/profile_banners/125750391/1429578094"/>
    <hyperlink ref="AO183" r:id="rId185" display="https://pbs.twimg.com/profile_banners/3099024924/1506343573"/>
    <hyperlink ref="AO186" r:id="rId186" display="https://pbs.twimg.com/profile_banners/107156225/1413334509"/>
    <hyperlink ref="AO187" r:id="rId187" display="https://pbs.twimg.com/profile_banners/408764019/1517676071"/>
    <hyperlink ref="AO188" r:id="rId188" display="https://pbs.twimg.com/profile_banners/118689547/1451585788"/>
    <hyperlink ref="AO189" r:id="rId189" display="https://pbs.twimg.com/profile_banners/406740183/1356377576"/>
    <hyperlink ref="AO191" r:id="rId190" display="https://pbs.twimg.com/profile_banners/103616502/1533561173"/>
    <hyperlink ref="AO192" r:id="rId191" display="https://pbs.twimg.com/profile_banners/1373345952/1488348211"/>
    <hyperlink ref="AU3" r:id="rId192" display="http://abs.twimg.com/images/themes/theme1/bg.png"/>
    <hyperlink ref="AU5" r:id="rId193" display="http://abs.twimg.com/images/themes/theme14/bg.gif"/>
    <hyperlink ref="AU6" r:id="rId194" display="http://abs.twimg.com/images/themes/theme1/bg.png"/>
    <hyperlink ref="AU7" r:id="rId195" display="http://abs.twimg.com/images/themes/theme1/bg.png"/>
    <hyperlink ref="AU8" r:id="rId196" display="http://abs.twimg.com/images/themes/theme1/bg.png"/>
    <hyperlink ref="AU9" r:id="rId197" display="http://abs.twimg.com/images/themes/theme10/bg.gif"/>
    <hyperlink ref="AU10" r:id="rId198" display="http://abs.twimg.com/images/themes/theme1/bg.png"/>
    <hyperlink ref="AU11" r:id="rId199" display="http://abs.twimg.com/images/themes/theme1/bg.png"/>
    <hyperlink ref="AU13" r:id="rId200" display="http://abs.twimg.com/images/themes/theme1/bg.png"/>
    <hyperlink ref="AU14" r:id="rId201" display="http://abs.twimg.com/images/themes/theme1/bg.png"/>
    <hyperlink ref="AU15" r:id="rId202" display="http://abs.twimg.com/images/themes/theme1/bg.png"/>
    <hyperlink ref="AU16" r:id="rId203" display="http://abs.twimg.com/images/themes/theme1/bg.png"/>
    <hyperlink ref="AU17" r:id="rId204" display="http://abs.twimg.com/images/themes/theme1/bg.png"/>
    <hyperlink ref="AU18" r:id="rId205" display="http://abs.twimg.com/images/themes/theme10/bg.gif"/>
    <hyperlink ref="AU19" r:id="rId206" display="http://abs.twimg.com/images/themes/theme10/bg.gif"/>
    <hyperlink ref="AU20" r:id="rId207" display="http://abs.twimg.com/images/themes/theme1/bg.png"/>
    <hyperlink ref="AU21" r:id="rId208" display="http://abs.twimg.com/images/themes/theme1/bg.png"/>
    <hyperlink ref="AU22" r:id="rId209" display="http://abs.twimg.com/images/themes/theme9/bg.gif"/>
    <hyperlink ref="AU23" r:id="rId210" display="http://abs.twimg.com/images/themes/theme1/bg.png"/>
    <hyperlink ref="AU24" r:id="rId211" display="http://abs.twimg.com/images/themes/theme6/bg.gif"/>
    <hyperlink ref="AU25" r:id="rId212" display="http://abs.twimg.com/images/themes/theme1/bg.png"/>
    <hyperlink ref="AU26" r:id="rId213" display="http://abs.twimg.com/images/themes/theme1/bg.png"/>
    <hyperlink ref="AU27" r:id="rId214" display="http://abs.twimg.com/images/themes/theme1/bg.png"/>
    <hyperlink ref="AU28" r:id="rId215" display="http://abs.twimg.com/images/themes/theme1/bg.png"/>
    <hyperlink ref="AU29" r:id="rId216" display="http://abs.twimg.com/images/themes/theme1/bg.png"/>
    <hyperlink ref="AU30" r:id="rId217" display="http://abs.twimg.com/images/themes/theme9/bg.gif"/>
    <hyperlink ref="AU31" r:id="rId218" display="http://abs.twimg.com/images/themes/theme14/bg.gif"/>
    <hyperlink ref="AU32" r:id="rId219" display="http://abs.twimg.com/images/themes/theme1/bg.png"/>
    <hyperlink ref="AU33" r:id="rId220" display="http://abs.twimg.com/images/themes/theme1/bg.png"/>
    <hyperlink ref="AU34" r:id="rId221" display="http://abs.twimg.com/images/themes/theme1/bg.png"/>
    <hyperlink ref="AU35" r:id="rId222" display="http://abs.twimg.com/images/themes/theme14/bg.gif"/>
    <hyperlink ref="AU36" r:id="rId223" display="http://abs.twimg.com/images/themes/theme3/bg.gif"/>
    <hyperlink ref="AU37" r:id="rId224" display="http://abs.twimg.com/images/themes/theme10/bg.gif"/>
    <hyperlink ref="AU38" r:id="rId225" display="http://abs.twimg.com/images/themes/theme1/bg.png"/>
    <hyperlink ref="AU39" r:id="rId226" display="http://abs.twimg.com/images/themes/theme1/bg.png"/>
    <hyperlink ref="AU42" r:id="rId227" display="http://abs.twimg.com/images/themes/theme1/bg.png"/>
    <hyperlink ref="AU43" r:id="rId228" display="http://abs.twimg.com/images/themes/theme1/bg.png"/>
    <hyperlink ref="AU44" r:id="rId229" display="http://abs.twimg.com/images/themes/theme1/bg.png"/>
    <hyperlink ref="AU45" r:id="rId230" display="http://abs.twimg.com/images/themes/theme1/bg.png"/>
    <hyperlink ref="AU46" r:id="rId231" display="http://abs.twimg.com/images/themes/theme1/bg.png"/>
    <hyperlink ref="AU48" r:id="rId232" display="http://abs.twimg.com/images/themes/theme1/bg.png"/>
    <hyperlink ref="AU49" r:id="rId233" display="http://abs.twimg.com/images/themes/theme1/bg.png"/>
    <hyperlink ref="AU50" r:id="rId234" display="http://pbs.twimg.com/profile_background_images/504794196/very-orange.jpg"/>
    <hyperlink ref="AU51" r:id="rId235" display="http://abs.twimg.com/images/themes/theme1/bg.png"/>
    <hyperlink ref="AU54" r:id="rId236" display="http://abs.twimg.com/images/themes/theme11/bg.gif"/>
    <hyperlink ref="AU56" r:id="rId237" display="http://abs.twimg.com/images/themes/theme1/bg.png"/>
    <hyperlink ref="AU57" r:id="rId238" display="http://abs.twimg.com/images/themes/theme1/bg.png"/>
    <hyperlink ref="AU59" r:id="rId239" display="http://abs.twimg.com/images/themes/theme1/bg.png"/>
    <hyperlink ref="AU61" r:id="rId240" display="http://abs.twimg.com/images/themes/theme1/bg.png"/>
    <hyperlink ref="AU62" r:id="rId241" display="http://abs.twimg.com/images/themes/theme1/bg.png"/>
    <hyperlink ref="AU63" r:id="rId242" display="http://abs.twimg.com/images/themes/theme1/bg.png"/>
    <hyperlink ref="AU64" r:id="rId243" display="http://abs.twimg.com/images/themes/theme8/bg.gif"/>
    <hyperlink ref="AU65" r:id="rId244" display="http://abs.twimg.com/images/themes/theme19/bg.gif"/>
    <hyperlink ref="AU66" r:id="rId245" display="http://abs.twimg.com/images/themes/theme1/bg.png"/>
    <hyperlink ref="AU68" r:id="rId246" display="http://abs.twimg.com/images/themes/theme1/bg.png"/>
    <hyperlink ref="AU70" r:id="rId247" display="http://abs.twimg.com/images/themes/theme1/bg.png"/>
    <hyperlink ref="AU71" r:id="rId248" display="http://abs.twimg.com/images/themes/theme1/bg.png"/>
    <hyperlink ref="AU72" r:id="rId249" display="http://abs.twimg.com/images/themes/theme17/bg.gif"/>
    <hyperlink ref="AU73" r:id="rId250" display="http://abs.twimg.com/images/themes/theme1/bg.png"/>
    <hyperlink ref="AU74" r:id="rId251" display="http://abs.twimg.com/images/themes/theme11/bg.gif"/>
    <hyperlink ref="AU75" r:id="rId252" display="http://abs.twimg.com/images/themes/theme1/bg.png"/>
    <hyperlink ref="AU77" r:id="rId253" display="http://abs.twimg.com/images/themes/theme18/bg.gif"/>
    <hyperlink ref="AU78" r:id="rId254" display="http://abs.twimg.com/images/themes/theme9/bg.gif"/>
    <hyperlink ref="AU79" r:id="rId255" display="http://abs.twimg.com/images/themes/theme1/bg.png"/>
    <hyperlink ref="AU80" r:id="rId256" display="http://pbs.twimg.com/profile_background_images/249430002/tumblr_ljv5mtNFfq1qj7gc1o1_500.jpg"/>
    <hyperlink ref="AU82" r:id="rId257" display="http://abs.twimg.com/images/themes/theme5/bg.gif"/>
    <hyperlink ref="AU84" r:id="rId258" display="http://abs.twimg.com/images/themes/theme1/bg.png"/>
    <hyperlink ref="AU86" r:id="rId259" display="http://abs.twimg.com/images/themes/theme1/bg.png"/>
    <hyperlink ref="AU87" r:id="rId260" display="http://abs.twimg.com/images/themes/theme4/bg.gif"/>
    <hyperlink ref="AU90" r:id="rId261" display="http://abs.twimg.com/images/themes/theme1/bg.png"/>
    <hyperlink ref="AU91" r:id="rId262" display="http://abs.twimg.com/images/themes/theme1/bg.png"/>
    <hyperlink ref="AU92" r:id="rId263" display="http://abs.twimg.com/images/themes/theme1/bg.png"/>
    <hyperlink ref="AU93" r:id="rId264" display="http://abs.twimg.com/images/themes/theme14/bg.gif"/>
    <hyperlink ref="AU94" r:id="rId265" display="http://abs.twimg.com/images/themes/theme1/bg.png"/>
    <hyperlink ref="AU96" r:id="rId266" display="http://pbs.twimg.com/profile_background_images/378800000089738987/6471658ad57f330ca395de983e0405b9.jpeg"/>
    <hyperlink ref="AU97" r:id="rId267" display="http://abs.twimg.com/images/themes/theme1/bg.png"/>
    <hyperlink ref="AU98" r:id="rId268" display="http://abs.twimg.com/images/themes/theme15/bg.png"/>
    <hyperlink ref="AU99" r:id="rId269" display="http://abs.twimg.com/images/themes/theme1/bg.png"/>
    <hyperlink ref="AU100" r:id="rId270" display="http://abs.twimg.com/images/themes/theme1/bg.png"/>
    <hyperlink ref="AU102" r:id="rId271" display="http://abs.twimg.com/images/themes/theme1/bg.png"/>
    <hyperlink ref="AU103" r:id="rId272" display="http://abs.twimg.com/images/themes/theme1/bg.png"/>
    <hyperlink ref="AU104" r:id="rId273" display="http://abs.twimg.com/images/themes/theme1/bg.png"/>
    <hyperlink ref="AU105" r:id="rId274" display="http://abs.twimg.com/images/themes/theme1/bg.png"/>
    <hyperlink ref="AU106" r:id="rId275" display="http://abs.twimg.com/images/themes/theme1/bg.png"/>
    <hyperlink ref="AU107" r:id="rId276" display="http://pbs.twimg.com/profile_background_images/427146137/louvre01b.jpg"/>
    <hyperlink ref="AU108" r:id="rId277" display="http://abs.twimg.com/images/themes/theme1/bg.png"/>
    <hyperlink ref="AU109" r:id="rId278" display="http://abs.twimg.com/images/themes/theme1/bg.png"/>
    <hyperlink ref="AU110" r:id="rId279" display="http://pbs.twimg.com/profile_background_images/378800000167800690/8eUsoXEn.jpeg"/>
    <hyperlink ref="AU115" r:id="rId280" display="http://abs.twimg.com/images/themes/theme1/bg.png"/>
    <hyperlink ref="AU116" r:id="rId281" display="http://pbs.twimg.com/profile_background_images/602113095/vbamu28w66cb6zouft5d.jpeg"/>
    <hyperlink ref="AU118" r:id="rId282" display="http://abs.twimg.com/images/themes/theme1/bg.png"/>
    <hyperlink ref="AU119" r:id="rId283" display="http://abs.twimg.com/images/themes/theme14/bg.gif"/>
    <hyperlink ref="AU120" r:id="rId284" display="http://abs.twimg.com/images/themes/theme1/bg.png"/>
    <hyperlink ref="AU121" r:id="rId285" display="http://abs.twimg.com/images/themes/theme1/bg.png"/>
    <hyperlink ref="AU122" r:id="rId286" display="http://abs.twimg.com/images/themes/theme1/bg.png"/>
    <hyperlink ref="AU123" r:id="rId287" display="http://abs.twimg.com/images/themes/theme1/bg.png"/>
    <hyperlink ref="AU125" r:id="rId288" display="http://abs.twimg.com/images/themes/theme1/bg.png"/>
    <hyperlink ref="AU126" r:id="rId289" display="http://abs.twimg.com/images/themes/theme5/bg.gif"/>
    <hyperlink ref="AU127" r:id="rId290" display="http://abs.twimg.com/images/themes/theme1/bg.png"/>
    <hyperlink ref="AU128" r:id="rId291" display="http://pbs.twimg.com/profile_background_images/682165237/3cfa480d04a587e754c8da309b1e5e91.jpeg"/>
    <hyperlink ref="AU129" r:id="rId292" display="http://abs.twimg.com/images/themes/theme1/bg.png"/>
    <hyperlink ref="AU130" r:id="rId293" display="http://abs.twimg.com/images/themes/theme1/bg.png"/>
    <hyperlink ref="AU131" r:id="rId294" display="http://abs.twimg.com/images/themes/theme1/bg.png"/>
    <hyperlink ref="AU132" r:id="rId295" display="http://abs.twimg.com/images/themes/theme1/bg.png"/>
    <hyperlink ref="AU133" r:id="rId296" display="http://abs.twimg.com/images/themes/theme14/bg.gif"/>
    <hyperlink ref="AU134" r:id="rId297" display="http://abs.twimg.com/images/themes/theme1/bg.png"/>
    <hyperlink ref="AU135" r:id="rId298" display="http://abs.twimg.com/images/themes/theme1/bg.png"/>
    <hyperlink ref="AU137" r:id="rId299" display="http://abs.twimg.com/images/themes/theme1/bg.png"/>
    <hyperlink ref="AU139" r:id="rId300" display="http://abs.twimg.com/images/themes/theme1/bg.png"/>
    <hyperlink ref="AU140" r:id="rId301" display="http://abs.twimg.com/images/themes/theme1/bg.png"/>
    <hyperlink ref="AU141" r:id="rId302" display="http://abs.twimg.com/images/themes/theme1/bg.png"/>
    <hyperlink ref="AU142" r:id="rId303" display="http://abs.twimg.com/images/themes/theme1/bg.png"/>
    <hyperlink ref="AU143" r:id="rId304" display="http://abs.twimg.com/images/themes/theme1/bg.png"/>
    <hyperlink ref="AU144" r:id="rId305" display="http://abs.twimg.com/images/themes/theme5/bg.gif"/>
    <hyperlink ref="AU145" r:id="rId306" display="http://abs.twimg.com/images/themes/theme1/bg.png"/>
    <hyperlink ref="AU146" r:id="rId307" display="http://abs.twimg.com/images/themes/theme1/bg.png"/>
    <hyperlink ref="AU147" r:id="rId308" display="http://abs.twimg.com/images/themes/theme1/bg.png"/>
    <hyperlink ref="AU148" r:id="rId309" display="http://abs.twimg.com/images/themes/theme1/bg.png"/>
    <hyperlink ref="AU149" r:id="rId310" display="http://abs.twimg.com/images/themes/theme1/bg.png"/>
    <hyperlink ref="AU150" r:id="rId311" display="http://pbs.twimg.com/profile_background_images/593232118/cx8lpzzvfs3bafrbvo5v.jpeg"/>
    <hyperlink ref="AU151" r:id="rId312" display="http://abs.twimg.com/images/themes/theme1/bg.png"/>
    <hyperlink ref="AU153" r:id="rId313" display="http://abs.twimg.com/images/themes/theme1/bg.png"/>
    <hyperlink ref="AU155" r:id="rId314" display="http://abs.twimg.com/images/themes/theme1/bg.png"/>
    <hyperlink ref="AU156" r:id="rId315" display="http://abs.twimg.com/images/themes/theme1/bg.png"/>
    <hyperlink ref="AU157" r:id="rId316" display="http://abs.twimg.com/images/themes/theme14/bg.gif"/>
    <hyperlink ref="AU159" r:id="rId317" display="http://abs.twimg.com/images/themes/theme1/bg.png"/>
    <hyperlink ref="AU160" r:id="rId318" display="http://abs.twimg.com/images/themes/theme1/bg.png"/>
    <hyperlink ref="AU161" r:id="rId319" display="http://abs.twimg.com/images/themes/theme1/bg.png"/>
    <hyperlink ref="AU162" r:id="rId320" display="http://abs.twimg.com/images/themes/theme1/bg.png"/>
    <hyperlink ref="AU164" r:id="rId321" display="http://abs.twimg.com/images/themes/theme1/bg.png"/>
    <hyperlink ref="AU165" r:id="rId322" display="http://abs.twimg.com/images/themes/theme15/bg.png"/>
    <hyperlink ref="AU166" r:id="rId323" display="http://abs.twimg.com/images/themes/theme1/bg.png"/>
    <hyperlink ref="AU167" r:id="rId324" display="http://abs.twimg.com/images/themes/theme1/bg.png"/>
    <hyperlink ref="AU168" r:id="rId325" display="http://abs.twimg.com/images/themes/theme1/bg.png"/>
    <hyperlink ref="AU169" r:id="rId326" display="http://abs.twimg.com/images/themes/theme1/bg.png"/>
    <hyperlink ref="AU170" r:id="rId327" display="http://abs.twimg.com/images/themes/theme4/bg.gif"/>
    <hyperlink ref="AU171" r:id="rId328" display="http://abs.twimg.com/images/themes/theme1/bg.png"/>
    <hyperlink ref="AU173" r:id="rId329" display="http://abs.twimg.com/images/themes/theme1/bg.png"/>
    <hyperlink ref="AU174" r:id="rId330" display="http://abs.twimg.com/images/themes/theme1/bg.png"/>
    <hyperlink ref="AU175" r:id="rId331" display="http://abs.twimg.com/images/themes/theme1/bg.png"/>
    <hyperlink ref="AU176" r:id="rId332" display="http://abs.twimg.com/images/themes/theme1/bg.png"/>
    <hyperlink ref="AU180" r:id="rId333" display="http://abs.twimg.com/images/themes/theme14/bg.gif"/>
    <hyperlink ref="AU181" r:id="rId334" display="http://abs.twimg.com/images/themes/theme1/bg.png"/>
    <hyperlink ref="AU182" r:id="rId335" display="http://abs.twimg.com/images/themes/theme1/bg.png"/>
    <hyperlink ref="AU183" r:id="rId336" display="http://abs.twimg.com/images/themes/theme1/bg.png"/>
    <hyperlink ref="AU185" r:id="rId337" display="http://abs.twimg.com/images/themes/theme1/bg.png"/>
    <hyperlink ref="AU186" r:id="rId338" display="http://abs.twimg.com/images/themes/theme1/bg.png"/>
    <hyperlink ref="AU187" r:id="rId339" display="http://abs.twimg.com/images/themes/theme1/bg.png"/>
    <hyperlink ref="AU188" r:id="rId340" display="http://abs.twimg.com/images/themes/theme10/bg.gif"/>
    <hyperlink ref="AU189" r:id="rId341" display="http://abs.twimg.com/images/themes/theme1/bg.png"/>
    <hyperlink ref="AU190" r:id="rId342" display="http://abs.twimg.com/images/themes/theme1/bg.png"/>
    <hyperlink ref="AU191" r:id="rId343" display="http://abs.twimg.com/images/themes/theme9/bg.gif"/>
    <hyperlink ref="AU192" r:id="rId344" display="http://abs.twimg.com/images/themes/theme1/bg.png"/>
    <hyperlink ref="F3" r:id="rId345" display="http://pbs.twimg.com/profile_images/1050525013269508097/dKUQLwlY_normal.jpg"/>
    <hyperlink ref="F4" r:id="rId346" display="http://pbs.twimg.com/profile_images/999047751932395521/_fY4H2r6_normal.jpg"/>
    <hyperlink ref="F5" r:id="rId347" display="http://pbs.twimg.com/profile_images/971518376076984320/eQdX_nIQ_normal.jpg"/>
    <hyperlink ref="F6" r:id="rId348" display="http://pbs.twimg.com/profile_images/890003770926665728/91J3BC3i_normal.jpg"/>
    <hyperlink ref="F7" r:id="rId349" display="http://pbs.twimg.com/profile_images/2389883639/lc4rqm6b1pxfkuajsdo1_normal.jpeg"/>
    <hyperlink ref="F8" r:id="rId350" display="http://pbs.twimg.com/profile_images/918291198145638400/xdwylaz4_normal.jpg"/>
    <hyperlink ref="F9" r:id="rId351" display="http://pbs.twimg.com/profile_images/806222991327633408/eQFvF4Lg_normal.jpg"/>
    <hyperlink ref="F10" r:id="rId352" display="http://pbs.twimg.com/profile_images/1073238781795328001/IxqQee4b_normal.jpg"/>
    <hyperlink ref="F11" r:id="rId353" display="http://pbs.twimg.com/profile_images/1015622186269175808/yCNUU6iP_normal.jpg"/>
    <hyperlink ref="F12" r:id="rId354" display="http://pbs.twimg.com/profile_images/1054951877757071373/WCnACDH5_normal.jpg"/>
    <hyperlink ref="F13" r:id="rId355" display="http://pbs.twimg.com/profile_images/659705049438793728/FWPuPXJu_normal.jpg"/>
    <hyperlink ref="F14" r:id="rId356" display="http://pbs.twimg.com/profile_images/984845186839797760/6s5mK6SP_normal.jpg"/>
    <hyperlink ref="F15" r:id="rId357" display="http://pbs.twimg.com/profile_images/1039030716195958784/yd5RxWhO_normal.jpg"/>
    <hyperlink ref="F16" r:id="rId358" display="http://pbs.twimg.com/profile_images/860520946431545344/YKEgsJ9H_normal.jpg"/>
    <hyperlink ref="F17" r:id="rId359" display="http://pbs.twimg.com/profile_images/1017770615359434753/ECt2ncRL_normal.jpg"/>
    <hyperlink ref="F18" r:id="rId360" display="http://pbs.twimg.com/profile_images/451546701380083713/gGZixB08_normal.png"/>
    <hyperlink ref="F19" r:id="rId361" display="http://pbs.twimg.com/profile_images/1071473941041029121/YxjUv_-T_normal.jpg"/>
    <hyperlink ref="F20" r:id="rId362" display="http://pbs.twimg.com/profile_images/797941989186695168/uZkVIKfk_normal.jpg"/>
    <hyperlink ref="F21" r:id="rId363" display="http://pbs.twimg.com/profile_images/622047605367803904/0WditA-y_normal.jpg"/>
    <hyperlink ref="F22" r:id="rId364" display="http://pbs.twimg.com/profile_images/782529184765796352/kCC5xfF-_normal.jpg"/>
    <hyperlink ref="F23" r:id="rId365" display="http://pbs.twimg.com/profile_images/1062433414966579200/sAEsYaKE_normal.jpg"/>
    <hyperlink ref="F24" r:id="rId366" display="http://pbs.twimg.com/profile_images/3328679591/91847296c591ea7b14e0c73fa133339c_normal.jpeg"/>
    <hyperlink ref="F25" r:id="rId367" display="http://pbs.twimg.com/profile_images/687250413788106753/Of-4AHDY_normal.png"/>
    <hyperlink ref="F26" r:id="rId368" display="http://pbs.twimg.com/profile_images/550373046474002434/ltiJ4faF_normal.jpeg"/>
    <hyperlink ref="F27" r:id="rId369" display="http://pbs.twimg.com/profile_images/1035131842209505280/PEUiVXKE_normal.jpg"/>
    <hyperlink ref="F28" r:id="rId370" display="http://pbs.twimg.com/profile_images/1410908839/24831_10150130247170503_190613530502_11582903_961975_n_normal.jpg"/>
    <hyperlink ref="F29" r:id="rId371" display="http://pbs.twimg.com/profile_images/873977505241288706/BeyzU3hv_normal.jpg"/>
    <hyperlink ref="F30" r:id="rId372" display="http://pbs.twimg.com/profile_images/1072986349651808256/3JxsPoYV_normal.jpg"/>
    <hyperlink ref="F31" r:id="rId373" display="http://pbs.twimg.com/profile_images/947459362263568384/FogcdHlw_normal.jpg"/>
    <hyperlink ref="F32" r:id="rId374" display="http://pbs.twimg.com/profile_images/1029254243105103873/x7v2IyG-_normal.jpg"/>
    <hyperlink ref="F33" r:id="rId375" display="http://pbs.twimg.com/profile_images/1071839760216256512/DMHlvz0m_normal.jpg"/>
    <hyperlink ref="F34" r:id="rId376" display="http://pbs.twimg.com/profile_images/889377095016747008/6r3jJRlq_normal.jpg"/>
    <hyperlink ref="F35" r:id="rId377" display="http://pbs.twimg.com/profile_images/510310023822446592/tVRZSEp3_normal.jpeg"/>
    <hyperlink ref="F36" r:id="rId378" display="http://pbs.twimg.com/profile_images/980034578529292294/g5uaZf3r_normal.jpg"/>
    <hyperlink ref="F37" r:id="rId379" display="http://pbs.twimg.com/profile_images/469630305750360064/1BEGrVQl_normal.png"/>
    <hyperlink ref="F38" r:id="rId380" display="http://pbs.twimg.com/profile_images/900285351994019845/pNsWmowa_normal.jpg"/>
    <hyperlink ref="F39" r:id="rId381" display="http://pbs.twimg.com/profile_images/435787891491368960/5QNZ6-sD_normal.jpeg"/>
    <hyperlink ref="F40" r:id="rId382" display="http://pbs.twimg.com/profile_images/1008122793316241414/-jCQzyB9_normal.jpg"/>
    <hyperlink ref="F41" r:id="rId383" display="http://abs.twimg.com/sticky/default_profile_images/default_profile_normal.png"/>
    <hyperlink ref="F42" r:id="rId384" display="http://pbs.twimg.com/profile_images/1068659225256255488/nwfm33QG_normal.jpg"/>
    <hyperlink ref="F43" r:id="rId385" display="http://pbs.twimg.com/profile_images/974564739815825408/Deua105n_normal.jpg"/>
    <hyperlink ref="F44" r:id="rId386" display="http://pbs.twimg.com/profile_images/1580427214/image_normal.jpg"/>
    <hyperlink ref="F45" r:id="rId387" display="http://pbs.twimg.com/profile_images/660914962337030144/Yc4JzSqE_normal.jpg"/>
    <hyperlink ref="F46" r:id="rId388" display="http://pbs.twimg.com/profile_images/1041637966744043520/tpP6guhX_normal.jpg"/>
    <hyperlink ref="F47" r:id="rId389" display="http://pbs.twimg.com/profile_images/919727605963730945/3Df5hTna_normal.jpg"/>
    <hyperlink ref="F48" r:id="rId390" display="http://pbs.twimg.com/profile_images/1037334910669922304/byPY-Djl_normal.jpg"/>
    <hyperlink ref="F49" r:id="rId391" display="http://pbs.twimg.com/profile_images/578954696695635968/JiYElwIx_normal.jpeg"/>
    <hyperlink ref="F50" r:id="rId392" display="http://pbs.twimg.com/profile_images/1482976542/Personal_Photo_normal.jpg"/>
    <hyperlink ref="F51" r:id="rId393" display="http://pbs.twimg.com/profile_images/938345241836433409/tbCB058X_normal.jpg"/>
    <hyperlink ref="F52" r:id="rId394" display="http://abs.twimg.com/sticky/default_profile_images/default_profile_normal.png"/>
    <hyperlink ref="F53" r:id="rId395" display="http://pbs.twimg.com/profile_images/1059743827265773568/7RFrmLT4_normal.jpg"/>
    <hyperlink ref="F54" r:id="rId396" display="http://pbs.twimg.com/profile_images/423571793660506112/jMSNrLus_normal.jpeg"/>
    <hyperlink ref="F55" r:id="rId397" display="http://abs.twimg.com/sticky/default_profile_images/default_profile_normal.png"/>
    <hyperlink ref="F56" r:id="rId398" display="http://pbs.twimg.com/profile_images/1067376110705483778/gec77pOv_normal.jpg"/>
    <hyperlink ref="F57" r:id="rId399" display="http://pbs.twimg.com/profile_images/1039878582078717952/tn7855Jh_normal.jpg"/>
    <hyperlink ref="F58" r:id="rId400" display="http://pbs.twimg.com/profile_images/846800839092129792/Jb9i_9Cm_normal.jpg"/>
    <hyperlink ref="F59" r:id="rId401" display="http://pbs.twimg.com/profile_images/1805739657/FacebookHomescreenImage_normal.jpg"/>
    <hyperlink ref="F60" r:id="rId402" display="http://abs.twimg.com/sticky/default_profile_images/default_profile_normal.png"/>
    <hyperlink ref="F61" r:id="rId403" display="http://pbs.twimg.com/profile_images/1074286833545170944/Q68hCZzW_normal.jpg"/>
    <hyperlink ref="F62" r:id="rId404" display="http://pbs.twimg.com/profile_images/677457735865077760/-tiJ7uib_normal.jpg"/>
    <hyperlink ref="F63" r:id="rId405" display="http://pbs.twimg.com/profile_images/600250842143444992/ySEqINBQ_normal.jpg"/>
    <hyperlink ref="F64" r:id="rId406" display="http://pbs.twimg.com/profile_images/1071564758976000001/LO8ekpCC_normal.jpg"/>
    <hyperlink ref="F65" r:id="rId407" display="http://pbs.twimg.com/profile_images/771071820674002944/ydpQzhYL_normal.jpg"/>
    <hyperlink ref="F66" r:id="rId408" display="http://pbs.twimg.com/profile_images/787980108720119808/t2bDfk0W_normal.jpg"/>
    <hyperlink ref="F67" r:id="rId409" display="http://pbs.twimg.com/profile_images/942119572349562880/URlbLNSu_normal.jpg"/>
    <hyperlink ref="F68" r:id="rId410" display="http://pbs.twimg.com/profile_images/1021678674129702912/4SOKgYZJ_normal.jpg"/>
    <hyperlink ref="F69" r:id="rId411" display="http://pbs.twimg.com/profile_images/1074428511283240960/b7a9A7h3_normal.jpg"/>
    <hyperlink ref="F70" r:id="rId412" display="http://pbs.twimg.com/profile_images/667123792804765696/Jt1ZcmQR_normal.jpg"/>
    <hyperlink ref="F71" r:id="rId413" display="http://pbs.twimg.com/profile_images/776956333648031747/kPT7chPQ_normal.jpg"/>
    <hyperlink ref="F72" r:id="rId414" display="http://pbs.twimg.com/profile_images/1064239755137826819/reW4ancM_normal.jpg"/>
    <hyperlink ref="F73" r:id="rId415" display="http://pbs.twimg.com/profile_images/634685970785419264/ND9kZs6f_normal.jpg"/>
    <hyperlink ref="F74" r:id="rId416" display="http://pbs.twimg.com/profile_images/1066732746809192448/4EwNTJQZ_normal.jpg"/>
    <hyperlink ref="F75" r:id="rId417" display="http://pbs.twimg.com/profile_images/986924143382859776/KkFWKGVZ_normal.jpg"/>
    <hyperlink ref="F76" r:id="rId418" display="http://abs.twimg.com/sticky/default_profile_images/default_profile_normal.png"/>
    <hyperlink ref="F77" r:id="rId419" display="http://pbs.twimg.com/profile_images/1070132062009655297/2EZQrLHh_normal.jpg"/>
    <hyperlink ref="F78" r:id="rId420" display="http://pbs.twimg.com/profile_images/3126503536/85f073b228cf0ca0dbac2eda9db0e352_normal.jpeg"/>
    <hyperlink ref="F79" r:id="rId421" display="http://pbs.twimg.com/profile_images/998690482258493440/StT7qH4D_normal.jpg"/>
    <hyperlink ref="F80" r:id="rId422" display="http://pbs.twimg.com/profile_images/964607119751344128/UX3C6LF4_normal.jpg"/>
    <hyperlink ref="F81" r:id="rId423" display="http://pbs.twimg.com/profile_images/1040710097956208641/2yeRHlto_normal.jpg"/>
    <hyperlink ref="F82" r:id="rId424" display="http://pbs.twimg.com/profile_images/2709133719/dd0813302863e9c392ba40b2e21456a0_normal.jpeg"/>
    <hyperlink ref="F83" r:id="rId425" display="http://pbs.twimg.com/profile_images/1018521385189232641/JZYJG_w6_normal.jpg"/>
    <hyperlink ref="F84" r:id="rId426" display="http://pbs.twimg.com/profile_images/968297891327561728/n6jqa6FY_normal.jpg"/>
    <hyperlink ref="F85" r:id="rId427" display="http://pbs.twimg.com/profile_images/1004561513586323456/-9z5TOzs_normal.jpg"/>
    <hyperlink ref="F86" r:id="rId428" display="http://pbs.twimg.com/profile_images/891926915237507076/t7M3mtQV_normal.jpg"/>
    <hyperlink ref="F87" r:id="rId429" display="http://pbs.twimg.com/profile_images/1184371675/Memory_Stick_2_003_normal.jpg"/>
    <hyperlink ref="F88" r:id="rId430" display="http://abs.twimg.com/sticky/default_profile_images/default_profile_normal.png"/>
    <hyperlink ref="F89" r:id="rId431" display="http://pbs.twimg.com/profile_images/934503431125028864/8HH2YTnj_normal.jpg"/>
    <hyperlink ref="F90" r:id="rId432" display="http://pbs.twimg.com/profile_images/1067395292536995846/4Ec165P1_normal.jpg"/>
    <hyperlink ref="F91" r:id="rId433" display="http://pbs.twimg.com/profile_images/780707379482660865/FsK9O5SL_normal.jpg"/>
    <hyperlink ref="F92" r:id="rId434" display="http://pbs.twimg.com/profile_images/1062059808940089344/MZ7Re9B__normal.jpg"/>
    <hyperlink ref="F93" r:id="rId435" display="http://pbs.twimg.com/profile_images/852174324274524168/FswCCaic_normal.jpg"/>
    <hyperlink ref="F94" r:id="rId436" display="http://pbs.twimg.com/profile_images/378800000501014955/06cffcae517e8e822062c36b56e13c2a_normal.jpeg"/>
    <hyperlink ref="F95" r:id="rId437" display="http://pbs.twimg.com/profile_images/1073281853753384960/qZxgWIn7_normal.jpg"/>
    <hyperlink ref="F96" r:id="rId438" display="http://pbs.twimg.com/profile_images/974438544461697024/OjbV8jxH_normal.jpg"/>
    <hyperlink ref="F97" r:id="rId439" display="http://pbs.twimg.com/profile_images/3538794650/124d4a3b4f89fd1cc6cbca67a22aa181_normal.jpeg"/>
    <hyperlink ref="F98" r:id="rId440" display="http://pbs.twimg.com/profile_images/795231300298960896/4j10bDEG_normal.jpg"/>
    <hyperlink ref="F99" r:id="rId441" display="http://pbs.twimg.com/profile_images/580108588808572928/0ENDOCLI_normal.jpg"/>
    <hyperlink ref="F100" r:id="rId442" display="http://pbs.twimg.com/profile_images/790992038145687552/Dgg1-_yN_normal.jpg"/>
    <hyperlink ref="F101" r:id="rId443" display="http://pbs.twimg.com/profile_images/885058484903063553/hrOraUno_normal.jpg"/>
    <hyperlink ref="F102" r:id="rId444" display="http://pbs.twimg.com/profile_images/2754551339/cd14193340ab403a72191d6649ec5ec6_normal.jpeg"/>
    <hyperlink ref="F103" r:id="rId445" display="http://pbs.twimg.com/profile_images/989219006170230786/dFTPNVeZ_normal.jpg"/>
    <hyperlink ref="F104" r:id="rId446" display="http://pbs.twimg.com/profile_images/626036242552111106/lKiEa3fI_normal.jpg"/>
    <hyperlink ref="F105" r:id="rId447" display="http://pbs.twimg.com/profile_images/995068914978770944/EUOlkULE_normal.jpg"/>
    <hyperlink ref="F106" r:id="rId448" display="http://pbs.twimg.com/profile_images/3361737789/8b8539375f23d718553ba63dde2d5406_normal.jpeg"/>
    <hyperlink ref="F107" r:id="rId449" display="http://pbs.twimg.com/profile_images/698073337436762112/SR7vw7xl_normal.jpg"/>
    <hyperlink ref="F108" r:id="rId450" display="http://pbs.twimg.com/profile_images/1065004684442853376/3CjSn4II_normal.jpg"/>
    <hyperlink ref="F109" r:id="rId451" display="http://pbs.twimg.com/profile_images/875466693522448385/LfiQYGIU_normal.jpg"/>
    <hyperlink ref="F110" r:id="rId452" display="http://pbs.twimg.com/profile_images/422875566291681280/iq9tsXwo_normal.jpeg"/>
    <hyperlink ref="F111" r:id="rId453" display="http://pbs.twimg.com/profile_images/1069344365036883969/SA6MC6H1_normal.jpg"/>
    <hyperlink ref="F112" r:id="rId454" display="http://pbs.twimg.com/profile_images/929663955873812480/tjGIY7WJ_normal.jpg"/>
    <hyperlink ref="F113" r:id="rId455" display="http://pbs.twimg.com/profile_images/930752141865750528/xJETHCG__normal.jpg"/>
    <hyperlink ref="F114" r:id="rId456" display="http://pbs.twimg.com/profile_images/1021116483454332928/JNlu1YwZ_normal.jpg"/>
    <hyperlink ref="F115" r:id="rId457" display="http://pbs.twimg.com/profile_images/640186037717876738/lME9GuDI_normal.jpg"/>
    <hyperlink ref="F116" r:id="rId458" display="http://pbs.twimg.com/profile_images/810610965922349056/wtY7JgPn_normal.jpg"/>
    <hyperlink ref="F117" r:id="rId459" display="http://abs.twimg.com/sticky/default_profile_images/default_profile_normal.png"/>
    <hyperlink ref="F118" r:id="rId460" display="http://pbs.twimg.com/profile_images/864791139836153856/-UHFAJ3Y_normal.jpg"/>
    <hyperlink ref="F119" r:id="rId461" display="http://pbs.twimg.com/profile_images/764141390309785601/zttTNIGF_normal.jpg"/>
    <hyperlink ref="F120" r:id="rId462" display="http://pbs.twimg.com/profile_images/1038708541207588865/yEY-twFy_normal.jpg"/>
    <hyperlink ref="F121" r:id="rId463" display="http://pbs.twimg.com/profile_images/1069881825101778945/Yng4IqN1_normal.jpg"/>
    <hyperlink ref="F122" r:id="rId464" display="http://pbs.twimg.com/profile_images/3151919166/b130cd40a0f1fb11c9d879884296f45d_normal.jpeg"/>
    <hyperlink ref="F123" r:id="rId465" display="http://pbs.twimg.com/profile_images/1063525959364739072/BYAgKCgv_normal.jpg"/>
    <hyperlink ref="F124" r:id="rId466" display="http://pbs.twimg.com/profile_images/692325178102124544/j0FXOrK1_normal.jpg"/>
    <hyperlink ref="F125" r:id="rId467" display="http://pbs.twimg.com/profile_images/946865096814456832/cqx8YDDm_normal.jpg"/>
    <hyperlink ref="F126" r:id="rId468" display="http://pbs.twimg.com/profile_images/2857484002/994e5817432a231fedeb9b7fe4da17c1_normal.jpeg"/>
    <hyperlink ref="F127" r:id="rId469" display="http://pbs.twimg.com/profile_images/747693238677544961/H6GcNAfZ_normal.jpg"/>
    <hyperlink ref="F128" r:id="rId470" display="http://pbs.twimg.com/profile_images/618780189846302720/JM-AM2P0_normal.jpg"/>
    <hyperlink ref="F129" r:id="rId471" display="http://pbs.twimg.com/profile_images/1034121324434743296/qmNh3yY5_normal.jpg"/>
    <hyperlink ref="F130" r:id="rId472" display="http://pbs.twimg.com/profile_images/1062033228012441600/Bm_ylbkr_normal.jpg"/>
    <hyperlink ref="F131" r:id="rId473" display="http://pbs.twimg.com/profile_images/1049659876287414272/sZDOC1bw_normal.jpg"/>
    <hyperlink ref="F132" r:id="rId474" display="http://pbs.twimg.com/profile_images/378800000773696289/edee2174154ece8ec571893c9413587a_normal.jpeg"/>
    <hyperlink ref="F133" r:id="rId475" display="http://abs.twimg.com/sticky/default_profile_images/default_profile_normal.png"/>
    <hyperlink ref="F134" r:id="rId476" display="http://pbs.twimg.com/profile_images/742865978/IMG_0333_normal.JPG"/>
    <hyperlink ref="F135" r:id="rId477" display="http://pbs.twimg.com/profile_images/1020405003784278016/gA0tQlSI_normal.jpg"/>
    <hyperlink ref="F136" r:id="rId478" display="http://pbs.twimg.com/profile_images/986693427713728513/37DttyVV_normal.jpg"/>
    <hyperlink ref="F137" r:id="rId479" display="http://pbs.twimg.com/profile_images/1055894307595608064/obpvbZzm_normal.jpg"/>
    <hyperlink ref="F138" r:id="rId480" display="http://pbs.twimg.com/profile_images/1003389173259218944/EnO9tKr3_normal.jpg"/>
    <hyperlink ref="F139" r:id="rId481" display="http://pbs.twimg.com/profile_images/790227094227779585/m-soZqUo_normal.jpg"/>
    <hyperlink ref="F140" r:id="rId482" display="http://pbs.twimg.com/profile_images/497407175481131009/lss1Y6ob_normal.jpeg"/>
    <hyperlink ref="F141" r:id="rId483" display="http://pbs.twimg.com/profile_images/816041550274760704/_CK17zD6_normal.jpg"/>
    <hyperlink ref="F142" r:id="rId484" display="http://pbs.twimg.com/profile_images/1051222881080881153/EKN5rBOW_normal.jpg"/>
    <hyperlink ref="F143" r:id="rId485" display="http://pbs.twimg.com/profile_images/486925523374080000/zEBMOrP__normal.jpeg"/>
    <hyperlink ref="F144" r:id="rId486" display="http://pbs.twimg.com/profile_images/1677361798/IMG_3042_-_Version_2_normal.jpeg"/>
    <hyperlink ref="F145" r:id="rId487" display="http://pbs.twimg.com/profile_images/549530741940707328/SgHNPNlv_normal.jpeg"/>
    <hyperlink ref="F146" r:id="rId488" display="http://pbs.twimg.com/profile_images/730827339366535168/SZsTvHj0_normal.jpg"/>
    <hyperlink ref="F147" r:id="rId489" display="http://abs.twimg.com/sticky/default_profile_images/default_profile_normal.png"/>
    <hyperlink ref="F148" r:id="rId490" display="http://pbs.twimg.com/profile_images/794907573984051200/ASu4VPrF_normal.jpg"/>
    <hyperlink ref="F149" r:id="rId491" display="http://abs.twimg.com/sticky/default_profile_images/default_profile_normal.png"/>
    <hyperlink ref="F150" r:id="rId492" display="http://pbs.twimg.com/profile_images/2358225156/32lldqf9sr4d452onrpk_normal.jpeg"/>
    <hyperlink ref="F151" r:id="rId493" display="http://pbs.twimg.com/profile_images/1037375438228779009/53H00M_x_normal.jpg"/>
    <hyperlink ref="F152" r:id="rId494" display="http://pbs.twimg.com/profile_images/991039928934043650/_7_1vgqq_normal.jpg"/>
    <hyperlink ref="F153" r:id="rId495" display="http://pbs.twimg.com/profile_images/622060067370700800/epI0-qa__normal.png"/>
    <hyperlink ref="F154" r:id="rId496" display="http://abs.twimg.com/sticky/default_profile_images/default_profile_normal.png"/>
    <hyperlink ref="F155" r:id="rId497" display="http://pbs.twimg.com/profile_images/988034604287356928/Ub14qM3Q_normal.jpg"/>
    <hyperlink ref="F156" r:id="rId498" display="http://pbs.twimg.com/profile_images/1009582268799770624/RFl2YSBp_normal.jpg"/>
    <hyperlink ref="F157" r:id="rId499" display="http://pbs.twimg.com/profile_images/881827334831169536/oGlTRyrn_normal.jpg"/>
    <hyperlink ref="F158" r:id="rId500" display="http://pbs.twimg.com/profile_images/898482971967148032/JiM_JBWV_normal.jpg"/>
    <hyperlink ref="F159" r:id="rId501" display="http://abs.twimg.com/sticky/default_profile_images/default_profile_normal.png"/>
    <hyperlink ref="F160" r:id="rId502" display="http://pbs.twimg.com/profile_images/1060858034270994432/bjYtJvLk_normal.jpg"/>
    <hyperlink ref="F161" r:id="rId503" display="http://pbs.twimg.com/profile_images/1024107570133381120/7KiQP9I3_normal.jpg"/>
    <hyperlink ref="F162" r:id="rId504" display="http://pbs.twimg.com/profile_images/874715366861287425/aHHUtpyi_normal.jpg"/>
    <hyperlink ref="F163" r:id="rId505" display="http://pbs.twimg.com/profile_images/818476693627215875/tbKCr5AI_normal.jpg"/>
    <hyperlink ref="F164" r:id="rId506" display="http://pbs.twimg.com/profile_images/1050828895031721984/XZd4RVKt_normal.jpg"/>
    <hyperlink ref="F165" r:id="rId507" display="http://pbs.twimg.com/profile_images/1023989085784997893/GeZKZXEf_normal.jpg"/>
    <hyperlink ref="F166" r:id="rId508" display="http://pbs.twimg.com/profile_images/1151108874/image_normal.jpg"/>
    <hyperlink ref="F167" r:id="rId509" display="http://abs.twimg.com/sticky/default_profile_images/default_profile_normal.png"/>
    <hyperlink ref="F168" r:id="rId510" display="http://pbs.twimg.com/profile_images/1075502560499384320/ifDo3S69_normal.jpg"/>
    <hyperlink ref="F169" r:id="rId511" display="http://pbs.twimg.com/profile_images/737398248021839873/9DWWnzcD_normal.jpg"/>
    <hyperlink ref="F170" r:id="rId512" display="http://pbs.twimg.com/profile_images/673753660275499008/uWQrSVuV_normal.jpg"/>
    <hyperlink ref="F171" r:id="rId513" display="http://pbs.twimg.com/profile_images/977267950859313154/OkvkLIWr_normal.jpg"/>
    <hyperlink ref="F172" r:id="rId514" display="http://abs.twimg.com/sticky/default_profile_images/default_profile_normal.png"/>
    <hyperlink ref="F173" r:id="rId515" display="http://pbs.twimg.com/profile_images/983810906927792128/QToPQDeT_normal.jpg"/>
    <hyperlink ref="F174" r:id="rId516" display="http://pbs.twimg.com/profile_images/717589782000349184/zg6yavKF_normal.jpg"/>
    <hyperlink ref="F175" r:id="rId517" display="http://pbs.twimg.com/profile_images/2370342261/6vaiyng3p4agur94g1ey_normal.jpeg"/>
    <hyperlink ref="F176" r:id="rId518" display="http://pbs.twimg.com/profile_images/1038120368035258368/wWkgkndc_normal.jpg"/>
    <hyperlink ref="F177" r:id="rId519" display="http://abs.twimg.com/sticky/default_profile_images/default_profile_normal.png"/>
    <hyperlink ref="F178" r:id="rId520" display="http://abs.twimg.com/sticky/default_profile_images/default_profile_normal.png"/>
    <hyperlink ref="F179" r:id="rId521" display="http://abs.twimg.com/sticky/default_profile_images/default_profile_normal.png"/>
    <hyperlink ref="F180" r:id="rId522" display="http://pbs.twimg.com/profile_images/969659067487735813/PWyvZ4Dn_normal.jpg"/>
    <hyperlink ref="F181" r:id="rId523" display="http://pbs.twimg.com/profile_images/1002184597898190849/7s7FEY1k_normal.jpg"/>
    <hyperlink ref="F182" r:id="rId524" display="http://pbs.twimg.com/profile_images/667852761632006144/u_Ev7YXV_normal.jpg"/>
    <hyperlink ref="F183" r:id="rId525" display="http://pbs.twimg.com/profile_images/992185494703431688/hqjJ9Shd_normal.jpg"/>
    <hyperlink ref="F184" r:id="rId526" display="http://pbs.twimg.com/profile_images/1006587919296008192/bfhIh_HE_normal.jpg"/>
    <hyperlink ref="F185" r:id="rId527" display="http://pbs.twimg.com/profile_images/456494551922774016/JENLz0AB_normal.jpeg"/>
    <hyperlink ref="F186" r:id="rId528" display="http://pbs.twimg.com/profile_images/1856153645/StaffPortraits476_normal.jpg"/>
    <hyperlink ref="F187" r:id="rId529" display="http://pbs.twimg.com/profile_images/845325274703122432/ba_fk_Wt_normal.jpg"/>
    <hyperlink ref="F188" r:id="rId530" display="http://pbs.twimg.com/profile_images/1019413992584957952/S7aUlKmp_normal.jpg"/>
    <hyperlink ref="F189" r:id="rId531" display="http://pbs.twimg.com/profile_images/549669967612764160/nC_kXKQy_normal.jpeg"/>
    <hyperlink ref="F190" r:id="rId532" display="http://abs.twimg.com/sticky/default_profile_images/default_profile_normal.png"/>
    <hyperlink ref="F191" r:id="rId533" display="http://pbs.twimg.com/profile_images/1023135868574486528/hGbW3UQh_normal.jpg"/>
    <hyperlink ref="F192" r:id="rId534" display="http://pbs.twimg.com/profile_images/816157280991330305/kkf2ixnP_normal.jpg"/>
    <hyperlink ref="AX3" r:id="rId535" display="https://twitter.com/kobmaxqueen"/>
    <hyperlink ref="AX4" r:id="rId536" display="https://twitter.com/feedalpha"/>
    <hyperlink ref="AX5" r:id="rId537" display="https://twitter.com/madalynsklar"/>
    <hyperlink ref="AX6" r:id="rId538" display="https://twitter.com/websarl"/>
    <hyperlink ref="AX7" r:id="rId539" display="https://twitter.com/twitliveevents"/>
    <hyperlink ref="AX8" r:id="rId540" display="https://twitter.com/hillarydepiano"/>
    <hyperlink ref="AX9" r:id="rId541" display="https://twitter.com/hanque99"/>
    <hyperlink ref="AX10" r:id="rId542" display="https://twitter.com/mutiqxxs"/>
    <hyperlink ref="AX11" r:id="rId543" display="https://twitter.com/18autobase"/>
    <hyperlink ref="AX12" r:id="rId544" display="https://twitter.com/hayrezaa"/>
    <hyperlink ref="AX13" r:id="rId545" display="https://twitter.com/sakshisdi"/>
    <hyperlink ref="AX14" r:id="rId546" display="https://twitter.com/bloggersatwork"/>
    <hyperlink ref="AX15" r:id="rId547" display="https://twitter.com/rumanarumi13"/>
    <hyperlink ref="AX16" r:id="rId548" display="https://twitter.com/debraruh"/>
    <hyperlink ref="AX17" r:id="rId549" display="https://twitter.com/sprintcare"/>
    <hyperlink ref="AX18" r:id="rId550" display="https://twitter.com/bishopgodsey"/>
    <hyperlink ref="AX19" r:id="rId551" display="https://twitter.com/peacheymomm"/>
    <hyperlink ref="AX20" r:id="rId552" display="https://twitter.com/slim_5828"/>
    <hyperlink ref="AX21" r:id="rId553" display="https://twitter.com/leeshapunk"/>
    <hyperlink ref="AX22" r:id="rId554" display="https://twitter.com/talktalktv"/>
    <hyperlink ref="AX23" r:id="rId555" display="https://twitter.com/elijah_stone_"/>
    <hyperlink ref="AX24" r:id="rId556" display="https://twitter.com/wooleybay"/>
    <hyperlink ref="AX25" r:id="rId557" display="https://twitter.com/tim_official"/>
    <hyperlink ref="AX26" r:id="rId558" display="https://twitter.com/redblack73"/>
    <hyperlink ref="AX27" r:id="rId559" display="https://twitter.com/talktalk"/>
    <hyperlink ref="AX28" r:id="rId560" display="https://twitter.com/benshannonpt"/>
    <hyperlink ref="AX29" r:id="rId561" display="https://twitter.com/ivolution93"/>
    <hyperlink ref="AX30" r:id="rId562" display="https://twitter.com/elainecurrie85"/>
    <hyperlink ref="AX31" r:id="rId563" display="https://twitter.com/lardlikesdogs"/>
    <hyperlink ref="AX32" r:id="rId564" display="https://twitter.com/ardwsn_"/>
    <hyperlink ref="AX33" r:id="rId565" display="https://twitter.com/pois0n0ustechie"/>
    <hyperlink ref="AX34" r:id="rId566" display="https://twitter.com/ravindranaut"/>
    <hyperlink ref="AX35" r:id="rId567" display="https://twitter.com/ragster316"/>
    <hyperlink ref="AX36" r:id="rId568" display="https://twitter.com/lenin2lennon"/>
    <hyperlink ref="AX37" r:id="rId569" display="https://twitter.com/southportreport"/>
    <hyperlink ref="AX38" r:id="rId570" display="https://twitter.com/martynfearn"/>
    <hyperlink ref="AX39" r:id="rId571" display="https://twitter.com/franeaglen"/>
    <hyperlink ref="AX40" r:id="rId572" display="https://twitter.com/reecefc96"/>
    <hyperlink ref="AX41" r:id="rId573" display="https://twitter.com/shug251196"/>
    <hyperlink ref="AX42" r:id="rId574" display="https://twitter.com/ktsrooney"/>
    <hyperlink ref="AX43" r:id="rId575" display="https://twitter.com/brianlightbulb"/>
    <hyperlink ref="AX44" r:id="rId576" display="https://twitter.com/chiefgarabaldi"/>
    <hyperlink ref="AX45" r:id="rId577" display="https://twitter.com/nathanb100"/>
    <hyperlink ref="AX46" r:id="rId578" display="https://twitter.com/hmsmithauthor"/>
    <hyperlink ref="AX47" r:id="rId579" display="https://twitter.com/joshuaspeed7"/>
    <hyperlink ref="AX48" r:id="rId580" display="https://twitter.com/davepike_neu"/>
    <hyperlink ref="AX49" r:id="rId581" display="https://twitter.com/dmjoshi1"/>
    <hyperlink ref="AX50" r:id="rId582" display="https://twitter.com/jugindersingh"/>
    <hyperlink ref="AX51" r:id="rId583" display="https://twitter.com/livs_mummy1"/>
    <hyperlink ref="AX52" r:id="rId584" display="https://twitter.com/angelasfarrell"/>
    <hyperlink ref="AX53" r:id="rId585" display="https://twitter.com/simon_fisk"/>
    <hyperlink ref="AX54" r:id="rId586" display="https://twitter.com/ldstudentnurse"/>
    <hyperlink ref="AX55" r:id="rId587" display="https://twitter.com/pasarea3"/>
    <hyperlink ref="AX56" r:id="rId588" display="https://twitter.com/seasidesurfer"/>
    <hyperlink ref="AX57" r:id="rId589" display="https://twitter.com/hj_ellis"/>
    <hyperlink ref="AX58" r:id="rId590" display="https://twitter.com/andrewquew"/>
    <hyperlink ref="AX59" r:id="rId591" display="https://twitter.com/angeleyes2602"/>
    <hyperlink ref="AX60" r:id="rId592" display="https://twitter.com/neilyork12"/>
    <hyperlink ref="AX61" r:id="rId593" display="https://twitter.com/ianhewitt"/>
    <hyperlink ref="AX62" r:id="rId594" display="https://twitter.com/oonuch"/>
    <hyperlink ref="AX63" r:id="rId595" display="https://twitter.com/andydonn810"/>
    <hyperlink ref="AX64" r:id="rId596" display="https://twitter.com/gr3ant"/>
    <hyperlink ref="AX65" r:id="rId597" display="https://twitter.com/112jk211"/>
    <hyperlink ref="AX66" r:id="rId598" display="https://twitter.com/trharn"/>
    <hyperlink ref="AX67" r:id="rId599" display="https://twitter.com/juststatistic"/>
    <hyperlink ref="AX68" r:id="rId600" display="https://twitter.com/jordans_parker"/>
    <hyperlink ref="AX69" r:id="rId601" display="https://twitter.com/nevzab"/>
    <hyperlink ref="AX70" r:id="rId602" display="https://twitter.com/davidpbates"/>
    <hyperlink ref="AX71" r:id="rId603" display="https://twitter.com/dmcgwinn"/>
    <hyperlink ref="AX72" r:id="rId604" display="https://twitter.com/bethaan92"/>
    <hyperlink ref="AX73" r:id="rId605" display="https://twitter.com/djemjay2000"/>
    <hyperlink ref="AX74" r:id="rId606" display="https://twitter.com/xtoybsx"/>
    <hyperlink ref="AX75" r:id="rId607" display="https://twitter.com/gutobowi"/>
    <hyperlink ref="AX76" r:id="rId608" display="https://twitter.com/bnoneof"/>
    <hyperlink ref="AX77" r:id="rId609" display="https://twitter.com/gappydave"/>
    <hyperlink ref="AX78" r:id="rId610" display="https://twitter.com/harrystakinover"/>
    <hyperlink ref="AX79" r:id="rId611" display="https://twitter.com/cjonesy1990"/>
    <hyperlink ref="AX80" r:id="rId612" display="https://twitter.com/faithjamesss"/>
    <hyperlink ref="AX81" r:id="rId613" display="https://twitter.com/baiye300"/>
    <hyperlink ref="AX82" r:id="rId614" display="https://twitter.com/thetynter"/>
    <hyperlink ref="AX83" r:id="rId615" display="https://twitter.com/abstractknives"/>
    <hyperlink ref="AX84" r:id="rId616" display="https://twitter.com/oxjustice"/>
    <hyperlink ref="AX85" r:id="rId617" display="https://twitter.com/parr_bethan"/>
    <hyperlink ref="AX86" r:id="rId618" display="https://twitter.com/stueywhite"/>
    <hyperlink ref="AX87" r:id="rId619" display="https://twitter.com/mollymod1"/>
    <hyperlink ref="AX88" r:id="rId620" display="https://twitter.com/tczykalo"/>
    <hyperlink ref="AX89" r:id="rId621" display="https://twitter.com/samanthakittyx"/>
    <hyperlink ref="AX90" r:id="rId622" display="https://twitter.com/dopeshmoker"/>
    <hyperlink ref="AX91" r:id="rId623" display="https://twitter.com/bryanmottram"/>
    <hyperlink ref="AX92" r:id="rId624" display="https://twitter.com/bl00dbike_rider"/>
    <hyperlink ref="AX93" r:id="rId625" display="https://twitter.com/rosiegrocock"/>
    <hyperlink ref="AX94" r:id="rId626" display="https://twitter.com/pukkapete58"/>
    <hyperlink ref="AX95" r:id="rId627" display="https://twitter.com/jordzybruh"/>
    <hyperlink ref="AX96" r:id="rId628" display="https://twitter.com/bassistvisuals"/>
    <hyperlink ref="AX97" r:id="rId629" display="https://twitter.com/tonne69"/>
    <hyperlink ref="AX98" r:id="rId630" display="https://twitter.com/zaazu7"/>
    <hyperlink ref="AX99" r:id="rId631" display="https://twitter.com/ktn1977"/>
    <hyperlink ref="AX100" r:id="rId632" display="https://twitter.com/brvtravel"/>
    <hyperlink ref="AX101" r:id="rId633" display="https://twitter.com/belleamisx"/>
    <hyperlink ref="AX102" r:id="rId634" display="https://twitter.com/damirjovic"/>
    <hyperlink ref="AX103" r:id="rId635" display="https://twitter.com/obanlad1970"/>
    <hyperlink ref="AX104" r:id="rId636" display="https://twitter.com/dan_ahtow"/>
    <hyperlink ref="AX105" r:id="rId637" display="https://twitter.com/wilksy76"/>
    <hyperlink ref="AX106" r:id="rId638" display="https://twitter.com/jamiedyer1977"/>
    <hyperlink ref="AX107" r:id="rId639" display="https://twitter.com/ninhydrin"/>
    <hyperlink ref="AX108" r:id="rId640" display="https://twitter.com/michellesmart16"/>
    <hyperlink ref="AX109" r:id="rId641" display="https://twitter.com/b2bmarketingvp"/>
    <hyperlink ref="AX110" r:id="rId642" display="https://twitter.com/magpietravels"/>
    <hyperlink ref="AX111" r:id="rId643" display="https://twitter.com/_s112ean"/>
    <hyperlink ref="AX112" r:id="rId644" display="https://twitter.com/the_actual_phil"/>
    <hyperlink ref="AX113" r:id="rId645" display="https://twitter.com/seb31144358"/>
    <hyperlink ref="AX114" r:id="rId646" display="https://twitter.com/heartouthoily"/>
    <hyperlink ref="AX115" r:id="rId647" display="https://twitter.com/irfapanchbhaya"/>
    <hyperlink ref="AX116" r:id="rId648" display="https://twitter.com/mixig"/>
    <hyperlink ref="AX117" r:id="rId649" display="https://twitter.com/drivinmecrazy6"/>
    <hyperlink ref="AX118" r:id="rId650" display="https://twitter.com/laurennealon"/>
    <hyperlink ref="AX119" r:id="rId651" display="https://twitter.com/cre8iverepublic"/>
    <hyperlink ref="AX120" r:id="rId652" display="https://twitter.com/lostone1980"/>
    <hyperlink ref="AX121" r:id="rId653" display="https://twitter.com/victorryyyy"/>
    <hyperlink ref="AX122" r:id="rId654" display="https://twitter.com/scotty23kirk"/>
    <hyperlink ref="AX123" r:id="rId655" display="https://twitter.com/shakil2456"/>
    <hyperlink ref="AX124" r:id="rId656" display="https://twitter.com/peter_everill"/>
    <hyperlink ref="AX125" r:id="rId657" display="https://twitter.com/chappers2602"/>
    <hyperlink ref="AX126" r:id="rId658" display="https://twitter.com/davecosmos"/>
    <hyperlink ref="AX127" r:id="rId659" display="https://twitter.com/ryanclutty"/>
    <hyperlink ref="AX128" r:id="rId660" display="https://twitter.com/jessicahpreston"/>
    <hyperlink ref="AX129" r:id="rId661" display="https://twitter.com/bellsprincesss"/>
    <hyperlink ref="AX130" r:id="rId662" display="https://twitter.com/rob3rts1975"/>
    <hyperlink ref="AX131" r:id="rId663" display="https://twitter.com/lewisf1smith"/>
    <hyperlink ref="AX132" r:id="rId664" display="https://twitter.com/reptileman1975"/>
    <hyperlink ref="AX133" r:id="rId665" display="https://twitter.com/ablahad"/>
    <hyperlink ref="AX134" r:id="rId666" display="https://twitter.com/no1zebbie"/>
    <hyperlink ref="AX135" r:id="rId667" display="https://twitter.com/joannefisher"/>
    <hyperlink ref="AX136" r:id="rId668" display="https://twitter.com/davidm881"/>
    <hyperlink ref="AX137" r:id="rId669" display="https://twitter.com/smith08karen"/>
    <hyperlink ref="AX138" r:id="rId670" display="https://twitter.com/buzzwifey"/>
    <hyperlink ref="AX139" r:id="rId671" display="https://twitter.com/jlevi53"/>
    <hyperlink ref="AX140" r:id="rId672" display="https://twitter.com/2002grieve"/>
    <hyperlink ref="AX141" r:id="rId673" display="https://twitter.com/mrsaniat"/>
    <hyperlink ref="AX142" r:id="rId674" display="https://twitter.com/mmikeyjjones"/>
    <hyperlink ref="AX143" r:id="rId675" display="https://twitter.com/david_albinson"/>
    <hyperlink ref="AX144" r:id="rId676" display="https://twitter.com/valleysue"/>
    <hyperlink ref="AX145" r:id="rId677" display="https://twitter.com/axis_gary"/>
    <hyperlink ref="AX146" r:id="rId678" display="https://twitter.com/leereyn32422817"/>
    <hyperlink ref="AX147" r:id="rId679" display="https://twitter.com/wilbod"/>
    <hyperlink ref="AX148" r:id="rId680" display="https://twitter.com/mamavaaj"/>
    <hyperlink ref="AX149" r:id="rId681" display="https://twitter.com/smartnizi"/>
    <hyperlink ref="AX150" r:id="rId682" display="https://twitter.com/goodjobdone"/>
    <hyperlink ref="AX151" r:id="rId683" display="https://twitter.com/sheikhspearesid"/>
    <hyperlink ref="AX152" r:id="rId684" display="https://twitter.com/67karlsmith"/>
    <hyperlink ref="AX153" r:id="rId685" display="https://twitter.com/andrewbertonesi"/>
    <hyperlink ref="AX154" r:id="rId686" display="https://twitter.com/jason84258171"/>
    <hyperlink ref="AX155" r:id="rId687" display="https://twitter.com/jacksutcliffe88"/>
    <hyperlink ref="AX156" r:id="rId688" display="https://twitter.com/paulheseltine"/>
    <hyperlink ref="AX157" r:id="rId689" display="https://twitter.com/thechef82"/>
    <hyperlink ref="AX158" r:id="rId690" display="https://twitter.com/charltonlady1"/>
    <hyperlink ref="AX159" r:id="rId691" display="https://twitter.com/06dave7891"/>
    <hyperlink ref="AX160" r:id="rId692" display="https://twitter.com/_leefrancis"/>
    <hyperlink ref="AX161" r:id="rId693" display="https://twitter.com/galanejluo"/>
    <hyperlink ref="AX162" r:id="rId694" display="https://twitter.com/gwenlee_10"/>
    <hyperlink ref="AX163" r:id="rId695" display="https://twitter.com/larwoodartdept"/>
    <hyperlink ref="AX164" r:id="rId696" display="https://twitter.com/mattsl"/>
    <hyperlink ref="AX165" r:id="rId697" display="https://twitter.com/uluv_frankie"/>
    <hyperlink ref="AX166" r:id="rId698" display="https://twitter.com/rob_king"/>
    <hyperlink ref="AX167" r:id="rId699" display="https://twitter.com/steviej4"/>
    <hyperlink ref="AX168" r:id="rId700" display="https://twitter.com/ian_mckinley"/>
    <hyperlink ref="AX169" r:id="rId701" display="https://twitter.com/coops1213"/>
    <hyperlink ref="AX170" r:id="rId702" display="https://twitter.com/tracydainty"/>
    <hyperlink ref="AX171" r:id="rId703" display="https://twitter.com/ga_dundee"/>
    <hyperlink ref="AX172" r:id="rId704" display="https://twitter.com/derriylin"/>
    <hyperlink ref="AX173" r:id="rId705" display="https://twitter.com/askamex"/>
    <hyperlink ref="AX174" r:id="rId706" display="https://twitter.com/mattsteinberger"/>
    <hyperlink ref="AX175" r:id="rId707" display="https://twitter.com/artpappas"/>
    <hyperlink ref="AX176" r:id="rId708" display="https://twitter.com/hockeyfan9151"/>
    <hyperlink ref="AX177" r:id="rId709" display="https://twitter.com/homercrump"/>
    <hyperlink ref="AX178" r:id="rId710" display="https://twitter.com/emoose123"/>
    <hyperlink ref="AX179" r:id="rId711" display="https://twitter.com/hr76986269"/>
    <hyperlink ref="AX180" r:id="rId712" display="https://twitter.com/eerchov"/>
    <hyperlink ref="AX181" r:id="rId713" display="https://twitter.com/spencerj11"/>
    <hyperlink ref="AX182" r:id="rId714" display="https://twitter.com/jjjfootastic"/>
    <hyperlink ref="AX183" r:id="rId715" display="https://twitter.com/bigbluebeast81"/>
    <hyperlink ref="AX184" r:id="rId716" display="https://twitter.com/claireekessler1"/>
    <hyperlink ref="AX185" r:id="rId717" display="https://twitter.com/swimdonut"/>
    <hyperlink ref="AX186" r:id="rId718" display="https://twitter.com/nickoza1"/>
    <hyperlink ref="AX187" r:id="rId719" display="https://twitter.com/deliverchange"/>
    <hyperlink ref="AX188" r:id="rId720" display="https://twitter.com/manishksuman"/>
    <hyperlink ref="AX189" r:id="rId721" display="https://twitter.com/amackedanz1"/>
    <hyperlink ref="AX190" r:id="rId722" display="https://twitter.com/lslfdr"/>
    <hyperlink ref="AX191" r:id="rId723" display="https://twitter.com/meligoodwin"/>
    <hyperlink ref="AX192" r:id="rId724" display="https://twitter.com/rcb_0711"/>
  </hyperlinks>
  <printOptions/>
  <pageMargins left="0.7" right="0.7" top="0.75" bottom="0.75" header="0.3" footer="0.3"/>
  <pageSetup horizontalDpi="600" verticalDpi="600" orientation="portrait" r:id="rId728"/>
  <legacyDrawing r:id="rId726"/>
  <tableParts>
    <tablePart r:id="rId7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2687</v>
      </c>
      <c r="Z2" s="13" t="s">
        <v>2702</v>
      </c>
      <c r="AA2" s="13" t="s">
        <v>2727</v>
      </c>
      <c r="AB2" s="13" t="s">
        <v>2798</v>
      </c>
      <c r="AC2" s="13" t="s">
        <v>2876</v>
      </c>
      <c r="AD2" s="13" t="s">
        <v>2905</v>
      </c>
      <c r="AE2" s="13" t="s">
        <v>2910</v>
      </c>
      <c r="AF2" s="13" t="s">
        <v>2922</v>
      </c>
      <c r="AG2" s="117" t="s">
        <v>3116</v>
      </c>
      <c r="AH2" s="117" t="s">
        <v>3117</v>
      </c>
      <c r="AI2" s="117" t="s">
        <v>3118</v>
      </c>
      <c r="AJ2" s="117" t="s">
        <v>3119</v>
      </c>
      <c r="AK2" s="117" t="s">
        <v>3120</v>
      </c>
      <c r="AL2" s="117" t="s">
        <v>3121</v>
      </c>
      <c r="AM2" s="117" t="s">
        <v>3122</v>
      </c>
      <c r="AN2" s="117" t="s">
        <v>3123</v>
      </c>
      <c r="AO2" s="117" t="s">
        <v>3126</v>
      </c>
    </row>
    <row r="3" spans="1:41" ht="15">
      <c r="A3" s="87" t="s">
        <v>2632</v>
      </c>
      <c r="B3" s="65" t="s">
        <v>2642</v>
      </c>
      <c r="C3" s="65" t="s">
        <v>56</v>
      </c>
      <c r="D3" s="103"/>
      <c r="E3" s="102"/>
      <c r="F3" s="104" t="s">
        <v>3168</v>
      </c>
      <c r="G3" s="105"/>
      <c r="H3" s="105"/>
      <c r="I3" s="106">
        <v>3</v>
      </c>
      <c r="J3" s="107"/>
      <c r="K3" s="48">
        <v>146</v>
      </c>
      <c r="L3" s="48">
        <v>142</v>
      </c>
      <c r="M3" s="48">
        <v>6</v>
      </c>
      <c r="N3" s="48">
        <v>148</v>
      </c>
      <c r="O3" s="48">
        <v>0</v>
      </c>
      <c r="P3" s="49">
        <v>0</v>
      </c>
      <c r="Q3" s="49">
        <v>0</v>
      </c>
      <c r="R3" s="48">
        <v>1</v>
      </c>
      <c r="S3" s="48">
        <v>0</v>
      </c>
      <c r="T3" s="48">
        <v>146</v>
      </c>
      <c r="U3" s="48">
        <v>148</v>
      </c>
      <c r="V3" s="48">
        <v>2</v>
      </c>
      <c r="W3" s="49">
        <v>1.972697</v>
      </c>
      <c r="X3" s="49">
        <v>0.00684931506849315</v>
      </c>
      <c r="Y3" s="78" t="s">
        <v>600</v>
      </c>
      <c r="Z3" s="78" t="s">
        <v>611</v>
      </c>
      <c r="AA3" s="78"/>
      <c r="AB3" s="84" t="s">
        <v>2799</v>
      </c>
      <c r="AC3" s="84" t="s">
        <v>2877</v>
      </c>
      <c r="AD3" s="84" t="s">
        <v>2906</v>
      </c>
      <c r="AE3" s="84"/>
      <c r="AF3" s="84" t="s">
        <v>2923</v>
      </c>
      <c r="AG3" s="120">
        <v>55</v>
      </c>
      <c r="AH3" s="123">
        <v>1.3291445142580958</v>
      </c>
      <c r="AI3" s="120">
        <v>138</v>
      </c>
      <c r="AJ3" s="123">
        <v>3.3349444175930403</v>
      </c>
      <c r="AK3" s="120">
        <v>0</v>
      </c>
      <c r="AL3" s="123">
        <v>0</v>
      </c>
      <c r="AM3" s="120">
        <v>3945</v>
      </c>
      <c r="AN3" s="123">
        <v>95.33591106814886</v>
      </c>
      <c r="AO3" s="120">
        <v>4138</v>
      </c>
    </row>
    <row r="4" spans="1:41" ht="15">
      <c r="A4" s="87" t="s">
        <v>2633</v>
      </c>
      <c r="B4" s="65" t="s">
        <v>2643</v>
      </c>
      <c r="C4" s="65" t="s">
        <v>56</v>
      </c>
      <c r="D4" s="109"/>
      <c r="E4" s="108"/>
      <c r="F4" s="110" t="s">
        <v>3169</v>
      </c>
      <c r="G4" s="111"/>
      <c r="H4" s="111"/>
      <c r="I4" s="112">
        <v>4</v>
      </c>
      <c r="J4" s="113"/>
      <c r="K4" s="48">
        <v>20</v>
      </c>
      <c r="L4" s="48">
        <v>18</v>
      </c>
      <c r="M4" s="48">
        <v>2</v>
      </c>
      <c r="N4" s="48">
        <v>20</v>
      </c>
      <c r="O4" s="48">
        <v>0</v>
      </c>
      <c r="P4" s="49">
        <v>0</v>
      </c>
      <c r="Q4" s="49">
        <v>0</v>
      </c>
      <c r="R4" s="48">
        <v>1</v>
      </c>
      <c r="S4" s="48">
        <v>0</v>
      </c>
      <c r="T4" s="48">
        <v>20</v>
      </c>
      <c r="U4" s="48">
        <v>20</v>
      </c>
      <c r="V4" s="48">
        <v>2</v>
      </c>
      <c r="W4" s="49">
        <v>1.805</v>
      </c>
      <c r="X4" s="49">
        <v>0.05</v>
      </c>
      <c r="Y4" s="78" t="s">
        <v>601</v>
      </c>
      <c r="Z4" s="78" t="s">
        <v>612</v>
      </c>
      <c r="AA4" s="78"/>
      <c r="AB4" s="84" t="s">
        <v>2800</v>
      </c>
      <c r="AC4" s="84" t="s">
        <v>2878</v>
      </c>
      <c r="AD4" s="84" t="s">
        <v>2907</v>
      </c>
      <c r="AE4" s="84"/>
      <c r="AF4" s="84" t="s">
        <v>2924</v>
      </c>
      <c r="AG4" s="120">
        <v>14</v>
      </c>
      <c r="AH4" s="123">
        <v>3.6363636363636362</v>
      </c>
      <c r="AI4" s="120">
        <v>0</v>
      </c>
      <c r="AJ4" s="123">
        <v>0</v>
      </c>
      <c r="AK4" s="120">
        <v>0</v>
      </c>
      <c r="AL4" s="123">
        <v>0</v>
      </c>
      <c r="AM4" s="120">
        <v>371</v>
      </c>
      <c r="AN4" s="123">
        <v>96.36363636363636</v>
      </c>
      <c r="AO4" s="120">
        <v>385</v>
      </c>
    </row>
    <row r="5" spans="1:41" ht="15">
      <c r="A5" s="87" t="s">
        <v>2634</v>
      </c>
      <c r="B5" s="65" t="s">
        <v>2644</v>
      </c>
      <c r="C5" s="65" t="s">
        <v>56</v>
      </c>
      <c r="D5" s="109"/>
      <c r="E5" s="108"/>
      <c r="F5" s="110" t="s">
        <v>3170</v>
      </c>
      <c r="G5" s="111"/>
      <c r="H5" s="111"/>
      <c r="I5" s="112">
        <v>5</v>
      </c>
      <c r="J5" s="113"/>
      <c r="K5" s="48">
        <v>5</v>
      </c>
      <c r="L5" s="48">
        <v>3</v>
      </c>
      <c r="M5" s="48">
        <v>2</v>
      </c>
      <c r="N5" s="48">
        <v>5</v>
      </c>
      <c r="O5" s="48">
        <v>0</v>
      </c>
      <c r="P5" s="49">
        <v>0</v>
      </c>
      <c r="Q5" s="49">
        <v>0</v>
      </c>
      <c r="R5" s="48">
        <v>1</v>
      </c>
      <c r="S5" s="48">
        <v>0</v>
      </c>
      <c r="T5" s="48">
        <v>5</v>
      </c>
      <c r="U5" s="48">
        <v>5</v>
      </c>
      <c r="V5" s="48">
        <v>2</v>
      </c>
      <c r="W5" s="49">
        <v>1.28</v>
      </c>
      <c r="X5" s="49">
        <v>0.2</v>
      </c>
      <c r="Y5" s="78" t="s">
        <v>597</v>
      </c>
      <c r="Z5" s="78" t="s">
        <v>608</v>
      </c>
      <c r="AA5" s="78"/>
      <c r="AB5" s="84" t="s">
        <v>2801</v>
      </c>
      <c r="AC5" s="84" t="s">
        <v>2879</v>
      </c>
      <c r="AD5" s="84" t="s">
        <v>2908</v>
      </c>
      <c r="AE5" s="84"/>
      <c r="AF5" s="84" t="s">
        <v>2925</v>
      </c>
      <c r="AG5" s="120">
        <v>3</v>
      </c>
      <c r="AH5" s="123">
        <v>1.5873015873015872</v>
      </c>
      <c r="AI5" s="120">
        <v>2</v>
      </c>
      <c r="AJ5" s="123">
        <v>1.0582010582010581</v>
      </c>
      <c r="AK5" s="120">
        <v>0</v>
      </c>
      <c r="AL5" s="123">
        <v>0</v>
      </c>
      <c r="AM5" s="120">
        <v>184</v>
      </c>
      <c r="AN5" s="123">
        <v>97.35449735449735</v>
      </c>
      <c r="AO5" s="120">
        <v>189</v>
      </c>
    </row>
    <row r="6" spans="1:41" ht="15">
      <c r="A6" s="87" t="s">
        <v>2635</v>
      </c>
      <c r="B6" s="65" t="s">
        <v>2645</v>
      </c>
      <c r="C6" s="65" t="s">
        <v>56</v>
      </c>
      <c r="D6" s="109"/>
      <c r="E6" s="108"/>
      <c r="F6" s="110" t="s">
        <v>3171</v>
      </c>
      <c r="G6" s="111"/>
      <c r="H6" s="111"/>
      <c r="I6" s="112">
        <v>6</v>
      </c>
      <c r="J6" s="113"/>
      <c r="K6" s="48">
        <v>3</v>
      </c>
      <c r="L6" s="48">
        <v>2</v>
      </c>
      <c r="M6" s="48">
        <v>0</v>
      </c>
      <c r="N6" s="48">
        <v>2</v>
      </c>
      <c r="O6" s="48">
        <v>0</v>
      </c>
      <c r="P6" s="49">
        <v>0</v>
      </c>
      <c r="Q6" s="49">
        <v>0</v>
      </c>
      <c r="R6" s="48">
        <v>1</v>
      </c>
      <c r="S6" s="48">
        <v>0</v>
      </c>
      <c r="T6" s="48">
        <v>3</v>
      </c>
      <c r="U6" s="48">
        <v>2</v>
      </c>
      <c r="V6" s="48">
        <v>2</v>
      </c>
      <c r="W6" s="49">
        <v>0.888889</v>
      </c>
      <c r="X6" s="49">
        <v>0.3333333333333333</v>
      </c>
      <c r="Y6" s="78" t="s">
        <v>598</v>
      </c>
      <c r="Z6" s="78" t="s">
        <v>609</v>
      </c>
      <c r="AA6" s="78"/>
      <c r="AB6" s="84" t="s">
        <v>2802</v>
      </c>
      <c r="AC6" s="84" t="s">
        <v>1190</v>
      </c>
      <c r="AD6" s="84" t="s">
        <v>2909</v>
      </c>
      <c r="AE6" s="84"/>
      <c r="AF6" s="84" t="s">
        <v>2926</v>
      </c>
      <c r="AG6" s="120">
        <v>1</v>
      </c>
      <c r="AH6" s="123">
        <v>1.6666666666666667</v>
      </c>
      <c r="AI6" s="120">
        <v>0</v>
      </c>
      <c r="AJ6" s="123">
        <v>0</v>
      </c>
      <c r="AK6" s="120">
        <v>0</v>
      </c>
      <c r="AL6" s="123">
        <v>0</v>
      </c>
      <c r="AM6" s="120">
        <v>59</v>
      </c>
      <c r="AN6" s="123">
        <v>98.33333333333333</v>
      </c>
      <c r="AO6" s="120">
        <v>60</v>
      </c>
    </row>
    <row r="7" spans="1:41" ht="15">
      <c r="A7" s="87" t="s">
        <v>2636</v>
      </c>
      <c r="B7" s="65" t="s">
        <v>2646</v>
      </c>
      <c r="C7" s="65" t="s">
        <v>56</v>
      </c>
      <c r="D7" s="109"/>
      <c r="E7" s="108"/>
      <c r="F7" s="110" t="s">
        <v>3172</v>
      </c>
      <c r="G7" s="111"/>
      <c r="H7" s="111"/>
      <c r="I7" s="112">
        <v>7</v>
      </c>
      <c r="J7" s="113"/>
      <c r="K7" s="48">
        <v>3</v>
      </c>
      <c r="L7" s="48">
        <v>2</v>
      </c>
      <c r="M7" s="48">
        <v>2</v>
      </c>
      <c r="N7" s="48">
        <v>4</v>
      </c>
      <c r="O7" s="48">
        <v>2</v>
      </c>
      <c r="P7" s="49">
        <v>0</v>
      </c>
      <c r="Q7" s="49">
        <v>0</v>
      </c>
      <c r="R7" s="48">
        <v>1</v>
      </c>
      <c r="S7" s="48">
        <v>0</v>
      </c>
      <c r="T7" s="48">
        <v>3</v>
      </c>
      <c r="U7" s="48">
        <v>4</v>
      </c>
      <c r="V7" s="48">
        <v>2</v>
      </c>
      <c r="W7" s="49">
        <v>0.888889</v>
      </c>
      <c r="X7" s="49">
        <v>0.3333333333333333</v>
      </c>
      <c r="Y7" s="78" t="s">
        <v>595</v>
      </c>
      <c r="Z7" s="78" t="s">
        <v>606</v>
      </c>
      <c r="AA7" s="78" t="s">
        <v>2728</v>
      </c>
      <c r="AB7" s="84" t="s">
        <v>2803</v>
      </c>
      <c r="AC7" s="84" t="s">
        <v>2880</v>
      </c>
      <c r="AD7" s="84"/>
      <c r="AE7" s="84" t="s">
        <v>227</v>
      </c>
      <c r="AF7" s="84" t="s">
        <v>2927</v>
      </c>
      <c r="AG7" s="120">
        <v>3</v>
      </c>
      <c r="AH7" s="123">
        <v>4.6875</v>
      </c>
      <c r="AI7" s="120">
        <v>0</v>
      </c>
      <c r="AJ7" s="123">
        <v>0</v>
      </c>
      <c r="AK7" s="120">
        <v>0</v>
      </c>
      <c r="AL7" s="123">
        <v>0</v>
      </c>
      <c r="AM7" s="120">
        <v>61</v>
      </c>
      <c r="AN7" s="123">
        <v>95.3125</v>
      </c>
      <c r="AO7" s="120">
        <v>64</v>
      </c>
    </row>
    <row r="8" spans="1:41" ht="15">
      <c r="A8" s="87" t="s">
        <v>2637</v>
      </c>
      <c r="B8" s="65" t="s">
        <v>2647</v>
      </c>
      <c r="C8" s="65" t="s">
        <v>56</v>
      </c>
      <c r="D8" s="109"/>
      <c r="E8" s="108"/>
      <c r="F8" s="110" t="s">
        <v>3173</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c r="Z8" s="78"/>
      <c r="AA8" s="78"/>
      <c r="AB8" s="84" t="s">
        <v>2804</v>
      </c>
      <c r="AC8" s="84" t="s">
        <v>2851</v>
      </c>
      <c r="AD8" s="84" t="s">
        <v>230</v>
      </c>
      <c r="AE8" s="84" t="s">
        <v>229</v>
      </c>
      <c r="AF8" s="84" t="s">
        <v>2928</v>
      </c>
      <c r="AG8" s="120">
        <v>0</v>
      </c>
      <c r="AH8" s="123">
        <v>0</v>
      </c>
      <c r="AI8" s="120">
        <v>0</v>
      </c>
      <c r="AJ8" s="123">
        <v>0</v>
      </c>
      <c r="AK8" s="120">
        <v>0</v>
      </c>
      <c r="AL8" s="123">
        <v>0</v>
      </c>
      <c r="AM8" s="120">
        <v>14</v>
      </c>
      <c r="AN8" s="123">
        <v>100</v>
      </c>
      <c r="AO8" s="120">
        <v>14</v>
      </c>
    </row>
    <row r="9" spans="1:41" ht="15">
      <c r="A9" s="87" t="s">
        <v>2638</v>
      </c>
      <c r="B9" s="65" t="s">
        <v>2648</v>
      </c>
      <c r="C9" s="65" t="s">
        <v>56</v>
      </c>
      <c r="D9" s="109"/>
      <c r="E9" s="108"/>
      <c r="F9" s="110" t="s">
        <v>3174</v>
      </c>
      <c r="G9" s="111"/>
      <c r="H9" s="111"/>
      <c r="I9" s="112">
        <v>9</v>
      </c>
      <c r="J9" s="113"/>
      <c r="K9" s="48">
        <v>3</v>
      </c>
      <c r="L9" s="48">
        <v>3</v>
      </c>
      <c r="M9" s="48">
        <v>0</v>
      </c>
      <c r="N9" s="48">
        <v>3</v>
      </c>
      <c r="O9" s="48">
        <v>1</v>
      </c>
      <c r="P9" s="49">
        <v>0</v>
      </c>
      <c r="Q9" s="49">
        <v>0</v>
      </c>
      <c r="R9" s="48">
        <v>1</v>
      </c>
      <c r="S9" s="48">
        <v>0</v>
      </c>
      <c r="T9" s="48">
        <v>3</v>
      </c>
      <c r="U9" s="48">
        <v>3</v>
      </c>
      <c r="V9" s="48">
        <v>2</v>
      </c>
      <c r="W9" s="49">
        <v>0.888889</v>
      </c>
      <c r="X9" s="49">
        <v>0.3333333333333333</v>
      </c>
      <c r="Y9" s="78" t="s">
        <v>591</v>
      </c>
      <c r="Z9" s="78" t="s">
        <v>602</v>
      </c>
      <c r="AA9" s="78" t="s">
        <v>614</v>
      </c>
      <c r="AB9" s="84" t="s">
        <v>2805</v>
      </c>
      <c r="AC9" s="84" t="s">
        <v>2881</v>
      </c>
      <c r="AD9" s="84"/>
      <c r="AE9" s="84" t="s">
        <v>214</v>
      </c>
      <c r="AF9" s="84" t="s">
        <v>2929</v>
      </c>
      <c r="AG9" s="120">
        <v>0</v>
      </c>
      <c r="AH9" s="123">
        <v>0</v>
      </c>
      <c r="AI9" s="120">
        <v>0</v>
      </c>
      <c r="AJ9" s="123">
        <v>0</v>
      </c>
      <c r="AK9" s="120">
        <v>0</v>
      </c>
      <c r="AL9" s="123">
        <v>0</v>
      </c>
      <c r="AM9" s="120">
        <v>51</v>
      </c>
      <c r="AN9" s="123">
        <v>100</v>
      </c>
      <c r="AO9" s="120">
        <v>51</v>
      </c>
    </row>
    <row r="10" spans="1:41" ht="14.25" customHeight="1">
      <c r="A10" s="87" t="s">
        <v>2639</v>
      </c>
      <c r="B10" s="65" t="s">
        <v>2649</v>
      </c>
      <c r="C10" s="65" t="s">
        <v>56</v>
      </c>
      <c r="D10" s="109"/>
      <c r="E10" s="108"/>
      <c r="F10" s="110" t="s">
        <v>3175</v>
      </c>
      <c r="G10" s="111"/>
      <c r="H10" s="111"/>
      <c r="I10" s="112">
        <v>10</v>
      </c>
      <c r="J10" s="113"/>
      <c r="K10" s="48">
        <v>3</v>
      </c>
      <c r="L10" s="48">
        <v>3</v>
      </c>
      <c r="M10" s="48">
        <v>0</v>
      </c>
      <c r="N10" s="48">
        <v>3</v>
      </c>
      <c r="O10" s="48">
        <v>3</v>
      </c>
      <c r="P10" s="49" t="s">
        <v>3127</v>
      </c>
      <c r="Q10" s="49" t="s">
        <v>3127</v>
      </c>
      <c r="R10" s="48">
        <v>3</v>
      </c>
      <c r="S10" s="48">
        <v>3</v>
      </c>
      <c r="T10" s="48">
        <v>1</v>
      </c>
      <c r="U10" s="48">
        <v>1</v>
      </c>
      <c r="V10" s="48">
        <v>0</v>
      </c>
      <c r="W10" s="49">
        <v>0</v>
      </c>
      <c r="X10" s="49">
        <v>0</v>
      </c>
      <c r="Y10" s="78" t="s">
        <v>2688</v>
      </c>
      <c r="Z10" s="78" t="s">
        <v>2703</v>
      </c>
      <c r="AA10" s="78" t="s">
        <v>2729</v>
      </c>
      <c r="AB10" s="84" t="s">
        <v>2806</v>
      </c>
      <c r="AC10" s="84" t="s">
        <v>2853</v>
      </c>
      <c r="AD10" s="84"/>
      <c r="AE10" s="84"/>
      <c r="AF10" s="84" t="s">
        <v>2930</v>
      </c>
      <c r="AG10" s="120">
        <v>1</v>
      </c>
      <c r="AH10" s="123">
        <v>2.380952380952381</v>
      </c>
      <c r="AI10" s="120">
        <v>0</v>
      </c>
      <c r="AJ10" s="123">
        <v>0</v>
      </c>
      <c r="AK10" s="120">
        <v>0</v>
      </c>
      <c r="AL10" s="123">
        <v>0</v>
      </c>
      <c r="AM10" s="120">
        <v>41</v>
      </c>
      <c r="AN10" s="123">
        <v>97.61904761904762</v>
      </c>
      <c r="AO10" s="120">
        <v>42</v>
      </c>
    </row>
    <row r="11" spans="1:41" ht="15">
      <c r="A11" s="87" t="s">
        <v>2640</v>
      </c>
      <c r="B11" s="65" t="s">
        <v>2650</v>
      </c>
      <c r="C11" s="65" t="s">
        <v>56</v>
      </c>
      <c r="D11" s="109"/>
      <c r="E11" s="108"/>
      <c r="F11" s="110" t="s">
        <v>2640</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t="s">
        <v>599</v>
      </c>
      <c r="Z11" s="78" t="s">
        <v>610</v>
      </c>
      <c r="AA11" s="78"/>
      <c r="AB11" s="84" t="s">
        <v>1190</v>
      </c>
      <c r="AC11" s="84" t="s">
        <v>1190</v>
      </c>
      <c r="AD11" s="84" t="s">
        <v>237</v>
      </c>
      <c r="AE11" s="84"/>
      <c r="AF11" s="84" t="s">
        <v>2931</v>
      </c>
      <c r="AG11" s="120">
        <v>0</v>
      </c>
      <c r="AH11" s="123">
        <v>0</v>
      </c>
      <c r="AI11" s="120">
        <v>0</v>
      </c>
      <c r="AJ11" s="123">
        <v>0</v>
      </c>
      <c r="AK11" s="120">
        <v>0</v>
      </c>
      <c r="AL11" s="123">
        <v>0</v>
      </c>
      <c r="AM11" s="120">
        <v>13</v>
      </c>
      <c r="AN11" s="123">
        <v>100</v>
      </c>
      <c r="AO11" s="120">
        <v>13</v>
      </c>
    </row>
    <row r="12" spans="1:41" ht="15">
      <c r="A12" s="87" t="s">
        <v>2641</v>
      </c>
      <c r="B12" s="65" t="s">
        <v>2651</v>
      </c>
      <c r="C12" s="65" t="s">
        <v>56</v>
      </c>
      <c r="D12" s="109"/>
      <c r="E12" s="108"/>
      <c r="F12" s="110" t="s">
        <v>3176</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593</v>
      </c>
      <c r="Z12" s="78" t="s">
        <v>604</v>
      </c>
      <c r="AA12" s="78"/>
      <c r="AB12" s="84" t="s">
        <v>2807</v>
      </c>
      <c r="AC12" s="84" t="s">
        <v>2882</v>
      </c>
      <c r="AD12" s="84"/>
      <c r="AE12" s="84" t="s">
        <v>217</v>
      </c>
      <c r="AF12" s="84" t="s">
        <v>2932</v>
      </c>
      <c r="AG12" s="120">
        <v>4</v>
      </c>
      <c r="AH12" s="123">
        <v>8.333333333333334</v>
      </c>
      <c r="AI12" s="120">
        <v>0</v>
      </c>
      <c r="AJ12" s="123">
        <v>0</v>
      </c>
      <c r="AK12" s="120">
        <v>0</v>
      </c>
      <c r="AL12" s="123">
        <v>0</v>
      </c>
      <c r="AM12" s="120">
        <v>44</v>
      </c>
      <c r="AN12" s="123">
        <v>91.66666666666667</v>
      </c>
      <c r="AO12" s="120">
        <v>48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2632</v>
      </c>
      <c r="B2" s="84" t="s">
        <v>226</v>
      </c>
      <c r="C2" s="78">
        <f>VLOOKUP(GroupVertices[[#This Row],[Vertex]],Vertices[],MATCH("ID",Vertices[[#Headers],[Vertex]:[Vertex Content Word Count]],0),FALSE)</f>
        <v>27</v>
      </c>
    </row>
    <row r="3" spans="1:3" ht="15">
      <c r="A3" s="78" t="s">
        <v>2632</v>
      </c>
      <c r="B3" s="84" t="s">
        <v>382</v>
      </c>
      <c r="C3" s="78">
        <f>VLOOKUP(GroupVertices[[#This Row],[Vertex]],Vertices[],MATCH("ID",Vertices[[#Headers],[Vertex]:[Vertex Content Word Count]],0),FALSE)</f>
        <v>172</v>
      </c>
    </row>
    <row r="4" spans="1:3" ht="15">
      <c r="A4" s="78" t="s">
        <v>2632</v>
      </c>
      <c r="B4" s="84" t="s">
        <v>381</v>
      </c>
      <c r="C4" s="78">
        <f>VLOOKUP(GroupVertices[[#This Row],[Vertex]],Vertices[],MATCH("ID",Vertices[[#Headers],[Vertex]:[Vertex Content Word Count]],0),FALSE)</f>
        <v>171</v>
      </c>
    </row>
    <row r="5" spans="1:3" ht="15">
      <c r="A5" s="78" t="s">
        <v>2632</v>
      </c>
      <c r="B5" s="84" t="s">
        <v>380</v>
      </c>
      <c r="C5" s="78">
        <f>VLOOKUP(GroupVertices[[#This Row],[Vertex]],Vertices[],MATCH("ID",Vertices[[#Headers],[Vertex]:[Vertex Content Word Count]],0),FALSE)</f>
        <v>170</v>
      </c>
    </row>
    <row r="6" spans="1:3" ht="15">
      <c r="A6" s="78" t="s">
        <v>2632</v>
      </c>
      <c r="B6" s="84" t="s">
        <v>379</v>
      </c>
      <c r="C6" s="78">
        <f>VLOOKUP(GroupVertices[[#This Row],[Vertex]],Vertices[],MATCH("ID",Vertices[[#Headers],[Vertex]:[Vertex Content Word Count]],0),FALSE)</f>
        <v>169</v>
      </c>
    </row>
    <row r="7" spans="1:3" ht="15">
      <c r="A7" s="78" t="s">
        <v>2632</v>
      </c>
      <c r="B7" s="84" t="s">
        <v>378</v>
      </c>
      <c r="C7" s="78">
        <f>VLOOKUP(GroupVertices[[#This Row],[Vertex]],Vertices[],MATCH("ID",Vertices[[#Headers],[Vertex]:[Vertex Content Word Count]],0),FALSE)</f>
        <v>168</v>
      </c>
    </row>
    <row r="8" spans="1:3" ht="15">
      <c r="A8" s="78" t="s">
        <v>2632</v>
      </c>
      <c r="B8" s="84" t="s">
        <v>377</v>
      </c>
      <c r="C8" s="78">
        <f>VLOOKUP(GroupVertices[[#This Row],[Vertex]],Vertices[],MATCH("ID",Vertices[[#Headers],[Vertex]:[Vertex Content Word Count]],0),FALSE)</f>
        <v>167</v>
      </c>
    </row>
    <row r="9" spans="1:3" ht="15">
      <c r="A9" s="78" t="s">
        <v>2632</v>
      </c>
      <c r="B9" s="84" t="s">
        <v>376</v>
      </c>
      <c r="C9" s="78">
        <f>VLOOKUP(GroupVertices[[#This Row],[Vertex]],Vertices[],MATCH("ID",Vertices[[#Headers],[Vertex]:[Vertex Content Word Count]],0),FALSE)</f>
        <v>166</v>
      </c>
    </row>
    <row r="10" spans="1:3" ht="15">
      <c r="A10" s="78" t="s">
        <v>2632</v>
      </c>
      <c r="B10" s="84" t="s">
        <v>375</v>
      </c>
      <c r="C10" s="78">
        <f>VLOOKUP(GroupVertices[[#This Row],[Vertex]],Vertices[],MATCH("ID",Vertices[[#Headers],[Vertex]:[Vertex Content Word Count]],0),FALSE)</f>
        <v>165</v>
      </c>
    </row>
    <row r="11" spans="1:3" ht="15">
      <c r="A11" s="78" t="s">
        <v>2632</v>
      </c>
      <c r="B11" s="84" t="s">
        <v>374</v>
      </c>
      <c r="C11" s="78">
        <f>VLOOKUP(GroupVertices[[#This Row],[Vertex]],Vertices[],MATCH("ID",Vertices[[#Headers],[Vertex]:[Vertex Content Word Count]],0),FALSE)</f>
        <v>164</v>
      </c>
    </row>
    <row r="12" spans="1:3" ht="15">
      <c r="A12" s="78" t="s">
        <v>2632</v>
      </c>
      <c r="B12" s="84" t="s">
        <v>373</v>
      </c>
      <c r="C12" s="78">
        <f>VLOOKUP(GroupVertices[[#This Row],[Vertex]],Vertices[],MATCH("ID",Vertices[[#Headers],[Vertex]:[Vertex Content Word Count]],0),FALSE)</f>
        <v>163</v>
      </c>
    </row>
    <row r="13" spans="1:3" ht="15">
      <c r="A13" s="78" t="s">
        <v>2632</v>
      </c>
      <c r="B13" s="84" t="s">
        <v>372</v>
      </c>
      <c r="C13" s="78">
        <f>VLOOKUP(GroupVertices[[#This Row],[Vertex]],Vertices[],MATCH("ID",Vertices[[#Headers],[Vertex]:[Vertex Content Word Count]],0),FALSE)</f>
        <v>162</v>
      </c>
    </row>
    <row r="14" spans="1:3" ht="15">
      <c r="A14" s="78" t="s">
        <v>2632</v>
      </c>
      <c r="B14" s="84" t="s">
        <v>371</v>
      </c>
      <c r="C14" s="78">
        <f>VLOOKUP(GroupVertices[[#This Row],[Vertex]],Vertices[],MATCH("ID",Vertices[[#Headers],[Vertex]:[Vertex Content Word Count]],0),FALSE)</f>
        <v>161</v>
      </c>
    </row>
    <row r="15" spans="1:3" ht="15">
      <c r="A15" s="78" t="s">
        <v>2632</v>
      </c>
      <c r="B15" s="84" t="s">
        <v>370</v>
      </c>
      <c r="C15" s="78">
        <f>VLOOKUP(GroupVertices[[#This Row],[Vertex]],Vertices[],MATCH("ID",Vertices[[#Headers],[Vertex]:[Vertex Content Word Count]],0),FALSE)</f>
        <v>160</v>
      </c>
    </row>
    <row r="16" spans="1:3" ht="15">
      <c r="A16" s="78" t="s">
        <v>2632</v>
      </c>
      <c r="B16" s="84" t="s">
        <v>369</v>
      </c>
      <c r="C16" s="78">
        <f>VLOOKUP(GroupVertices[[#This Row],[Vertex]],Vertices[],MATCH("ID",Vertices[[#Headers],[Vertex]:[Vertex Content Word Count]],0),FALSE)</f>
        <v>159</v>
      </c>
    </row>
    <row r="17" spans="1:3" ht="15">
      <c r="A17" s="78" t="s">
        <v>2632</v>
      </c>
      <c r="B17" s="84" t="s">
        <v>368</v>
      </c>
      <c r="C17" s="78">
        <f>VLOOKUP(GroupVertices[[#This Row],[Vertex]],Vertices[],MATCH("ID",Vertices[[#Headers],[Vertex]:[Vertex Content Word Count]],0),FALSE)</f>
        <v>158</v>
      </c>
    </row>
    <row r="18" spans="1:3" ht="15">
      <c r="A18" s="78" t="s">
        <v>2632</v>
      </c>
      <c r="B18" s="84" t="s">
        <v>367</v>
      </c>
      <c r="C18" s="78">
        <f>VLOOKUP(GroupVertices[[#This Row],[Vertex]],Vertices[],MATCH("ID",Vertices[[#Headers],[Vertex]:[Vertex Content Word Count]],0),FALSE)</f>
        <v>157</v>
      </c>
    </row>
    <row r="19" spans="1:3" ht="15">
      <c r="A19" s="78" t="s">
        <v>2632</v>
      </c>
      <c r="B19" s="84" t="s">
        <v>366</v>
      </c>
      <c r="C19" s="78">
        <f>VLOOKUP(GroupVertices[[#This Row],[Vertex]],Vertices[],MATCH("ID",Vertices[[#Headers],[Vertex]:[Vertex Content Word Count]],0),FALSE)</f>
        <v>156</v>
      </c>
    </row>
    <row r="20" spans="1:3" ht="15">
      <c r="A20" s="78" t="s">
        <v>2632</v>
      </c>
      <c r="B20" s="84" t="s">
        <v>365</v>
      </c>
      <c r="C20" s="78">
        <f>VLOOKUP(GroupVertices[[#This Row],[Vertex]],Vertices[],MATCH("ID",Vertices[[#Headers],[Vertex]:[Vertex Content Word Count]],0),FALSE)</f>
        <v>155</v>
      </c>
    </row>
    <row r="21" spans="1:3" ht="15">
      <c r="A21" s="78" t="s">
        <v>2632</v>
      </c>
      <c r="B21" s="84" t="s">
        <v>364</v>
      </c>
      <c r="C21" s="78">
        <f>VLOOKUP(GroupVertices[[#This Row],[Vertex]],Vertices[],MATCH("ID",Vertices[[#Headers],[Vertex]:[Vertex Content Word Count]],0),FALSE)</f>
        <v>154</v>
      </c>
    </row>
    <row r="22" spans="1:3" ht="15">
      <c r="A22" s="78" t="s">
        <v>2632</v>
      </c>
      <c r="B22" s="84" t="s">
        <v>363</v>
      </c>
      <c r="C22" s="78">
        <f>VLOOKUP(GroupVertices[[#This Row],[Vertex]],Vertices[],MATCH("ID",Vertices[[#Headers],[Vertex]:[Vertex Content Word Count]],0),FALSE)</f>
        <v>153</v>
      </c>
    </row>
    <row r="23" spans="1:3" ht="15">
      <c r="A23" s="78" t="s">
        <v>2632</v>
      </c>
      <c r="B23" s="84" t="s">
        <v>362</v>
      </c>
      <c r="C23" s="78">
        <f>VLOOKUP(GroupVertices[[#This Row],[Vertex]],Vertices[],MATCH("ID",Vertices[[#Headers],[Vertex]:[Vertex Content Word Count]],0),FALSE)</f>
        <v>152</v>
      </c>
    </row>
    <row r="24" spans="1:3" ht="15">
      <c r="A24" s="78" t="s">
        <v>2632</v>
      </c>
      <c r="B24" s="84" t="s">
        <v>361</v>
      </c>
      <c r="C24" s="78">
        <f>VLOOKUP(GroupVertices[[#This Row],[Vertex]],Vertices[],MATCH("ID",Vertices[[#Headers],[Vertex]:[Vertex Content Word Count]],0),FALSE)</f>
        <v>151</v>
      </c>
    </row>
    <row r="25" spans="1:3" ht="15">
      <c r="A25" s="78" t="s">
        <v>2632</v>
      </c>
      <c r="B25" s="84" t="s">
        <v>360</v>
      </c>
      <c r="C25" s="78">
        <f>VLOOKUP(GroupVertices[[#This Row],[Vertex]],Vertices[],MATCH("ID",Vertices[[#Headers],[Vertex]:[Vertex Content Word Count]],0),FALSE)</f>
        <v>150</v>
      </c>
    </row>
    <row r="26" spans="1:3" ht="15">
      <c r="A26" s="78" t="s">
        <v>2632</v>
      </c>
      <c r="B26" s="84" t="s">
        <v>359</v>
      </c>
      <c r="C26" s="78">
        <f>VLOOKUP(GroupVertices[[#This Row],[Vertex]],Vertices[],MATCH("ID",Vertices[[#Headers],[Vertex]:[Vertex Content Word Count]],0),FALSE)</f>
        <v>149</v>
      </c>
    </row>
    <row r="27" spans="1:3" ht="15">
      <c r="A27" s="78" t="s">
        <v>2632</v>
      </c>
      <c r="B27" s="84" t="s">
        <v>358</v>
      </c>
      <c r="C27" s="78">
        <f>VLOOKUP(GroupVertices[[#This Row],[Vertex]],Vertices[],MATCH("ID",Vertices[[#Headers],[Vertex]:[Vertex Content Word Count]],0),FALSE)</f>
        <v>148</v>
      </c>
    </row>
    <row r="28" spans="1:3" ht="15">
      <c r="A28" s="78" t="s">
        <v>2632</v>
      </c>
      <c r="B28" s="84" t="s">
        <v>357</v>
      </c>
      <c r="C28" s="78">
        <f>VLOOKUP(GroupVertices[[#This Row],[Vertex]],Vertices[],MATCH("ID",Vertices[[#Headers],[Vertex]:[Vertex Content Word Count]],0),FALSE)</f>
        <v>147</v>
      </c>
    </row>
    <row r="29" spans="1:3" ht="15">
      <c r="A29" s="78" t="s">
        <v>2632</v>
      </c>
      <c r="B29" s="84" t="s">
        <v>356</v>
      </c>
      <c r="C29" s="78">
        <f>VLOOKUP(GroupVertices[[#This Row],[Vertex]],Vertices[],MATCH("ID",Vertices[[#Headers],[Vertex]:[Vertex Content Word Count]],0),FALSE)</f>
        <v>146</v>
      </c>
    </row>
    <row r="30" spans="1:3" ht="15">
      <c r="A30" s="78" t="s">
        <v>2632</v>
      </c>
      <c r="B30" s="84" t="s">
        <v>355</v>
      </c>
      <c r="C30" s="78">
        <f>VLOOKUP(GroupVertices[[#This Row],[Vertex]],Vertices[],MATCH("ID",Vertices[[#Headers],[Vertex]:[Vertex Content Word Count]],0),FALSE)</f>
        <v>145</v>
      </c>
    </row>
    <row r="31" spans="1:3" ht="15">
      <c r="A31" s="78" t="s">
        <v>2632</v>
      </c>
      <c r="B31" s="84" t="s">
        <v>354</v>
      </c>
      <c r="C31" s="78">
        <f>VLOOKUP(GroupVertices[[#This Row],[Vertex]],Vertices[],MATCH("ID",Vertices[[#Headers],[Vertex]:[Vertex Content Word Count]],0),FALSE)</f>
        <v>144</v>
      </c>
    </row>
    <row r="32" spans="1:3" ht="15">
      <c r="A32" s="78" t="s">
        <v>2632</v>
      </c>
      <c r="B32" s="84" t="s">
        <v>353</v>
      </c>
      <c r="C32" s="78">
        <f>VLOOKUP(GroupVertices[[#This Row],[Vertex]],Vertices[],MATCH("ID",Vertices[[#Headers],[Vertex]:[Vertex Content Word Count]],0),FALSE)</f>
        <v>143</v>
      </c>
    </row>
    <row r="33" spans="1:3" ht="15">
      <c r="A33" s="78" t="s">
        <v>2632</v>
      </c>
      <c r="B33" s="84" t="s">
        <v>352</v>
      </c>
      <c r="C33" s="78">
        <f>VLOOKUP(GroupVertices[[#This Row],[Vertex]],Vertices[],MATCH("ID",Vertices[[#Headers],[Vertex]:[Vertex Content Word Count]],0),FALSE)</f>
        <v>142</v>
      </c>
    </row>
    <row r="34" spans="1:3" ht="15">
      <c r="A34" s="78" t="s">
        <v>2632</v>
      </c>
      <c r="B34" s="84" t="s">
        <v>351</v>
      </c>
      <c r="C34" s="78">
        <f>VLOOKUP(GroupVertices[[#This Row],[Vertex]],Vertices[],MATCH("ID",Vertices[[#Headers],[Vertex]:[Vertex Content Word Count]],0),FALSE)</f>
        <v>141</v>
      </c>
    </row>
    <row r="35" spans="1:3" ht="15">
      <c r="A35" s="78" t="s">
        <v>2632</v>
      </c>
      <c r="B35" s="84" t="s">
        <v>350</v>
      </c>
      <c r="C35" s="78">
        <f>VLOOKUP(GroupVertices[[#This Row],[Vertex]],Vertices[],MATCH("ID",Vertices[[#Headers],[Vertex]:[Vertex Content Word Count]],0),FALSE)</f>
        <v>140</v>
      </c>
    </row>
    <row r="36" spans="1:3" ht="15">
      <c r="A36" s="78" t="s">
        <v>2632</v>
      </c>
      <c r="B36" s="84" t="s">
        <v>349</v>
      </c>
      <c r="C36" s="78">
        <f>VLOOKUP(GroupVertices[[#This Row],[Vertex]],Vertices[],MATCH("ID",Vertices[[#Headers],[Vertex]:[Vertex Content Word Count]],0),FALSE)</f>
        <v>139</v>
      </c>
    </row>
    <row r="37" spans="1:3" ht="15">
      <c r="A37" s="78" t="s">
        <v>2632</v>
      </c>
      <c r="B37" s="84" t="s">
        <v>348</v>
      </c>
      <c r="C37" s="78">
        <f>VLOOKUP(GroupVertices[[#This Row],[Vertex]],Vertices[],MATCH("ID",Vertices[[#Headers],[Vertex]:[Vertex Content Word Count]],0),FALSE)</f>
        <v>138</v>
      </c>
    </row>
    <row r="38" spans="1:3" ht="15">
      <c r="A38" s="78" t="s">
        <v>2632</v>
      </c>
      <c r="B38" s="84" t="s">
        <v>347</v>
      </c>
      <c r="C38" s="78">
        <f>VLOOKUP(GroupVertices[[#This Row],[Vertex]],Vertices[],MATCH("ID",Vertices[[#Headers],[Vertex]:[Vertex Content Word Count]],0),FALSE)</f>
        <v>137</v>
      </c>
    </row>
    <row r="39" spans="1:3" ht="15">
      <c r="A39" s="78" t="s">
        <v>2632</v>
      </c>
      <c r="B39" s="84" t="s">
        <v>346</v>
      </c>
      <c r="C39" s="78">
        <f>VLOOKUP(GroupVertices[[#This Row],[Vertex]],Vertices[],MATCH("ID",Vertices[[#Headers],[Vertex]:[Vertex Content Word Count]],0),FALSE)</f>
        <v>136</v>
      </c>
    </row>
    <row r="40" spans="1:3" ht="15">
      <c r="A40" s="78" t="s">
        <v>2632</v>
      </c>
      <c r="B40" s="84" t="s">
        <v>345</v>
      </c>
      <c r="C40" s="78">
        <f>VLOOKUP(GroupVertices[[#This Row],[Vertex]],Vertices[],MATCH("ID",Vertices[[#Headers],[Vertex]:[Vertex Content Word Count]],0),FALSE)</f>
        <v>135</v>
      </c>
    </row>
    <row r="41" spans="1:3" ht="15">
      <c r="A41" s="78" t="s">
        <v>2632</v>
      </c>
      <c r="B41" s="84" t="s">
        <v>344</v>
      </c>
      <c r="C41" s="78">
        <f>VLOOKUP(GroupVertices[[#This Row],[Vertex]],Vertices[],MATCH("ID",Vertices[[#Headers],[Vertex]:[Vertex Content Word Count]],0),FALSE)</f>
        <v>134</v>
      </c>
    </row>
    <row r="42" spans="1:3" ht="15">
      <c r="A42" s="78" t="s">
        <v>2632</v>
      </c>
      <c r="B42" s="84" t="s">
        <v>343</v>
      </c>
      <c r="C42" s="78">
        <f>VLOOKUP(GroupVertices[[#This Row],[Vertex]],Vertices[],MATCH("ID",Vertices[[#Headers],[Vertex]:[Vertex Content Word Count]],0),FALSE)</f>
        <v>133</v>
      </c>
    </row>
    <row r="43" spans="1:3" ht="15">
      <c r="A43" s="78" t="s">
        <v>2632</v>
      </c>
      <c r="B43" s="84" t="s">
        <v>342</v>
      </c>
      <c r="C43" s="78">
        <f>VLOOKUP(GroupVertices[[#This Row],[Vertex]],Vertices[],MATCH("ID",Vertices[[#Headers],[Vertex]:[Vertex Content Word Count]],0),FALSE)</f>
        <v>132</v>
      </c>
    </row>
    <row r="44" spans="1:3" ht="15">
      <c r="A44" s="78" t="s">
        <v>2632</v>
      </c>
      <c r="B44" s="84" t="s">
        <v>341</v>
      </c>
      <c r="C44" s="78">
        <f>VLOOKUP(GroupVertices[[#This Row],[Vertex]],Vertices[],MATCH("ID",Vertices[[#Headers],[Vertex]:[Vertex Content Word Count]],0),FALSE)</f>
        <v>131</v>
      </c>
    </row>
    <row r="45" spans="1:3" ht="15">
      <c r="A45" s="78" t="s">
        <v>2632</v>
      </c>
      <c r="B45" s="84" t="s">
        <v>340</v>
      </c>
      <c r="C45" s="78">
        <f>VLOOKUP(GroupVertices[[#This Row],[Vertex]],Vertices[],MATCH("ID",Vertices[[#Headers],[Vertex]:[Vertex Content Word Count]],0),FALSE)</f>
        <v>130</v>
      </c>
    </row>
    <row r="46" spans="1:3" ht="15">
      <c r="A46" s="78" t="s">
        <v>2632</v>
      </c>
      <c r="B46" s="84" t="s">
        <v>339</v>
      </c>
      <c r="C46" s="78">
        <f>VLOOKUP(GroupVertices[[#This Row],[Vertex]],Vertices[],MATCH("ID",Vertices[[#Headers],[Vertex]:[Vertex Content Word Count]],0),FALSE)</f>
        <v>129</v>
      </c>
    </row>
    <row r="47" spans="1:3" ht="15">
      <c r="A47" s="78" t="s">
        <v>2632</v>
      </c>
      <c r="B47" s="84" t="s">
        <v>338</v>
      </c>
      <c r="C47" s="78">
        <f>VLOOKUP(GroupVertices[[#This Row],[Vertex]],Vertices[],MATCH("ID",Vertices[[#Headers],[Vertex]:[Vertex Content Word Count]],0),FALSE)</f>
        <v>128</v>
      </c>
    </row>
    <row r="48" spans="1:3" ht="15">
      <c r="A48" s="78" t="s">
        <v>2632</v>
      </c>
      <c r="B48" s="84" t="s">
        <v>337</v>
      </c>
      <c r="C48" s="78">
        <f>VLOOKUP(GroupVertices[[#This Row],[Vertex]],Vertices[],MATCH("ID",Vertices[[#Headers],[Vertex]:[Vertex Content Word Count]],0),FALSE)</f>
        <v>127</v>
      </c>
    </row>
    <row r="49" spans="1:3" ht="15">
      <c r="A49" s="78" t="s">
        <v>2632</v>
      </c>
      <c r="B49" s="84" t="s">
        <v>336</v>
      </c>
      <c r="C49" s="78">
        <f>VLOOKUP(GroupVertices[[#This Row],[Vertex]],Vertices[],MATCH("ID",Vertices[[#Headers],[Vertex]:[Vertex Content Word Count]],0),FALSE)</f>
        <v>126</v>
      </c>
    </row>
    <row r="50" spans="1:3" ht="15">
      <c r="A50" s="78" t="s">
        <v>2632</v>
      </c>
      <c r="B50" s="84" t="s">
        <v>335</v>
      </c>
      <c r="C50" s="78">
        <f>VLOOKUP(GroupVertices[[#This Row],[Vertex]],Vertices[],MATCH("ID",Vertices[[#Headers],[Vertex]:[Vertex Content Word Count]],0),FALSE)</f>
        <v>125</v>
      </c>
    </row>
    <row r="51" spans="1:3" ht="15">
      <c r="A51" s="78" t="s">
        <v>2632</v>
      </c>
      <c r="B51" s="84" t="s">
        <v>334</v>
      </c>
      <c r="C51" s="78">
        <f>VLOOKUP(GroupVertices[[#This Row],[Vertex]],Vertices[],MATCH("ID",Vertices[[#Headers],[Vertex]:[Vertex Content Word Count]],0),FALSE)</f>
        <v>124</v>
      </c>
    </row>
    <row r="52" spans="1:3" ht="15">
      <c r="A52" s="78" t="s">
        <v>2632</v>
      </c>
      <c r="B52" s="84" t="s">
        <v>333</v>
      </c>
      <c r="C52" s="78">
        <f>VLOOKUP(GroupVertices[[#This Row],[Vertex]],Vertices[],MATCH("ID",Vertices[[#Headers],[Vertex]:[Vertex Content Word Count]],0),FALSE)</f>
        <v>123</v>
      </c>
    </row>
    <row r="53" spans="1:3" ht="15">
      <c r="A53" s="78" t="s">
        <v>2632</v>
      </c>
      <c r="B53" s="84" t="s">
        <v>332</v>
      </c>
      <c r="C53" s="78">
        <f>VLOOKUP(GroupVertices[[#This Row],[Vertex]],Vertices[],MATCH("ID",Vertices[[#Headers],[Vertex]:[Vertex Content Word Count]],0),FALSE)</f>
        <v>122</v>
      </c>
    </row>
    <row r="54" spans="1:3" ht="15">
      <c r="A54" s="78" t="s">
        <v>2632</v>
      </c>
      <c r="B54" s="84" t="s">
        <v>331</v>
      </c>
      <c r="C54" s="78">
        <f>VLOOKUP(GroupVertices[[#This Row],[Vertex]],Vertices[],MATCH("ID",Vertices[[#Headers],[Vertex]:[Vertex Content Word Count]],0),FALSE)</f>
        <v>121</v>
      </c>
    </row>
    <row r="55" spans="1:3" ht="15">
      <c r="A55" s="78" t="s">
        <v>2632</v>
      </c>
      <c r="B55" s="84" t="s">
        <v>330</v>
      </c>
      <c r="C55" s="78">
        <f>VLOOKUP(GroupVertices[[#This Row],[Vertex]],Vertices[],MATCH("ID",Vertices[[#Headers],[Vertex]:[Vertex Content Word Count]],0),FALSE)</f>
        <v>120</v>
      </c>
    </row>
    <row r="56" spans="1:3" ht="15">
      <c r="A56" s="78" t="s">
        <v>2632</v>
      </c>
      <c r="B56" s="84" t="s">
        <v>329</v>
      </c>
      <c r="C56" s="78">
        <f>VLOOKUP(GroupVertices[[#This Row],[Vertex]],Vertices[],MATCH("ID",Vertices[[#Headers],[Vertex]:[Vertex Content Word Count]],0),FALSE)</f>
        <v>119</v>
      </c>
    </row>
    <row r="57" spans="1:3" ht="15">
      <c r="A57" s="78" t="s">
        <v>2632</v>
      </c>
      <c r="B57" s="84" t="s">
        <v>328</v>
      </c>
      <c r="C57" s="78">
        <f>VLOOKUP(GroupVertices[[#This Row],[Vertex]],Vertices[],MATCH("ID",Vertices[[#Headers],[Vertex]:[Vertex Content Word Count]],0),FALSE)</f>
        <v>118</v>
      </c>
    </row>
    <row r="58" spans="1:3" ht="15">
      <c r="A58" s="78" t="s">
        <v>2632</v>
      </c>
      <c r="B58" s="84" t="s">
        <v>327</v>
      </c>
      <c r="C58" s="78">
        <f>VLOOKUP(GroupVertices[[#This Row],[Vertex]],Vertices[],MATCH("ID",Vertices[[#Headers],[Vertex]:[Vertex Content Word Count]],0),FALSE)</f>
        <v>117</v>
      </c>
    </row>
    <row r="59" spans="1:3" ht="15">
      <c r="A59" s="78" t="s">
        <v>2632</v>
      </c>
      <c r="B59" s="84" t="s">
        <v>326</v>
      </c>
      <c r="C59" s="78">
        <f>VLOOKUP(GroupVertices[[#This Row],[Vertex]],Vertices[],MATCH("ID",Vertices[[#Headers],[Vertex]:[Vertex Content Word Count]],0),FALSE)</f>
        <v>116</v>
      </c>
    </row>
    <row r="60" spans="1:3" ht="15">
      <c r="A60" s="78" t="s">
        <v>2632</v>
      </c>
      <c r="B60" s="84" t="s">
        <v>325</v>
      </c>
      <c r="C60" s="78">
        <f>VLOOKUP(GroupVertices[[#This Row],[Vertex]],Vertices[],MATCH("ID",Vertices[[#Headers],[Vertex]:[Vertex Content Word Count]],0),FALSE)</f>
        <v>115</v>
      </c>
    </row>
    <row r="61" spans="1:3" ht="15">
      <c r="A61" s="78" t="s">
        <v>2632</v>
      </c>
      <c r="B61" s="84" t="s">
        <v>324</v>
      </c>
      <c r="C61" s="78">
        <f>VLOOKUP(GroupVertices[[#This Row],[Vertex]],Vertices[],MATCH("ID",Vertices[[#Headers],[Vertex]:[Vertex Content Word Count]],0),FALSE)</f>
        <v>114</v>
      </c>
    </row>
    <row r="62" spans="1:3" ht="15">
      <c r="A62" s="78" t="s">
        <v>2632</v>
      </c>
      <c r="B62" s="84" t="s">
        <v>323</v>
      </c>
      <c r="C62" s="78">
        <f>VLOOKUP(GroupVertices[[#This Row],[Vertex]],Vertices[],MATCH("ID",Vertices[[#Headers],[Vertex]:[Vertex Content Word Count]],0),FALSE)</f>
        <v>113</v>
      </c>
    </row>
    <row r="63" spans="1:3" ht="15">
      <c r="A63" s="78" t="s">
        <v>2632</v>
      </c>
      <c r="B63" s="84" t="s">
        <v>322</v>
      </c>
      <c r="C63" s="78">
        <f>VLOOKUP(GroupVertices[[#This Row],[Vertex]],Vertices[],MATCH("ID",Vertices[[#Headers],[Vertex]:[Vertex Content Word Count]],0),FALSE)</f>
        <v>112</v>
      </c>
    </row>
    <row r="64" spans="1:3" ht="15">
      <c r="A64" s="78" t="s">
        <v>2632</v>
      </c>
      <c r="B64" s="84" t="s">
        <v>321</v>
      </c>
      <c r="C64" s="78">
        <f>VLOOKUP(GroupVertices[[#This Row],[Vertex]],Vertices[],MATCH("ID",Vertices[[#Headers],[Vertex]:[Vertex Content Word Count]],0),FALSE)</f>
        <v>111</v>
      </c>
    </row>
    <row r="65" spans="1:3" ht="15">
      <c r="A65" s="78" t="s">
        <v>2632</v>
      </c>
      <c r="B65" s="84" t="s">
        <v>320</v>
      </c>
      <c r="C65" s="78">
        <f>VLOOKUP(GroupVertices[[#This Row],[Vertex]],Vertices[],MATCH("ID",Vertices[[#Headers],[Vertex]:[Vertex Content Word Count]],0),FALSE)</f>
        <v>110</v>
      </c>
    </row>
    <row r="66" spans="1:3" ht="15">
      <c r="A66" s="78" t="s">
        <v>2632</v>
      </c>
      <c r="B66" s="84" t="s">
        <v>319</v>
      </c>
      <c r="C66" s="78">
        <f>VLOOKUP(GroupVertices[[#This Row],[Vertex]],Vertices[],MATCH("ID",Vertices[[#Headers],[Vertex]:[Vertex Content Word Count]],0),FALSE)</f>
        <v>109</v>
      </c>
    </row>
    <row r="67" spans="1:3" ht="15">
      <c r="A67" s="78" t="s">
        <v>2632</v>
      </c>
      <c r="B67" s="84" t="s">
        <v>318</v>
      </c>
      <c r="C67" s="78">
        <f>VLOOKUP(GroupVertices[[#This Row],[Vertex]],Vertices[],MATCH("ID",Vertices[[#Headers],[Vertex]:[Vertex Content Word Count]],0),FALSE)</f>
        <v>108</v>
      </c>
    </row>
    <row r="68" spans="1:3" ht="15">
      <c r="A68" s="78" t="s">
        <v>2632</v>
      </c>
      <c r="B68" s="84" t="s">
        <v>317</v>
      </c>
      <c r="C68" s="78">
        <f>VLOOKUP(GroupVertices[[#This Row],[Vertex]],Vertices[],MATCH("ID",Vertices[[#Headers],[Vertex]:[Vertex Content Word Count]],0),FALSE)</f>
        <v>107</v>
      </c>
    </row>
    <row r="69" spans="1:3" ht="15">
      <c r="A69" s="78" t="s">
        <v>2632</v>
      </c>
      <c r="B69" s="84" t="s">
        <v>316</v>
      </c>
      <c r="C69" s="78">
        <f>VLOOKUP(GroupVertices[[#This Row],[Vertex]],Vertices[],MATCH("ID",Vertices[[#Headers],[Vertex]:[Vertex Content Word Count]],0),FALSE)</f>
        <v>106</v>
      </c>
    </row>
    <row r="70" spans="1:3" ht="15">
      <c r="A70" s="78" t="s">
        <v>2632</v>
      </c>
      <c r="B70" s="84" t="s">
        <v>315</v>
      </c>
      <c r="C70" s="78">
        <f>VLOOKUP(GroupVertices[[#This Row],[Vertex]],Vertices[],MATCH("ID",Vertices[[#Headers],[Vertex]:[Vertex Content Word Count]],0),FALSE)</f>
        <v>105</v>
      </c>
    </row>
    <row r="71" spans="1:3" ht="15">
      <c r="A71" s="78" t="s">
        <v>2632</v>
      </c>
      <c r="B71" s="84" t="s">
        <v>314</v>
      </c>
      <c r="C71" s="78">
        <f>VLOOKUP(GroupVertices[[#This Row],[Vertex]],Vertices[],MATCH("ID",Vertices[[#Headers],[Vertex]:[Vertex Content Word Count]],0),FALSE)</f>
        <v>104</v>
      </c>
    </row>
    <row r="72" spans="1:3" ht="15">
      <c r="A72" s="78" t="s">
        <v>2632</v>
      </c>
      <c r="B72" s="84" t="s">
        <v>313</v>
      </c>
      <c r="C72" s="78">
        <f>VLOOKUP(GroupVertices[[#This Row],[Vertex]],Vertices[],MATCH("ID",Vertices[[#Headers],[Vertex]:[Vertex Content Word Count]],0),FALSE)</f>
        <v>103</v>
      </c>
    </row>
    <row r="73" spans="1:3" ht="15">
      <c r="A73" s="78" t="s">
        <v>2632</v>
      </c>
      <c r="B73" s="84" t="s">
        <v>312</v>
      </c>
      <c r="C73" s="78">
        <f>VLOOKUP(GroupVertices[[#This Row],[Vertex]],Vertices[],MATCH("ID",Vertices[[#Headers],[Vertex]:[Vertex Content Word Count]],0),FALSE)</f>
        <v>102</v>
      </c>
    </row>
    <row r="74" spans="1:3" ht="15">
      <c r="A74" s="78" t="s">
        <v>2632</v>
      </c>
      <c r="B74" s="84" t="s">
        <v>311</v>
      </c>
      <c r="C74" s="78">
        <f>VLOOKUP(GroupVertices[[#This Row],[Vertex]],Vertices[],MATCH("ID",Vertices[[#Headers],[Vertex]:[Vertex Content Word Count]],0),FALSE)</f>
        <v>101</v>
      </c>
    </row>
    <row r="75" spans="1:3" ht="15">
      <c r="A75" s="78" t="s">
        <v>2632</v>
      </c>
      <c r="B75" s="84" t="s">
        <v>310</v>
      </c>
      <c r="C75" s="78">
        <f>VLOOKUP(GroupVertices[[#This Row],[Vertex]],Vertices[],MATCH("ID",Vertices[[#Headers],[Vertex]:[Vertex Content Word Count]],0),FALSE)</f>
        <v>100</v>
      </c>
    </row>
    <row r="76" spans="1:3" ht="15">
      <c r="A76" s="78" t="s">
        <v>2632</v>
      </c>
      <c r="B76" s="84" t="s">
        <v>309</v>
      </c>
      <c r="C76" s="78">
        <f>VLOOKUP(GroupVertices[[#This Row],[Vertex]],Vertices[],MATCH("ID",Vertices[[#Headers],[Vertex]:[Vertex Content Word Count]],0),FALSE)</f>
        <v>99</v>
      </c>
    </row>
    <row r="77" spans="1:3" ht="15">
      <c r="A77" s="78" t="s">
        <v>2632</v>
      </c>
      <c r="B77" s="84" t="s">
        <v>308</v>
      </c>
      <c r="C77" s="78">
        <f>VLOOKUP(GroupVertices[[#This Row],[Vertex]],Vertices[],MATCH("ID",Vertices[[#Headers],[Vertex]:[Vertex Content Word Count]],0),FALSE)</f>
        <v>98</v>
      </c>
    </row>
    <row r="78" spans="1:3" ht="15">
      <c r="A78" s="78" t="s">
        <v>2632</v>
      </c>
      <c r="B78" s="84" t="s">
        <v>307</v>
      </c>
      <c r="C78" s="78">
        <f>VLOOKUP(GroupVertices[[#This Row],[Vertex]],Vertices[],MATCH("ID",Vertices[[#Headers],[Vertex]:[Vertex Content Word Count]],0),FALSE)</f>
        <v>97</v>
      </c>
    </row>
    <row r="79" spans="1:3" ht="15">
      <c r="A79" s="78" t="s">
        <v>2632</v>
      </c>
      <c r="B79" s="84" t="s">
        <v>306</v>
      </c>
      <c r="C79" s="78">
        <f>VLOOKUP(GroupVertices[[#This Row],[Vertex]],Vertices[],MATCH("ID",Vertices[[#Headers],[Vertex]:[Vertex Content Word Count]],0),FALSE)</f>
        <v>96</v>
      </c>
    </row>
    <row r="80" spans="1:3" ht="15">
      <c r="A80" s="78" t="s">
        <v>2632</v>
      </c>
      <c r="B80" s="84" t="s">
        <v>305</v>
      </c>
      <c r="C80" s="78">
        <f>VLOOKUP(GroupVertices[[#This Row],[Vertex]],Vertices[],MATCH("ID",Vertices[[#Headers],[Vertex]:[Vertex Content Word Count]],0),FALSE)</f>
        <v>95</v>
      </c>
    </row>
    <row r="81" spans="1:3" ht="15">
      <c r="A81" s="78" t="s">
        <v>2632</v>
      </c>
      <c r="B81" s="84" t="s">
        <v>304</v>
      </c>
      <c r="C81" s="78">
        <f>VLOOKUP(GroupVertices[[#This Row],[Vertex]],Vertices[],MATCH("ID",Vertices[[#Headers],[Vertex]:[Vertex Content Word Count]],0),FALSE)</f>
        <v>94</v>
      </c>
    </row>
    <row r="82" spans="1:3" ht="15">
      <c r="A82" s="78" t="s">
        <v>2632</v>
      </c>
      <c r="B82" s="84" t="s">
        <v>303</v>
      </c>
      <c r="C82" s="78">
        <f>VLOOKUP(GroupVertices[[#This Row],[Vertex]],Vertices[],MATCH("ID",Vertices[[#Headers],[Vertex]:[Vertex Content Word Count]],0),FALSE)</f>
        <v>93</v>
      </c>
    </row>
    <row r="83" spans="1:3" ht="15">
      <c r="A83" s="78" t="s">
        <v>2632</v>
      </c>
      <c r="B83" s="84" t="s">
        <v>302</v>
      </c>
      <c r="C83" s="78">
        <f>VLOOKUP(GroupVertices[[#This Row],[Vertex]],Vertices[],MATCH("ID",Vertices[[#Headers],[Vertex]:[Vertex Content Word Count]],0),FALSE)</f>
        <v>92</v>
      </c>
    </row>
    <row r="84" spans="1:3" ht="15">
      <c r="A84" s="78" t="s">
        <v>2632</v>
      </c>
      <c r="B84" s="84" t="s">
        <v>301</v>
      </c>
      <c r="C84" s="78">
        <f>VLOOKUP(GroupVertices[[#This Row],[Vertex]],Vertices[],MATCH("ID",Vertices[[#Headers],[Vertex]:[Vertex Content Word Count]],0),FALSE)</f>
        <v>91</v>
      </c>
    </row>
    <row r="85" spans="1:3" ht="15">
      <c r="A85" s="78" t="s">
        <v>2632</v>
      </c>
      <c r="B85" s="84" t="s">
        <v>300</v>
      </c>
      <c r="C85" s="78">
        <f>VLOOKUP(GroupVertices[[#This Row],[Vertex]],Vertices[],MATCH("ID",Vertices[[#Headers],[Vertex]:[Vertex Content Word Count]],0),FALSE)</f>
        <v>90</v>
      </c>
    </row>
    <row r="86" spans="1:3" ht="15">
      <c r="A86" s="78" t="s">
        <v>2632</v>
      </c>
      <c r="B86" s="84" t="s">
        <v>299</v>
      </c>
      <c r="C86" s="78">
        <f>VLOOKUP(GroupVertices[[#This Row],[Vertex]],Vertices[],MATCH("ID",Vertices[[#Headers],[Vertex]:[Vertex Content Word Count]],0),FALSE)</f>
        <v>89</v>
      </c>
    </row>
    <row r="87" spans="1:3" ht="15">
      <c r="A87" s="78" t="s">
        <v>2632</v>
      </c>
      <c r="B87" s="84" t="s">
        <v>298</v>
      </c>
      <c r="C87" s="78">
        <f>VLOOKUP(GroupVertices[[#This Row],[Vertex]],Vertices[],MATCH("ID",Vertices[[#Headers],[Vertex]:[Vertex Content Word Count]],0),FALSE)</f>
        <v>88</v>
      </c>
    </row>
    <row r="88" spans="1:3" ht="15">
      <c r="A88" s="78" t="s">
        <v>2632</v>
      </c>
      <c r="B88" s="84" t="s">
        <v>297</v>
      </c>
      <c r="C88" s="78">
        <f>VLOOKUP(GroupVertices[[#This Row],[Vertex]],Vertices[],MATCH("ID",Vertices[[#Headers],[Vertex]:[Vertex Content Word Count]],0),FALSE)</f>
        <v>87</v>
      </c>
    </row>
    <row r="89" spans="1:3" ht="15">
      <c r="A89" s="78" t="s">
        <v>2632</v>
      </c>
      <c r="B89" s="84" t="s">
        <v>296</v>
      </c>
      <c r="C89" s="78">
        <f>VLOOKUP(GroupVertices[[#This Row],[Vertex]],Vertices[],MATCH("ID",Vertices[[#Headers],[Vertex]:[Vertex Content Word Count]],0),FALSE)</f>
        <v>86</v>
      </c>
    </row>
    <row r="90" spans="1:3" ht="15">
      <c r="A90" s="78" t="s">
        <v>2632</v>
      </c>
      <c r="B90" s="84" t="s">
        <v>295</v>
      </c>
      <c r="C90" s="78">
        <f>VLOOKUP(GroupVertices[[#This Row],[Vertex]],Vertices[],MATCH("ID",Vertices[[#Headers],[Vertex]:[Vertex Content Word Count]],0),FALSE)</f>
        <v>85</v>
      </c>
    </row>
    <row r="91" spans="1:3" ht="15">
      <c r="A91" s="78" t="s">
        <v>2632</v>
      </c>
      <c r="B91" s="84" t="s">
        <v>294</v>
      </c>
      <c r="C91" s="78">
        <f>VLOOKUP(GroupVertices[[#This Row],[Vertex]],Vertices[],MATCH("ID",Vertices[[#Headers],[Vertex]:[Vertex Content Word Count]],0),FALSE)</f>
        <v>84</v>
      </c>
    </row>
    <row r="92" spans="1:3" ht="15">
      <c r="A92" s="78" t="s">
        <v>2632</v>
      </c>
      <c r="B92" s="84" t="s">
        <v>293</v>
      </c>
      <c r="C92" s="78">
        <f>VLOOKUP(GroupVertices[[#This Row],[Vertex]],Vertices[],MATCH("ID",Vertices[[#Headers],[Vertex]:[Vertex Content Word Count]],0),FALSE)</f>
        <v>83</v>
      </c>
    </row>
    <row r="93" spans="1:3" ht="15">
      <c r="A93" s="78" t="s">
        <v>2632</v>
      </c>
      <c r="B93" s="84" t="s">
        <v>292</v>
      </c>
      <c r="C93" s="78">
        <f>VLOOKUP(GroupVertices[[#This Row],[Vertex]],Vertices[],MATCH("ID",Vertices[[#Headers],[Vertex]:[Vertex Content Word Count]],0),FALSE)</f>
        <v>82</v>
      </c>
    </row>
    <row r="94" spans="1:3" ht="15">
      <c r="A94" s="78" t="s">
        <v>2632</v>
      </c>
      <c r="B94" s="84" t="s">
        <v>291</v>
      </c>
      <c r="C94" s="78">
        <f>VLOOKUP(GroupVertices[[#This Row],[Vertex]],Vertices[],MATCH("ID",Vertices[[#Headers],[Vertex]:[Vertex Content Word Count]],0),FALSE)</f>
        <v>81</v>
      </c>
    </row>
    <row r="95" spans="1:3" ht="15">
      <c r="A95" s="78" t="s">
        <v>2632</v>
      </c>
      <c r="B95" s="84" t="s">
        <v>290</v>
      </c>
      <c r="C95" s="78">
        <f>VLOOKUP(GroupVertices[[#This Row],[Vertex]],Vertices[],MATCH("ID",Vertices[[#Headers],[Vertex]:[Vertex Content Word Count]],0),FALSE)</f>
        <v>80</v>
      </c>
    </row>
    <row r="96" spans="1:3" ht="15">
      <c r="A96" s="78" t="s">
        <v>2632</v>
      </c>
      <c r="B96" s="84" t="s">
        <v>289</v>
      </c>
      <c r="C96" s="78">
        <f>VLOOKUP(GroupVertices[[#This Row],[Vertex]],Vertices[],MATCH("ID",Vertices[[#Headers],[Vertex]:[Vertex Content Word Count]],0),FALSE)</f>
        <v>79</v>
      </c>
    </row>
    <row r="97" spans="1:3" ht="15">
      <c r="A97" s="78" t="s">
        <v>2632</v>
      </c>
      <c r="B97" s="84" t="s">
        <v>288</v>
      </c>
      <c r="C97" s="78">
        <f>VLOOKUP(GroupVertices[[#This Row],[Vertex]],Vertices[],MATCH("ID",Vertices[[#Headers],[Vertex]:[Vertex Content Word Count]],0),FALSE)</f>
        <v>78</v>
      </c>
    </row>
    <row r="98" spans="1:3" ht="15">
      <c r="A98" s="78" t="s">
        <v>2632</v>
      </c>
      <c r="B98" s="84" t="s">
        <v>287</v>
      </c>
      <c r="C98" s="78">
        <f>VLOOKUP(GroupVertices[[#This Row],[Vertex]],Vertices[],MATCH("ID",Vertices[[#Headers],[Vertex]:[Vertex Content Word Count]],0),FALSE)</f>
        <v>77</v>
      </c>
    </row>
    <row r="99" spans="1:3" ht="15">
      <c r="A99" s="78" t="s">
        <v>2632</v>
      </c>
      <c r="B99" s="84" t="s">
        <v>286</v>
      </c>
      <c r="C99" s="78">
        <f>VLOOKUP(GroupVertices[[#This Row],[Vertex]],Vertices[],MATCH("ID",Vertices[[#Headers],[Vertex]:[Vertex Content Word Count]],0),FALSE)</f>
        <v>76</v>
      </c>
    </row>
    <row r="100" spans="1:3" ht="15">
      <c r="A100" s="78" t="s">
        <v>2632</v>
      </c>
      <c r="B100" s="84" t="s">
        <v>285</v>
      </c>
      <c r="C100" s="78">
        <f>VLOOKUP(GroupVertices[[#This Row],[Vertex]],Vertices[],MATCH("ID",Vertices[[#Headers],[Vertex]:[Vertex Content Word Count]],0),FALSE)</f>
        <v>75</v>
      </c>
    </row>
    <row r="101" spans="1:3" ht="15">
      <c r="A101" s="78" t="s">
        <v>2632</v>
      </c>
      <c r="B101" s="84" t="s">
        <v>284</v>
      </c>
      <c r="C101" s="78">
        <f>VLOOKUP(GroupVertices[[#This Row],[Vertex]],Vertices[],MATCH("ID",Vertices[[#Headers],[Vertex]:[Vertex Content Word Count]],0),FALSE)</f>
        <v>74</v>
      </c>
    </row>
    <row r="102" spans="1:3" ht="15">
      <c r="A102" s="78" t="s">
        <v>2632</v>
      </c>
      <c r="B102" s="84" t="s">
        <v>283</v>
      </c>
      <c r="C102" s="78">
        <f>VLOOKUP(GroupVertices[[#This Row],[Vertex]],Vertices[],MATCH("ID",Vertices[[#Headers],[Vertex]:[Vertex Content Word Count]],0),FALSE)</f>
        <v>73</v>
      </c>
    </row>
    <row r="103" spans="1:3" ht="15">
      <c r="A103" s="78" t="s">
        <v>2632</v>
      </c>
      <c r="B103" s="84" t="s">
        <v>282</v>
      </c>
      <c r="C103" s="78">
        <f>VLOOKUP(GroupVertices[[#This Row],[Vertex]],Vertices[],MATCH("ID",Vertices[[#Headers],[Vertex]:[Vertex Content Word Count]],0),FALSE)</f>
        <v>72</v>
      </c>
    </row>
    <row r="104" spans="1:3" ht="15">
      <c r="A104" s="78" t="s">
        <v>2632</v>
      </c>
      <c r="B104" s="84" t="s">
        <v>281</v>
      </c>
      <c r="C104" s="78">
        <f>VLOOKUP(GroupVertices[[#This Row],[Vertex]],Vertices[],MATCH("ID",Vertices[[#Headers],[Vertex]:[Vertex Content Word Count]],0),FALSE)</f>
        <v>71</v>
      </c>
    </row>
    <row r="105" spans="1:3" ht="15">
      <c r="A105" s="78" t="s">
        <v>2632</v>
      </c>
      <c r="B105" s="84" t="s">
        <v>280</v>
      </c>
      <c r="C105" s="78">
        <f>VLOOKUP(GroupVertices[[#This Row],[Vertex]],Vertices[],MATCH("ID",Vertices[[#Headers],[Vertex]:[Vertex Content Word Count]],0),FALSE)</f>
        <v>70</v>
      </c>
    </row>
    <row r="106" spans="1:3" ht="15">
      <c r="A106" s="78" t="s">
        <v>2632</v>
      </c>
      <c r="B106" s="84" t="s">
        <v>279</v>
      </c>
      <c r="C106" s="78">
        <f>VLOOKUP(GroupVertices[[#This Row],[Vertex]],Vertices[],MATCH("ID",Vertices[[#Headers],[Vertex]:[Vertex Content Word Count]],0),FALSE)</f>
        <v>69</v>
      </c>
    </row>
    <row r="107" spans="1:3" ht="15">
      <c r="A107" s="78" t="s">
        <v>2632</v>
      </c>
      <c r="B107" s="84" t="s">
        <v>278</v>
      </c>
      <c r="C107" s="78">
        <f>VLOOKUP(GroupVertices[[#This Row],[Vertex]],Vertices[],MATCH("ID",Vertices[[#Headers],[Vertex]:[Vertex Content Word Count]],0),FALSE)</f>
        <v>68</v>
      </c>
    </row>
    <row r="108" spans="1:3" ht="15">
      <c r="A108" s="78" t="s">
        <v>2632</v>
      </c>
      <c r="B108" s="84" t="s">
        <v>277</v>
      </c>
      <c r="C108" s="78">
        <f>VLOOKUP(GroupVertices[[#This Row],[Vertex]],Vertices[],MATCH("ID",Vertices[[#Headers],[Vertex]:[Vertex Content Word Count]],0),FALSE)</f>
        <v>67</v>
      </c>
    </row>
    <row r="109" spans="1:3" ht="15">
      <c r="A109" s="78" t="s">
        <v>2632</v>
      </c>
      <c r="B109" s="84" t="s">
        <v>276</v>
      </c>
      <c r="C109" s="78">
        <f>VLOOKUP(GroupVertices[[#This Row],[Vertex]],Vertices[],MATCH("ID",Vertices[[#Headers],[Vertex]:[Vertex Content Word Count]],0),FALSE)</f>
        <v>66</v>
      </c>
    </row>
    <row r="110" spans="1:3" ht="15">
      <c r="A110" s="78" t="s">
        <v>2632</v>
      </c>
      <c r="B110" s="84" t="s">
        <v>275</v>
      </c>
      <c r="C110" s="78">
        <f>VLOOKUP(GroupVertices[[#This Row],[Vertex]],Vertices[],MATCH("ID",Vertices[[#Headers],[Vertex]:[Vertex Content Word Count]],0),FALSE)</f>
        <v>65</v>
      </c>
    </row>
    <row r="111" spans="1:3" ht="15">
      <c r="A111" s="78" t="s">
        <v>2632</v>
      </c>
      <c r="B111" s="84" t="s">
        <v>274</v>
      </c>
      <c r="C111" s="78">
        <f>VLOOKUP(GroupVertices[[#This Row],[Vertex]],Vertices[],MATCH("ID",Vertices[[#Headers],[Vertex]:[Vertex Content Word Count]],0),FALSE)</f>
        <v>64</v>
      </c>
    </row>
    <row r="112" spans="1:3" ht="15">
      <c r="A112" s="78" t="s">
        <v>2632</v>
      </c>
      <c r="B112" s="84" t="s">
        <v>273</v>
      </c>
      <c r="C112" s="78">
        <f>VLOOKUP(GroupVertices[[#This Row],[Vertex]],Vertices[],MATCH("ID",Vertices[[#Headers],[Vertex]:[Vertex Content Word Count]],0),FALSE)</f>
        <v>63</v>
      </c>
    </row>
    <row r="113" spans="1:3" ht="15">
      <c r="A113" s="78" t="s">
        <v>2632</v>
      </c>
      <c r="B113" s="84" t="s">
        <v>272</v>
      </c>
      <c r="C113" s="78">
        <f>VLOOKUP(GroupVertices[[#This Row],[Vertex]],Vertices[],MATCH("ID",Vertices[[#Headers],[Vertex]:[Vertex Content Word Count]],0),FALSE)</f>
        <v>62</v>
      </c>
    </row>
    <row r="114" spans="1:3" ht="15">
      <c r="A114" s="78" t="s">
        <v>2632</v>
      </c>
      <c r="B114" s="84" t="s">
        <v>271</v>
      </c>
      <c r="C114" s="78">
        <f>VLOOKUP(GroupVertices[[#This Row],[Vertex]],Vertices[],MATCH("ID",Vertices[[#Headers],[Vertex]:[Vertex Content Word Count]],0),FALSE)</f>
        <v>61</v>
      </c>
    </row>
    <row r="115" spans="1:3" ht="15">
      <c r="A115" s="78" t="s">
        <v>2632</v>
      </c>
      <c r="B115" s="84" t="s">
        <v>270</v>
      </c>
      <c r="C115" s="78">
        <f>VLOOKUP(GroupVertices[[#This Row],[Vertex]],Vertices[],MATCH("ID",Vertices[[#Headers],[Vertex]:[Vertex Content Word Count]],0),FALSE)</f>
        <v>60</v>
      </c>
    </row>
    <row r="116" spans="1:3" ht="15">
      <c r="A116" s="78" t="s">
        <v>2632</v>
      </c>
      <c r="B116" s="84" t="s">
        <v>269</v>
      </c>
      <c r="C116" s="78">
        <f>VLOOKUP(GroupVertices[[#This Row],[Vertex]],Vertices[],MATCH("ID",Vertices[[#Headers],[Vertex]:[Vertex Content Word Count]],0),FALSE)</f>
        <v>59</v>
      </c>
    </row>
    <row r="117" spans="1:3" ht="15">
      <c r="A117" s="78" t="s">
        <v>2632</v>
      </c>
      <c r="B117" s="84" t="s">
        <v>268</v>
      </c>
      <c r="C117" s="78">
        <f>VLOOKUP(GroupVertices[[#This Row],[Vertex]],Vertices[],MATCH("ID",Vertices[[#Headers],[Vertex]:[Vertex Content Word Count]],0),FALSE)</f>
        <v>58</v>
      </c>
    </row>
    <row r="118" spans="1:3" ht="15">
      <c r="A118" s="78" t="s">
        <v>2632</v>
      </c>
      <c r="B118" s="84" t="s">
        <v>267</v>
      </c>
      <c r="C118" s="78">
        <f>VLOOKUP(GroupVertices[[#This Row],[Vertex]],Vertices[],MATCH("ID",Vertices[[#Headers],[Vertex]:[Vertex Content Word Count]],0),FALSE)</f>
        <v>57</v>
      </c>
    </row>
    <row r="119" spans="1:3" ht="15">
      <c r="A119" s="78" t="s">
        <v>2632</v>
      </c>
      <c r="B119" s="84" t="s">
        <v>266</v>
      </c>
      <c r="C119" s="78">
        <f>VLOOKUP(GroupVertices[[#This Row],[Vertex]],Vertices[],MATCH("ID",Vertices[[#Headers],[Vertex]:[Vertex Content Word Count]],0),FALSE)</f>
        <v>56</v>
      </c>
    </row>
    <row r="120" spans="1:3" ht="15">
      <c r="A120" s="78" t="s">
        <v>2632</v>
      </c>
      <c r="B120" s="84" t="s">
        <v>265</v>
      </c>
      <c r="C120" s="78">
        <f>VLOOKUP(GroupVertices[[#This Row],[Vertex]],Vertices[],MATCH("ID",Vertices[[#Headers],[Vertex]:[Vertex Content Word Count]],0),FALSE)</f>
        <v>55</v>
      </c>
    </row>
    <row r="121" spans="1:3" ht="15">
      <c r="A121" s="78" t="s">
        <v>2632</v>
      </c>
      <c r="B121" s="84" t="s">
        <v>264</v>
      </c>
      <c r="C121" s="78">
        <f>VLOOKUP(GroupVertices[[#This Row],[Vertex]],Vertices[],MATCH("ID",Vertices[[#Headers],[Vertex]:[Vertex Content Word Count]],0),FALSE)</f>
        <v>54</v>
      </c>
    </row>
    <row r="122" spans="1:3" ht="15">
      <c r="A122" s="78" t="s">
        <v>2632</v>
      </c>
      <c r="B122" s="84" t="s">
        <v>263</v>
      </c>
      <c r="C122" s="78">
        <f>VLOOKUP(GroupVertices[[#This Row],[Vertex]],Vertices[],MATCH("ID",Vertices[[#Headers],[Vertex]:[Vertex Content Word Count]],0),FALSE)</f>
        <v>53</v>
      </c>
    </row>
    <row r="123" spans="1:3" ht="15">
      <c r="A123" s="78" t="s">
        <v>2632</v>
      </c>
      <c r="B123" s="84" t="s">
        <v>262</v>
      </c>
      <c r="C123" s="78">
        <f>VLOOKUP(GroupVertices[[#This Row],[Vertex]],Vertices[],MATCH("ID",Vertices[[#Headers],[Vertex]:[Vertex Content Word Count]],0),FALSE)</f>
        <v>52</v>
      </c>
    </row>
    <row r="124" spans="1:3" ht="15">
      <c r="A124" s="78" t="s">
        <v>2632</v>
      </c>
      <c r="B124" s="84" t="s">
        <v>261</v>
      </c>
      <c r="C124" s="78">
        <f>VLOOKUP(GroupVertices[[#This Row],[Vertex]],Vertices[],MATCH("ID",Vertices[[#Headers],[Vertex]:[Vertex Content Word Count]],0),FALSE)</f>
        <v>51</v>
      </c>
    </row>
    <row r="125" spans="1:3" ht="15">
      <c r="A125" s="78" t="s">
        <v>2632</v>
      </c>
      <c r="B125" s="84" t="s">
        <v>260</v>
      </c>
      <c r="C125" s="78">
        <f>VLOOKUP(GroupVertices[[#This Row],[Vertex]],Vertices[],MATCH("ID",Vertices[[#Headers],[Vertex]:[Vertex Content Word Count]],0),FALSE)</f>
        <v>50</v>
      </c>
    </row>
    <row r="126" spans="1:3" ht="15">
      <c r="A126" s="78" t="s">
        <v>2632</v>
      </c>
      <c r="B126" s="84" t="s">
        <v>259</v>
      </c>
      <c r="C126" s="78">
        <f>VLOOKUP(GroupVertices[[#This Row],[Vertex]],Vertices[],MATCH("ID",Vertices[[#Headers],[Vertex]:[Vertex Content Word Count]],0),FALSE)</f>
        <v>49</v>
      </c>
    </row>
    <row r="127" spans="1:3" ht="15">
      <c r="A127" s="78" t="s">
        <v>2632</v>
      </c>
      <c r="B127" s="84" t="s">
        <v>258</v>
      </c>
      <c r="C127" s="78">
        <f>VLOOKUP(GroupVertices[[#This Row],[Vertex]],Vertices[],MATCH("ID",Vertices[[#Headers],[Vertex]:[Vertex Content Word Count]],0),FALSE)</f>
        <v>48</v>
      </c>
    </row>
    <row r="128" spans="1:3" ht="15">
      <c r="A128" s="78" t="s">
        <v>2632</v>
      </c>
      <c r="B128" s="84" t="s">
        <v>257</v>
      </c>
      <c r="C128" s="78">
        <f>VLOOKUP(GroupVertices[[#This Row],[Vertex]],Vertices[],MATCH("ID",Vertices[[#Headers],[Vertex]:[Vertex Content Word Count]],0),FALSE)</f>
        <v>47</v>
      </c>
    </row>
    <row r="129" spans="1:3" ht="15">
      <c r="A129" s="78" t="s">
        <v>2632</v>
      </c>
      <c r="B129" s="84" t="s">
        <v>256</v>
      </c>
      <c r="C129" s="78">
        <f>VLOOKUP(GroupVertices[[#This Row],[Vertex]],Vertices[],MATCH("ID",Vertices[[#Headers],[Vertex]:[Vertex Content Word Count]],0),FALSE)</f>
        <v>46</v>
      </c>
    </row>
    <row r="130" spans="1:3" ht="15">
      <c r="A130" s="78" t="s">
        <v>2632</v>
      </c>
      <c r="B130" s="84" t="s">
        <v>255</v>
      </c>
      <c r="C130" s="78">
        <f>VLOOKUP(GroupVertices[[#This Row],[Vertex]],Vertices[],MATCH("ID",Vertices[[#Headers],[Vertex]:[Vertex Content Word Count]],0),FALSE)</f>
        <v>45</v>
      </c>
    </row>
    <row r="131" spans="1:3" ht="15">
      <c r="A131" s="78" t="s">
        <v>2632</v>
      </c>
      <c r="B131" s="84" t="s">
        <v>254</v>
      </c>
      <c r="C131" s="78">
        <f>VLOOKUP(GroupVertices[[#This Row],[Vertex]],Vertices[],MATCH("ID",Vertices[[#Headers],[Vertex]:[Vertex Content Word Count]],0),FALSE)</f>
        <v>44</v>
      </c>
    </row>
    <row r="132" spans="1:3" ht="15">
      <c r="A132" s="78" t="s">
        <v>2632</v>
      </c>
      <c r="B132" s="84" t="s">
        <v>253</v>
      </c>
      <c r="C132" s="78">
        <f>VLOOKUP(GroupVertices[[#This Row],[Vertex]],Vertices[],MATCH("ID",Vertices[[#Headers],[Vertex]:[Vertex Content Word Count]],0),FALSE)</f>
        <v>43</v>
      </c>
    </row>
    <row r="133" spans="1:3" ht="15">
      <c r="A133" s="78" t="s">
        <v>2632</v>
      </c>
      <c r="B133" s="84" t="s">
        <v>252</v>
      </c>
      <c r="C133" s="78">
        <f>VLOOKUP(GroupVertices[[#This Row],[Vertex]],Vertices[],MATCH("ID",Vertices[[#Headers],[Vertex]:[Vertex Content Word Count]],0),FALSE)</f>
        <v>42</v>
      </c>
    </row>
    <row r="134" spans="1:3" ht="15">
      <c r="A134" s="78" t="s">
        <v>2632</v>
      </c>
      <c r="B134" s="84" t="s">
        <v>251</v>
      </c>
      <c r="C134" s="78">
        <f>VLOOKUP(GroupVertices[[#This Row],[Vertex]],Vertices[],MATCH("ID",Vertices[[#Headers],[Vertex]:[Vertex Content Word Count]],0),FALSE)</f>
        <v>41</v>
      </c>
    </row>
    <row r="135" spans="1:3" ht="15">
      <c r="A135" s="78" t="s">
        <v>2632</v>
      </c>
      <c r="B135" s="84" t="s">
        <v>250</v>
      </c>
      <c r="C135" s="78">
        <f>VLOOKUP(GroupVertices[[#This Row],[Vertex]],Vertices[],MATCH("ID",Vertices[[#Headers],[Vertex]:[Vertex Content Word Count]],0),FALSE)</f>
        <v>40</v>
      </c>
    </row>
    <row r="136" spans="1:3" ht="15">
      <c r="A136" s="78" t="s">
        <v>2632</v>
      </c>
      <c r="B136" s="84" t="s">
        <v>249</v>
      </c>
      <c r="C136" s="78">
        <f>VLOOKUP(GroupVertices[[#This Row],[Vertex]],Vertices[],MATCH("ID",Vertices[[#Headers],[Vertex]:[Vertex Content Word Count]],0),FALSE)</f>
        <v>39</v>
      </c>
    </row>
    <row r="137" spans="1:3" ht="15">
      <c r="A137" s="78" t="s">
        <v>2632</v>
      </c>
      <c r="B137" s="84" t="s">
        <v>248</v>
      </c>
      <c r="C137" s="78">
        <f>VLOOKUP(GroupVertices[[#This Row],[Vertex]],Vertices[],MATCH("ID",Vertices[[#Headers],[Vertex]:[Vertex Content Word Count]],0),FALSE)</f>
        <v>38</v>
      </c>
    </row>
    <row r="138" spans="1:3" ht="15">
      <c r="A138" s="78" t="s">
        <v>2632</v>
      </c>
      <c r="B138" s="84" t="s">
        <v>247</v>
      </c>
      <c r="C138" s="78">
        <f>VLOOKUP(GroupVertices[[#This Row],[Vertex]],Vertices[],MATCH("ID",Vertices[[#Headers],[Vertex]:[Vertex Content Word Count]],0),FALSE)</f>
        <v>37</v>
      </c>
    </row>
    <row r="139" spans="1:3" ht="15">
      <c r="A139" s="78" t="s">
        <v>2632</v>
      </c>
      <c r="B139" s="84" t="s">
        <v>246</v>
      </c>
      <c r="C139" s="78">
        <f>VLOOKUP(GroupVertices[[#This Row],[Vertex]],Vertices[],MATCH("ID",Vertices[[#Headers],[Vertex]:[Vertex Content Word Count]],0),FALSE)</f>
        <v>36</v>
      </c>
    </row>
    <row r="140" spans="1:3" ht="15">
      <c r="A140" s="78" t="s">
        <v>2632</v>
      </c>
      <c r="B140" s="84" t="s">
        <v>245</v>
      </c>
      <c r="C140" s="78">
        <f>VLOOKUP(GroupVertices[[#This Row],[Vertex]],Vertices[],MATCH("ID",Vertices[[#Headers],[Vertex]:[Vertex Content Word Count]],0),FALSE)</f>
        <v>35</v>
      </c>
    </row>
    <row r="141" spans="1:3" ht="15">
      <c r="A141" s="78" t="s">
        <v>2632</v>
      </c>
      <c r="B141" s="84" t="s">
        <v>244</v>
      </c>
      <c r="C141" s="78">
        <f>VLOOKUP(GroupVertices[[#This Row],[Vertex]],Vertices[],MATCH("ID",Vertices[[#Headers],[Vertex]:[Vertex Content Word Count]],0),FALSE)</f>
        <v>34</v>
      </c>
    </row>
    <row r="142" spans="1:3" ht="15">
      <c r="A142" s="78" t="s">
        <v>2632</v>
      </c>
      <c r="B142" s="84" t="s">
        <v>243</v>
      </c>
      <c r="C142" s="78">
        <f>VLOOKUP(GroupVertices[[#This Row],[Vertex]],Vertices[],MATCH("ID",Vertices[[#Headers],[Vertex]:[Vertex Content Word Count]],0),FALSE)</f>
        <v>33</v>
      </c>
    </row>
    <row r="143" spans="1:3" ht="15">
      <c r="A143" s="78" t="s">
        <v>2632</v>
      </c>
      <c r="B143" s="84" t="s">
        <v>242</v>
      </c>
      <c r="C143" s="78">
        <f>VLOOKUP(GroupVertices[[#This Row],[Vertex]],Vertices[],MATCH("ID",Vertices[[#Headers],[Vertex]:[Vertex Content Word Count]],0),FALSE)</f>
        <v>32</v>
      </c>
    </row>
    <row r="144" spans="1:3" ht="15">
      <c r="A144" s="78" t="s">
        <v>2632</v>
      </c>
      <c r="B144" s="84" t="s">
        <v>241</v>
      </c>
      <c r="C144" s="78">
        <f>VLOOKUP(GroupVertices[[#This Row],[Vertex]],Vertices[],MATCH("ID",Vertices[[#Headers],[Vertex]:[Vertex Content Word Count]],0),FALSE)</f>
        <v>31</v>
      </c>
    </row>
    <row r="145" spans="1:3" ht="15">
      <c r="A145" s="78" t="s">
        <v>2632</v>
      </c>
      <c r="B145" s="84" t="s">
        <v>240</v>
      </c>
      <c r="C145" s="78">
        <f>VLOOKUP(GroupVertices[[#This Row],[Vertex]],Vertices[],MATCH("ID",Vertices[[#Headers],[Vertex]:[Vertex Content Word Count]],0),FALSE)</f>
        <v>30</v>
      </c>
    </row>
    <row r="146" spans="1:3" ht="15">
      <c r="A146" s="78" t="s">
        <v>2632</v>
      </c>
      <c r="B146" s="84" t="s">
        <v>239</v>
      </c>
      <c r="C146" s="78">
        <f>VLOOKUP(GroupVertices[[#This Row],[Vertex]],Vertices[],MATCH("ID",Vertices[[#Headers],[Vertex]:[Vertex Content Word Count]],0),FALSE)</f>
        <v>29</v>
      </c>
    </row>
    <row r="147" spans="1:3" ht="15">
      <c r="A147" s="78" t="s">
        <v>2632</v>
      </c>
      <c r="B147" s="84" t="s">
        <v>238</v>
      </c>
      <c r="C147" s="78">
        <f>VLOOKUP(GroupVertices[[#This Row],[Vertex]],Vertices[],MATCH("ID",Vertices[[#Headers],[Vertex]:[Vertex Content Word Count]],0),FALSE)</f>
        <v>28</v>
      </c>
    </row>
    <row r="148" spans="1:3" ht="15">
      <c r="A148" s="78" t="s">
        <v>2633</v>
      </c>
      <c r="B148" s="84" t="s">
        <v>228</v>
      </c>
      <c r="C148" s="78">
        <f>VLOOKUP(GroupVertices[[#This Row],[Vertex]],Vertices[],MATCH("ID",Vertices[[#Headers],[Vertex]:[Vertex Content Word Count]],0),FALSE)</f>
        <v>173</v>
      </c>
    </row>
    <row r="149" spans="1:3" ht="15">
      <c r="A149" s="78" t="s">
        <v>2633</v>
      </c>
      <c r="B149" s="84" t="s">
        <v>401</v>
      </c>
      <c r="C149" s="78">
        <f>VLOOKUP(GroupVertices[[#This Row],[Vertex]],Vertices[],MATCH("ID",Vertices[[#Headers],[Vertex]:[Vertex Content Word Count]],0),FALSE)</f>
        <v>192</v>
      </c>
    </row>
    <row r="150" spans="1:3" ht="15">
      <c r="A150" s="78" t="s">
        <v>2633</v>
      </c>
      <c r="B150" s="84" t="s">
        <v>400</v>
      </c>
      <c r="C150" s="78">
        <f>VLOOKUP(GroupVertices[[#This Row],[Vertex]],Vertices[],MATCH("ID",Vertices[[#Headers],[Vertex]:[Vertex Content Word Count]],0),FALSE)</f>
        <v>191</v>
      </c>
    </row>
    <row r="151" spans="1:3" ht="15">
      <c r="A151" s="78" t="s">
        <v>2633</v>
      </c>
      <c r="B151" s="84" t="s">
        <v>399</v>
      </c>
      <c r="C151" s="78">
        <f>VLOOKUP(GroupVertices[[#This Row],[Vertex]],Vertices[],MATCH("ID",Vertices[[#Headers],[Vertex]:[Vertex Content Word Count]],0),FALSE)</f>
        <v>190</v>
      </c>
    </row>
    <row r="152" spans="1:3" ht="15">
      <c r="A152" s="78" t="s">
        <v>2633</v>
      </c>
      <c r="B152" s="84" t="s">
        <v>398</v>
      </c>
      <c r="C152" s="78">
        <f>VLOOKUP(GroupVertices[[#This Row],[Vertex]],Vertices[],MATCH("ID",Vertices[[#Headers],[Vertex]:[Vertex Content Word Count]],0),FALSE)</f>
        <v>189</v>
      </c>
    </row>
    <row r="153" spans="1:3" ht="15">
      <c r="A153" s="78" t="s">
        <v>2633</v>
      </c>
      <c r="B153" s="84" t="s">
        <v>397</v>
      </c>
      <c r="C153" s="78">
        <f>VLOOKUP(GroupVertices[[#This Row],[Vertex]],Vertices[],MATCH("ID",Vertices[[#Headers],[Vertex]:[Vertex Content Word Count]],0),FALSE)</f>
        <v>188</v>
      </c>
    </row>
    <row r="154" spans="1:3" ht="15">
      <c r="A154" s="78" t="s">
        <v>2633</v>
      </c>
      <c r="B154" s="84" t="s">
        <v>396</v>
      </c>
      <c r="C154" s="78">
        <f>VLOOKUP(GroupVertices[[#This Row],[Vertex]],Vertices[],MATCH("ID",Vertices[[#Headers],[Vertex]:[Vertex Content Word Count]],0),FALSE)</f>
        <v>187</v>
      </c>
    </row>
    <row r="155" spans="1:3" ht="15">
      <c r="A155" s="78" t="s">
        <v>2633</v>
      </c>
      <c r="B155" s="84" t="s">
        <v>395</v>
      </c>
      <c r="C155" s="78">
        <f>VLOOKUP(GroupVertices[[#This Row],[Vertex]],Vertices[],MATCH("ID",Vertices[[#Headers],[Vertex]:[Vertex Content Word Count]],0),FALSE)</f>
        <v>186</v>
      </c>
    </row>
    <row r="156" spans="1:3" ht="15">
      <c r="A156" s="78" t="s">
        <v>2633</v>
      </c>
      <c r="B156" s="84" t="s">
        <v>394</v>
      </c>
      <c r="C156" s="78">
        <f>VLOOKUP(GroupVertices[[#This Row],[Vertex]],Vertices[],MATCH("ID",Vertices[[#Headers],[Vertex]:[Vertex Content Word Count]],0),FALSE)</f>
        <v>185</v>
      </c>
    </row>
    <row r="157" spans="1:3" ht="15">
      <c r="A157" s="78" t="s">
        <v>2633</v>
      </c>
      <c r="B157" s="84" t="s">
        <v>393</v>
      </c>
      <c r="C157" s="78">
        <f>VLOOKUP(GroupVertices[[#This Row],[Vertex]],Vertices[],MATCH("ID",Vertices[[#Headers],[Vertex]:[Vertex Content Word Count]],0),FALSE)</f>
        <v>184</v>
      </c>
    </row>
    <row r="158" spans="1:3" ht="15">
      <c r="A158" s="78" t="s">
        <v>2633</v>
      </c>
      <c r="B158" s="84" t="s">
        <v>392</v>
      </c>
      <c r="C158" s="78">
        <f>VLOOKUP(GroupVertices[[#This Row],[Vertex]],Vertices[],MATCH("ID",Vertices[[#Headers],[Vertex]:[Vertex Content Word Count]],0),FALSE)</f>
        <v>183</v>
      </c>
    </row>
    <row r="159" spans="1:3" ht="15">
      <c r="A159" s="78" t="s">
        <v>2633</v>
      </c>
      <c r="B159" s="84" t="s">
        <v>391</v>
      </c>
      <c r="C159" s="78">
        <f>VLOOKUP(GroupVertices[[#This Row],[Vertex]],Vertices[],MATCH("ID",Vertices[[#Headers],[Vertex]:[Vertex Content Word Count]],0),FALSE)</f>
        <v>182</v>
      </c>
    </row>
    <row r="160" spans="1:3" ht="15">
      <c r="A160" s="78" t="s">
        <v>2633</v>
      </c>
      <c r="B160" s="84" t="s">
        <v>390</v>
      </c>
      <c r="C160" s="78">
        <f>VLOOKUP(GroupVertices[[#This Row],[Vertex]],Vertices[],MATCH("ID",Vertices[[#Headers],[Vertex]:[Vertex Content Word Count]],0),FALSE)</f>
        <v>181</v>
      </c>
    </row>
    <row r="161" spans="1:3" ht="15">
      <c r="A161" s="78" t="s">
        <v>2633</v>
      </c>
      <c r="B161" s="84" t="s">
        <v>389</v>
      </c>
      <c r="C161" s="78">
        <f>VLOOKUP(GroupVertices[[#This Row],[Vertex]],Vertices[],MATCH("ID",Vertices[[#Headers],[Vertex]:[Vertex Content Word Count]],0),FALSE)</f>
        <v>180</v>
      </c>
    </row>
    <row r="162" spans="1:3" ht="15">
      <c r="A162" s="78" t="s">
        <v>2633</v>
      </c>
      <c r="B162" s="84" t="s">
        <v>388</v>
      </c>
      <c r="C162" s="78">
        <f>VLOOKUP(GroupVertices[[#This Row],[Vertex]],Vertices[],MATCH("ID",Vertices[[#Headers],[Vertex]:[Vertex Content Word Count]],0),FALSE)</f>
        <v>179</v>
      </c>
    </row>
    <row r="163" spans="1:3" ht="15">
      <c r="A163" s="78" t="s">
        <v>2633</v>
      </c>
      <c r="B163" s="84" t="s">
        <v>387</v>
      </c>
      <c r="C163" s="78">
        <f>VLOOKUP(GroupVertices[[#This Row],[Vertex]],Vertices[],MATCH("ID",Vertices[[#Headers],[Vertex]:[Vertex Content Word Count]],0),FALSE)</f>
        <v>178</v>
      </c>
    </row>
    <row r="164" spans="1:3" ht="15">
      <c r="A164" s="78" t="s">
        <v>2633</v>
      </c>
      <c r="B164" s="84" t="s">
        <v>386</v>
      </c>
      <c r="C164" s="78">
        <f>VLOOKUP(GroupVertices[[#This Row],[Vertex]],Vertices[],MATCH("ID",Vertices[[#Headers],[Vertex]:[Vertex Content Word Count]],0),FALSE)</f>
        <v>177</v>
      </c>
    </row>
    <row r="165" spans="1:3" ht="15">
      <c r="A165" s="78" t="s">
        <v>2633</v>
      </c>
      <c r="B165" s="84" t="s">
        <v>385</v>
      </c>
      <c r="C165" s="78">
        <f>VLOOKUP(GroupVertices[[#This Row],[Vertex]],Vertices[],MATCH("ID",Vertices[[#Headers],[Vertex]:[Vertex Content Word Count]],0),FALSE)</f>
        <v>176</v>
      </c>
    </row>
    <row r="166" spans="1:3" ht="15">
      <c r="A166" s="78" t="s">
        <v>2633</v>
      </c>
      <c r="B166" s="84" t="s">
        <v>384</v>
      </c>
      <c r="C166" s="78">
        <f>VLOOKUP(GroupVertices[[#This Row],[Vertex]],Vertices[],MATCH("ID",Vertices[[#Headers],[Vertex]:[Vertex Content Word Count]],0),FALSE)</f>
        <v>175</v>
      </c>
    </row>
    <row r="167" spans="1:3" ht="15">
      <c r="A167" s="78" t="s">
        <v>2633</v>
      </c>
      <c r="B167" s="84" t="s">
        <v>383</v>
      </c>
      <c r="C167" s="78">
        <f>VLOOKUP(GroupVertices[[#This Row],[Vertex]],Vertices[],MATCH("ID",Vertices[[#Headers],[Vertex]:[Vertex Content Word Count]],0),FALSE)</f>
        <v>174</v>
      </c>
    </row>
    <row r="168" spans="1:3" ht="15">
      <c r="A168" s="78" t="s">
        <v>2634</v>
      </c>
      <c r="B168" s="84" t="s">
        <v>223</v>
      </c>
      <c r="C168" s="78">
        <f>VLOOKUP(GroupVertices[[#This Row],[Vertex]],Vertices[],MATCH("ID",Vertices[[#Headers],[Vertex]:[Vertex Content Word Count]],0),FALSE)</f>
        <v>17</v>
      </c>
    </row>
    <row r="169" spans="1:3" ht="15">
      <c r="A169" s="78" t="s">
        <v>2634</v>
      </c>
      <c r="B169" s="84" t="s">
        <v>234</v>
      </c>
      <c r="C169" s="78">
        <f>VLOOKUP(GroupVertices[[#This Row],[Vertex]],Vertices[],MATCH("ID",Vertices[[#Headers],[Vertex]:[Vertex Content Word Count]],0),FALSE)</f>
        <v>21</v>
      </c>
    </row>
    <row r="170" spans="1:3" ht="15">
      <c r="A170" s="78" t="s">
        <v>2634</v>
      </c>
      <c r="B170" s="84" t="s">
        <v>233</v>
      </c>
      <c r="C170" s="78">
        <f>VLOOKUP(GroupVertices[[#This Row],[Vertex]],Vertices[],MATCH("ID",Vertices[[#Headers],[Vertex]:[Vertex Content Word Count]],0),FALSE)</f>
        <v>20</v>
      </c>
    </row>
    <row r="171" spans="1:3" ht="15">
      <c r="A171" s="78" t="s">
        <v>2634</v>
      </c>
      <c r="B171" s="84" t="s">
        <v>232</v>
      </c>
      <c r="C171" s="78">
        <f>VLOOKUP(GroupVertices[[#This Row],[Vertex]],Vertices[],MATCH("ID",Vertices[[#Headers],[Vertex]:[Vertex Content Word Count]],0),FALSE)</f>
        <v>19</v>
      </c>
    </row>
    <row r="172" spans="1:3" ht="15">
      <c r="A172" s="78" t="s">
        <v>2634</v>
      </c>
      <c r="B172" s="84" t="s">
        <v>231</v>
      </c>
      <c r="C172" s="78">
        <f>VLOOKUP(GroupVertices[[#This Row],[Vertex]],Vertices[],MATCH("ID",Vertices[[#Headers],[Vertex]:[Vertex Content Word Count]],0),FALSE)</f>
        <v>18</v>
      </c>
    </row>
    <row r="173" spans="1:3" ht="15">
      <c r="A173" s="78" t="s">
        <v>2635</v>
      </c>
      <c r="B173" s="84" t="s">
        <v>224</v>
      </c>
      <c r="C173" s="78">
        <f>VLOOKUP(GroupVertices[[#This Row],[Vertex]],Vertices[],MATCH("ID",Vertices[[#Headers],[Vertex]:[Vertex Content Word Count]],0),FALSE)</f>
        <v>22</v>
      </c>
    </row>
    <row r="174" spans="1:3" ht="15">
      <c r="A174" s="78" t="s">
        <v>2635</v>
      </c>
      <c r="B174" s="84" t="s">
        <v>236</v>
      </c>
      <c r="C174" s="78">
        <f>VLOOKUP(GroupVertices[[#This Row],[Vertex]],Vertices[],MATCH("ID",Vertices[[#Headers],[Vertex]:[Vertex Content Word Count]],0),FALSE)</f>
        <v>24</v>
      </c>
    </row>
    <row r="175" spans="1:3" ht="15">
      <c r="A175" s="78" t="s">
        <v>2635</v>
      </c>
      <c r="B175" s="84" t="s">
        <v>235</v>
      </c>
      <c r="C175" s="78">
        <f>VLOOKUP(GroupVertices[[#This Row],[Vertex]],Vertices[],MATCH("ID",Vertices[[#Headers],[Vertex]:[Vertex Content Word Count]],0),FALSE)</f>
        <v>23</v>
      </c>
    </row>
    <row r="176" spans="1:3" ht="15">
      <c r="A176" s="78" t="s">
        <v>2636</v>
      </c>
      <c r="B176" s="84" t="s">
        <v>222</v>
      </c>
      <c r="C176" s="78">
        <f>VLOOKUP(GroupVertices[[#This Row],[Vertex]],Vertices[],MATCH("ID",Vertices[[#Headers],[Vertex]:[Vertex Content Word Count]],0),FALSE)</f>
        <v>16</v>
      </c>
    </row>
    <row r="177" spans="1:3" ht="15">
      <c r="A177" s="78" t="s">
        <v>2636</v>
      </c>
      <c r="B177" s="84" t="s">
        <v>227</v>
      </c>
      <c r="C177" s="78">
        <f>VLOOKUP(GroupVertices[[#This Row],[Vertex]],Vertices[],MATCH("ID",Vertices[[#Headers],[Vertex]:[Vertex Content Word Count]],0),FALSE)</f>
        <v>15</v>
      </c>
    </row>
    <row r="178" spans="1:3" ht="15">
      <c r="A178" s="78" t="s">
        <v>2636</v>
      </c>
      <c r="B178" s="84" t="s">
        <v>221</v>
      </c>
      <c r="C178" s="78">
        <f>VLOOKUP(GroupVertices[[#This Row],[Vertex]],Vertices[],MATCH("ID",Vertices[[#Headers],[Vertex]:[Vertex Content Word Count]],0),FALSE)</f>
        <v>14</v>
      </c>
    </row>
    <row r="179" spans="1:3" ht="15">
      <c r="A179" s="78" t="s">
        <v>2637</v>
      </c>
      <c r="B179" s="84" t="s">
        <v>219</v>
      </c>
      <c r="C179" s="78">
        <f>VLOOKUP(GroupVertices[[#This Row],[Vertex]],Vertices[],MATCH("ID",Vertices[[#Headers],[Vertex]:[Vertex Content Word Count]],0),FALSE)</f>
        <v>10</v>
      </c>
    </row>
    <row r="180" spans="1:3" ht="15">
      <c r="A180" s="78" t="s">
        <v>2637</v>
      </c>
      <c r="B180" s="84" t="s">
        <v>230</v>
      </c>
      <c r="C180" s="78">
        <f>VLOOKUP(GroupVertices[[#This Row],[Vertex]],Vertices[],MATCH("ID",Vertices[[#Headers],[Vertex]:[Vertex Content Word Count]],0),FALSE)</f>
        <v>12</v>
      </c>
    </row>
    <row r="181" spans="1:3" ht="15">
      <c r="A181" s="78" t="s">
        <v>2637</v>
      </c>
      <c r="B181" s="84" t="s">
        <v>229</v>
      </c>
      <c r="C181" s="78">
        <f>VLOOKUP(GroupVertices[[#This Row],[Vertex]],Vertices[],MATCH("ID",Vertices[[#Headers],[Vertex]:[Vertex Content Word Count]],0),FALSE)</f>
        <v>11</v>
      </c>
    </row>
    <row r="182" spans="1:3" ht="15">
      <c r="A182" s="78" t="s">
        <v>2638</v>
      </c>
      <c r="B182" s="84" t="s">
        <v>215</v>
      </c>
      <c r="C182" s="78">
        <f>VLOOKUP(GroupVertices[[#This Row],[Vertex]],Vertices[],MATCH("ID",Vertices[[#Headers],[Vertex]:[Vertex Content Word Count]],0),FALSE)</f>
        <v>6</v>
      </c>
    </row>
    <row r="183" spans="1:3" ht="15">
      <c r="A183" s="78" t="s">
        <v>2638</v>
      </c>
      <c r="B183" s="84" t="s">
        <v>214</v>
      </c>
      <c r="C183" s="78">
        <f>VLOOKUP(GroupVertices[[#This Row],[Vertex]],Vertices[],MATCH("ID",Vertices[[#Headers],[Vertex]:[Vertex Content Word Count]],0),FALSE)</f>
        <v>5</v>
      </c>
    </row>
    <row r="184" spans="1:3" ht="15">
      <c r="A184" s="78" t="s">
        <v>2638</v>
      </c>
      <c r="B184" s="84" t="s">
        <v>213</v>
      </c>
      <c r="C184" s="78">
        <f>VLOOKUP(GroupVertices[[#This Row],[Vertex]],Vertices[],MATCH("ID",Vertices[[#Headers],[Vertex]:[Vertex Content Word Count]],0),FALSE)</f>
        <v>4</v>
      </c>
    </row>
    <row r="185" spans="1:3" ht="15">
      <c r="A185" s="78" t="s">
        <v>2639</v>
      </c>
      <c r="B185" s="84" t="s">
        <v>212</v>
      </c>
      <c r="C185" s="78">
        <f>VLOOKUP(GroupVertices[[#This Row],[Vertex]],Vertices[],MATCH("ID",Vertices[[#Headers],[Vertex]:[Vertex Content Word Count]],0),FALSE)</f>
        <v>3</v>
      </c>
    </row>
    <row r="186" spans="1:3" ht="15">
      <c r="A186" s="78" t="s">
        <v>2639</v>
      </c>
      <c r="B186" s="84" t="s">
        <v>216</v>
      </c>
      <c r="C186" s="78">
        <f>VLOOKUP(GroupVertices[[#This Row],[Vertex]],Vertices[],MATCH("ID",Vertices[[#Headers],[Vertex]:[Vertex Content Word Count]],0),FALSE)</f>
        <v>7</v>
      </c>
    </row>
    <row r="187" spans="1:3" ht="15">
      <c r="A187" s="78" t="s">
        <v>2639</v>
      </c>
      <c r="B187" s="84" t="s">
        <v>220</v>
      </c>
      <c r="C187" s="78">
        <f>VLOOKUP(GroupVertices[[#This Row],[Vertex]],Vertices[],MATCH("ID",Vertices[[#Headers],[Vertex]:[Vertex Content Word Count]],0),FALSE)</f>
        <v>13</v>
      </c>
    </row>
    <row r="188" spans="1:3" ht="15">
      <c r="A188" s="78" t="s">
        <v>2640</v>
      </c>
      <c r="B188" s="84" t="s">
        <v>225</v>
      </c>
      <c r="C188" s="78">
        <f>VLOOKUP(GroupVertices[[#This Row],[Vertex]],Vertices[],MATCH("ID",Vertices[[#Headers],[Vertex]:[Vertex Content Word Count]],0),FALSE)</f>
        <v>25</v>
      </c>
    </row>
    <row r="189" spans="1:3" ht="15">
      <c r="A189" s="78" t="s">
        <v>2640</v>
      </c>
      <c r="B189" s="84" t="s">
        <v>237</v>
      </c>
      <c r="C189" s="78">
        <f>VLOOKUP(GroupVertices[[#This Row],[Vertex]],Vertices[],MATCH("ID",Vertices[[#Headers],[Vertex]:[Vertex Content Word Count]],0),FALSE)</f>
        <v>26</v>
      </c>
    </row>
    <row r="190" spans="1:3" ht="15">
      <c r="A190" s="78" t="s">
        <v>2641</v>
      </c>
      <c r="B190" s="84" t="s">
        <v>218</v>
      </c>
      <c r="C190" s="78">
        <f>VLOOKUP(GroupVertices[[#This Row],[Vertex]],Vertices[],MATCH("ID",Vertices[[#Headers],[Vertex]:[Vertex Content Word Count]],0),FALSE)</f>
        <v>9</v>
      </c>
    </row>
    <row r="191" spans="1:3" ht="15">
      <c r="A191" s="78" t="s">
        <v>2641</v>
      </c>
      <c r="B191" s="84" t="s">
        <v>217</v>
      </c>
      <c r="C191" s="78">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2658</v>
      </c>
      <c r="B2" s="34" t="s">
        <v>2593</v>
      </c>
      <c r="D2" s="31">
        <f>MIN(Vertices[Degree])</f>
        <v>0</v>
      </c>
      <c r="E2" s="3">
        <f>COUNTIF(Vertices[Degree],"&gt;= "&amp;D2)-COUNTIF(Vertices[Degree],"&gt;="&amp;D3)</f>
        <v>0</v>
      </c>
      <c r="F2" s="37">
        <f>MIN(Vertices[In-Degree])</f>
        <v>0</v>
      </c>
      <c r="G2" s="38">
        <f>COUNTIF(Vertices[In-Degree],"&gt;= "&amp;F2)-COUNTIF(Vertices[In-Degree],"&gt;="&amp;F3)</f>
        <v>11</v>
      </c>
      <c r="H2" s="37">
        <f>MIN(Vertices[Out-Degree])</f>
        <v>0</v>
      </c>
      <c r="I2" s="38">
        <f>COUNTIF(Vertices[Out-Degree],"&gt;= "&amp;H2)-COUNTIF(Vertices[Out-Degree],"&gt;="&amp;H3)</f>
        <v>187</v>
      </c>
      <c r="J2" s="37">
        <f>MIN(Vertices[Betweenness Centrality])</f>
        <v>0</v>
      </c>
      <c r="K2" s="38">
        <f>COUNTIF(Vertices[Betweenness Centrality],"&gt;= "&amp;J2)-COUNTIF(Vertices[Betweenness Centrality],"&gt;="&amp;J3)</f>
        <v>189</v>
      </c>
      <c r="L2" s="37">
        <f>MIN(Vertices[Closeness Centrality])</f>
        <v>0</v>
      </c>
      <c r="M2" s="38">
        <f>COUNTIF(Vertices[Closeness Centrality],"&gt;= "&amp;L2)-COUNTIF(Vertices[Closeness Centrality],"&gt;="&amp;L3)</f>
        <v>149</v>
      </c>
      <c r="N2" s="37">
        <f>MIN(Vertices[Eigenvector Centrality])</f>
        <v>0</v>
      </c>
      <c r="O2" s="38">
        <f>COUNTIF(Vertices[Eigenvector Centrality],"&gt;= "&amp;N2)-COUNTIF(Vertices[Eigenvector Centrality],"&gt;="&amp;N3)</f>
        <v>44</v>
      </c>
      <c r="P2" s="37">
        <f>MIN(Vertices[PageRank])</f>
        <v>0.543708</v>
      </c>
      <c r="Q2" s="38">
        <f>COUNTIF(Vertices[PageRank],"&gt;= "&amp;P2)-COUNTIF(Vertices[PageRank],"&gt;="&amp;P3)</f>
        <v>187</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0.05454545454545454</v>
      </c>
      <c r="G3" s="40">
        <f>COUNTIF(Vertices[In-Degree],"&gt;= "&amp;F3)-COUNTIF(Vertices[In-Degree],"&gt;="&amp;F4)</f>
        <v>0</v>
      </c>
      <c r="H3" s="39">
        <f aca="true" t="shared" si="3" ref="H3:H26">H2+($H$57-$H$2)/BinDivisor</f>
        <v>2.6363636363636362</v>
      </c>
      <c r="I3" s="40">
        <f>COUNTIF(Vertices[Out-Degree],"&gt;= "&amp;H3)-COUNTIF(Vertices[Out-Degree],"&gt;="&amp;H4)</f>
        <v>1</v>
      </c>
      <c r="J3" s="39">
        <f aca="true" t="shared" si="4" ref="J3:J26">J2+($J$57-$J$2)/BinDivisor</f>
        <v>379.6363636363636</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19</v>
      </c>
      <c r="N3" s="39">
        <f aca="true" t="shared" si="6" ref="N3:N26">N2+($N$57-$N$2)/BinDivisor</f>
        <v>0.00012452727272727274</v>
      </c>
      <c r="O3" s="40">
        <f>COUNTIF(Vertices[Eigenvector Centrality],"&gt;= "&amp;N3)-COUNTIF(Vertices[Eigenvector Centrality],"&gt;="&amp;N4)</f>
        <v>0</v>
      </c>
      <c r="P3" s="39">
        <f aca="true" t="shared" si="7" ref="P3:P26">P2+($P$57-$P$2)/BinDivisor</f>
        <v>1.7549488545454546</v>
      </c>
      <c r="Q3" s="40">
        <f>COUNTIF(Vertices[PageRank],"&gt;= "&amp;P3)-COUNTIF(Vertices[PageRank],"&gt;="&amp;P4)</f>
        <v>1</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190</v>
      </c>
      <c r="D4" s="32">
        <f t="shared" si="1"/>
        <v>0</v>
      </c>
      <c r="E4" s="3">
        <f>COUNTIF(Vertices[Degree],"&gt;= "&amp;D4)-COUNTIF(Vertices[Degree],"&gt;="&amp;D5)</f>
        <v>0</v>
      </c>
      <c r="F4" s="37">
        <f t="shared" si="2"/>
        <v>0.10909090909090909</v>
      </c>
      <c r="G4" s="38">
        <f>COUNTIF(Vertices[In-Degree],"&gt;= "&amp;F4)-COUNTIF(Vertices[In-Degree],"&gt;="&amp;F5)</f>
        <v>0</v>
      </c>
      <c r="H4" s="37">
        <f t="shared" si="3"/>
        <v>5.2727272727272725</v>
      </c>
      <c r="I4" s="38">
        <f>COUNTIF(Vertices[Out-Degree],"&gt;= "&amp;H4)-COUNTIF(Vertices[Out-Degree],"&gt;="&amp;H5)</f>
        <v>0</v>
      </c>
      <c r="J4" s="37">
        <f t="shared" si="4"/>
        <v>759.2727272727273</v>
      </c>
      <c r="K4" s="38">
        <f>COUNTIF(Vertices[Betweenness Centrality],"&gt;= "&amp;J4)-COUNTIF(Vertices[Betweenness Centrality],"&gt;="&amp;J5)</f>
        <v>0</v>
      </c>
      <c r="L4" s="37">
        <f t="shared" si="5"/>
        <v>0.03636363636363636</v>
      </c>
      <c r="M4" s="38">
        <f>COUNTIF(Vertices[Closeness Centrality],"&gt;= "&amp;L4)-COUNTIF(Vertices[Closeness Centrality],"&gt;="&amp;L5)</f>
        <v>1</v>
      </c>
      <c r="N4" s="37">
        <f t="shared" si="6"/>
        <v>0.0002490545454545455</v>
      </c>
      <c r="O4" s="38">
        <f>COUNTIF(Vertices[Eigenvector Centrality],"&gt;= "&amp;N4)-COUNTIF(Vertices[Eigenvector Centrality],"&gt;="&amp;N5)</f>
        <v>0</v>
      </c>
      <c r="P4" s="37">
        <f t="shared" si="7"/>
        <v>2.9661897090909095</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0.16363636363636364</v>
      </c>
      <c r="G5" s="40">
        <f>COUNTIF(Vertices[In-Degree],"&gt;= "&amp;F5)-COUNTIF(Vertices[In-Degree],"&gt;="&amp;F6)</f>
        <v>0</v>
      </c>
      <c r="H5" s="39">
        <f t="shared" si="3"/>
        <v>7.909090909090908</v>
      </c>
      <c r="I5" s="40">
        <f>COUNTIF(Vertices[Out-Degree],"&gt;= "&amp;H5)-COUNTIF(Vertices[Out-Degree],"&gt;="&amp;H6)</f>
        <v>0</v>
      </c>
      <c r="J5" s="39">
        <f t="shared" si="4"/>
        <v>1138.909090909091</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0.0003735818181818182</v>
      </c>
      <c r="O5" s="40">
        <f>COUNTIF(Vertices[Eigenvector Centrality],"&gt;= "&amp;N5)-COUNTIF(Vertices[Eigenvector Centrality],"&gt;="&amp;N6)</f>
        <v>0</v>
      </c>
      <c r="P5" s="39">
        <f t="shared" si="7"/>
        <v>4.1774305636363644</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148</v>
      </c>
      <c r="B6" s="34">
        <v>178</v>
      </c>
      <c r="D6" s="32">
        <f t="shared" si="1"/>
        <v>0</v>
      </c>
      <c r="E6" s="3">
        <f>COUNTIF(Vertices[Degree],"&gt;= "&amp;D6)-COUNTIF(Vertices[Degree],"&gt;="&amp;D7)</f>
        <v>0</v>
      </c>
      <c r="F6" s="37">
        <f t="shared" si="2"/>
        <v>0.21818181818181817</v>
      </c>
      <c r="G6" s="38">
        <f>COUNTIF(Vertices[In-Degree],"&gt;= "&amp;F6)-COUNTIF(Vertices[In-Degree],"&gt;="&amp;F7)</f>
        <v>0</v>
      </c>
      <c r="H6" s="37">
        <f t="shared" si="3"/>
        <v>10.545454545454545</v>
      </c>
      <c r="I6" s="38">
        <f>COUNTIF(Vertices[Out-Degree],"&gt;= "&amp;H6)-COUNTIF(Vertices[Out-Degree],"&gt;="&amp;H7)</f>
        <v>0</v>
      </c>
      <c r="J6" s="37">
        <f t="shared" si="4"/>
        <v>1518.5454545454545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0.000498109090909091</v>
      </c>
      <c r="O6" s="38">
        <f>COUNTIF(Vertices[Eigenvector Centrality],"&gt;= "&amp;N6)-COUNTIF(Vertices[Eigenvector Centrality],"&gt;="&amp;N7)</f>
        <v>0</v>
      </c>
      <c r="P6" s="37">
        <f t="shared" si="7"/>
        <v>5.388671418181819</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12</v>
      </c>
      <c r="D7" s="32">
        <f t="shared" si="1"/>
        <v>0</v>
      </c>
      <c r="E7" s="3">
        <f>COUNTIF(Vertices[Degree],"&gt;= "&amp;D7)-COUNTIF(Vertices[Degree],"&gt;="&amp;D8)</f>
        <v>0</v>
      </c>
      <c r="F7" s="39">
        <f t="shared" si="2"/>
        <v>0.2727272727272727</v>
      </c>
      <c r="G7" s="40">
        <f>COUNTIF(Vertices[In-Degree],"&gt;= "&amp;F7)-COUNTIF(Vertices[In-Degree],"&gt;="&amp;F8)</f>
        <v>0</v>
      </c>
      <c r="H7" s="39">
        <f t="shared" si="3"/>
        <v>13.181818181818182</v>
      </c>
      <c r="I7" s="40">
        <f>COUNTIF(Vertices[Out-Degree],"&gt;= "&amp;H7)-COUNTIF(Vertices[Out-Degree],"&gt;="&amp;H8)</f>
        <v>0</v>
      </c>
      <c r="J7" s="39">
        <f t="shared" si="4"/>
        <v>1898.181818181818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0.0006226363636363637</v>
      </c>
      <c r="O7" s="40">
        <f>COUNTIF(Vertices[Eigenvector Centrality],"&gt;= "&amp;N7)-COUNTIF(Vertices[Eigenvector Centrality],"&gt;="&amp;N8)</f>
        <v>0</v>
      </c>
      <c r="P7" s="39">
        <f t="shared" si="7"/>
        <v>6.599912272727274</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190</v>
      </c>
      <c r="D8" s="32">
        <f t="shared" si="1"/>
        <v>0</v>
      </c>
      <c r="E8" s="3">
        <f>COUNTIF(Vertices[Degree],"&gt;= "&amp;D8)-COUNTIF(Vertices[Degree],"&gt;="&amp;D9)</f>
        <v>0</v>
      </c>
      <c r="F8" s="37">
        <f t="shared" si="2"/>
        <v>0.32727272727272727</v>
      </c>
      <c r="G8" s="38">
        <f>COUNTIF(Vertices[In-Degree],"&gt;= "&amp;F8)-COUNTIF(Vertices[In-Degree],"&gt;="&amp;F9)</f>
        <v>0</v>
      </c>
      <c r="H8" s="37">
        <f t="shared" si="3"/>
        <v>15.818181818181818</v>
      </c>
      <c r="I8" s="38">
        <f>COUNTIF(Vertices[Out-Degree],"&gt;= "&amp;H8)-COUNTIF(Vertices[Out-Degree],"&gt;="&amp;H9)</f>
        <v>0</v>
      </c>
      <c r="J8" s="37">
        <f t="shared" si="4"/>
        <v>2277.8181818181815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0.0007471636363636365</v>
      </c>
      <c r="O8" s="38">
        <f>COUNTIF(Vertices[Eigenvector Centrality],"&gt;= "&amp;N8)-COUNTIF(Vertices[Eigenvector Centrality],"&gt;="&amp;N9)</f>
        <v>0</v>
      </c>
      <c r="P8" s="37">
        <f t="shared" si="7"/>
        <v>7.811153127272729</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0.38181818181818183</v>
      </c>
      <c r="G9" s="40">
        <f>COUNTIF(Vertices[In-Degree],"&gt;= "&amp;F9)-COUNTIF(Vertices[In-Degree],"&gt;="&amp;F10)</f>
        <v>0</v>
      </c>
      <c r="H9" s="39">
        <f t="shared" si="3"/>
        <v>18.454545454545453</v>
      </c>
      <c r="I9" s="40">
        <f>COUNTIF(Vertices[Out-Degree],"&gt;= "&amp;H9)-COUNTIF(Vertices[Out-Degree],"&gt;="&amp;H10)</f>
        <v>1</v>
      </c>
      <c r="J9" s="39">
        <f t="shared" si="4"/>
        <v>2657.454545454545</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0.0008716909090909093</v>
      </c>
      <c r="O9" s="40">
        <f>COUNTIF(Vertices[Eigenvector Centrality],"&gt;= "&amp;N9)-COUNTIF(Vertices[Eigenvector Centrality],"&gt;="&amp;N10)</f>
        <v>0</v>
      </c>
      <c r="P9" s="39">
        <f t="shared" si="7"/>
        <v>9.022393981818183</v>
      </c>
      <c r="Q9" s="40">
        <f>COUNTIF(Vertices[PageRank],"&gt;= "&amp;P9)-COUNTIF(Vertices[PageRank],"&gt;="&amp;P10)</f>
        <v>1</v>
      </c>
      <c r="R9" s="39">
        <f t="shared" si="8"/>
        <v>0</v>
      </c>
      <c r="S9" s="44">
        <f>COUNTIF(Vertices[Clustering Coefficient],"&gt;= "&amp;R9)-COUNTIF(Vertices[Clustering Coefficient],"&gt;="&amp;R10)</f>
        <v>0</v>
      </c>
      <c r="T9" s="39" t="e">
        <f ca="1" t="shared" si="9"/>
        <v>#REF!</v>
      </c>
      <c r="U9" s="40" t="e">
        <f ca="1" t="shared" si="0"/>
        <v>#REF!</v>
      </c>
    </row>
    <row r="10" spans="1:21" ht="15">
      <c r="A10" s="34" t="s">
        <v>2659</v>
      </c>
      <c r="B10" s="34">
        <v>3</v>
      </c>
      <c r="D10" s="32">
        <f t="shared" si="1"/>
        <v>0</v>
      </c>
      <c r="E10" s="3">
        <f>COUNTIF(Vertices[Degree],"&gt;= "&amp;D10)-COUNTIF(Vertices[Degree],"&gt;="&amp;D11)</f>
        <v>0</v>
      </c>
      <c r="F10" s="37">
        <f t="shared" si="2"/>
        <v>0.4363636363636364</v>
      </c>
      <c r="G10" s="38">
        <f>COUNTIF(Vertices[In-Degree],"&gt;= "&amp;F10)-COUNTIF(Vertices[In-Degree],"&gt;="&amp;F11)</f>
        <v>0</v>
      </c>
      <c r="H10" s="37">
        <f t="shared" si="3"/>
        <v>21.09090909090909</v>
      </c>
      <c r="I10" s="38">
        <f>COUNTIF(Vertices[Out-Degree],"&gt;= "&amp;H10)-COUNTIF(Vertices[Out-Degree],"&gt;="&amp;H11)</f>
        <v>0</v>
      </c>
      <c r="J10" s="37">
        <f t="shared" si="4"/>
        <v>3037.0909090909086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0.000996218181818182</v>
      </c>
      <c r="O10" s="38">
        <f>COUNTIF(Vertices[Eigenvector Centrality],"&gt;= "&amp;N10)-COUNTIF(Vertices[Eigenvector Centrality],"&gt;="&amp;N11)</f>
        <v>0</v>
      </c>
      <c r="P10" s="37">
        <f t="shared" si="7"/>
        <v>10.233634836363638</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0.49090909090909096</v>
      </c>
      <c r="G11" s="40">
        <f>COUNTIF(Vertices[In-Degree],"&gt;= "&amp;F11)-COUNTIF(Vertices[In-Degree],"&gt;="&amp;F12)</f>
        <v>0</v>
      </c>
      <c r="H11" s="39">
        <f t="shared" si="3"/>
        <v>23.727272727272727</v>
      </c>
      <c r="I11" s="40">
        <f>COUNTIF(Vertices[Out-Degree],"&gt;= "&amp;H11)-COUNTIF(Vertices[Out-Degree],"&gt;="&amp;H12)</f>
        <v>0</v>
      </c>
      <c r="J11" s="39">
        <f t="shared" si="4"/>
        <v>3416.727272727272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0.0011207454545454547</v>
      </c>
      <c r="O11" s="40">
        <f>COUNTIF(Vertices[Eigenvector Centrality],"&gt;= "&amp;N11)-COUNTIF(Vertices[Eigenvector Centrality],"&gt;="&amp;N12)</f>
        <v>0</v>
      </c>
      <c r="P11" s="39">
        <f t="shared" si="7"/>
        <v>11.444875690909093</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403</v>
      </c>
      <c r="B12" s="34">
        <v>177</v>
      </c>
      <c r="D12" s="32">
        <f t="shared" si="1"/>
        <v>0</v>
      </c>
      <c r="E12" s="3">
        <f>COUNTIF(Vertices[Degree],"&gt;= "&amp;D12)-COUNTIF(Vertices[Degree],"&gt;="&amp;D13)</f>
        <v>0</v>
      </c>
      <c r="F12" s="37">
        <f t="shared" si="2"/>
        <v>0.5454545454545455</v>
      </c>
      <c r="G12" s="38">
        <f>COUNTIF(Vertices[In-Degree],"&gt;= "&amp;F12)-COUNTIF(Vertices[In-Degree],"&gt;="&amp;F13)</f>
        <v>0</v>
      </c>
      <c r="H12" s="37">
        <f t="shared" si="3"/>
        <v>26.363636363636363</v>
      </c>
      <c r="I12" s="38">
        <f>COUNTIF(Vertices[Out-Degree],"&gt;= "&amp;H12)-COUNTIF(Vertices[Out-Degree],"&gt;="&amp;H13)</f>
        <v>0</v>
      </c>
      <c r="J12" s="37">
        <f t="shared" si="4"/>
        <v>3796.3636363636356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0.0012452727272727275</v>
      </c>
      <c r="O12" s="38">
        <f>COUNTIF(Vertices[Eigenvector Centrality],"&gt;= "&amp;N12)-COUNTIF(Vertices[Eigenvector Centrality],"&gt;="&amp;N13)</f>
        <v>0</v>
      </c>
      <c r="P12" s="37">
        <f t="shared" si="7"/>
        <v>12.656116545454548</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402</v>
      </c>
      <c r="B13" s="34">
        <v>6</v>
      </c>
      <c r="D13" s="32">
        <f t="shared" si="1"/>
        <v>0</v>
      </c>
      <c r="E13" s="3">
        <f>COUNTIF(Vertices[Degree],"&gt;= "&amp;D13)-COUNTIF(Vertices[Degree],"&gt;="&amp;D14)</f>
        <v>0</v>
      </c>
      <c r="F13" s="39">
        <f t="shared" si="2"/>
        <v>0.6000000000000001</v>
      </c>
      <c r="G13" s="40">
        <f>COUNTIF(Vertices[In-Degree],"&gt;= "&amp;F13)-COUNTIF(Vertices[In-Degree],"&gt;="&amp;F14)</f>
        <v>0</v>
      </c>
      <c r="H13" s="39">
        <f t="shared" si="3"/>
        <v>29</v>
      </c>
      <c r="I13" s="40">
        <f>COUNTIF(Vertices[Out-Degree],"&gt;= "&amp;H13)-COUNTIF(Vertices[Out-Degree],"&gt;="&amp;H14)</f>
        <v>0</v>
      </c>
      <c r="J13" s="39">
        <f t="shared" si="4"/>
        <v>4175.999999999999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0.0013698000000000002</v>
      </c>
      <c r="O13" s="40">
        <f>COUNTIF(Vertices[Eigenvector Centrality],"&gt;= "&amp;N13)-COUNTIF(Vertices[Eigenvector Centrality],"&gt;="&amp;N14)</f>
        <v>0</v>
      </c>
      <c r="P13" s="39">
        <f t="shared" si="7"/>
        <v>13.867357400000003</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t="s">
        <v>176</v>
      </c>
      <c r="B14" s="34">
        <v>7</v>
      </c>
      <c r="D14" s="32">
        <f t="shared" si="1"/>
        <v>0</v>
      </c>
      <c r="E14" s="3">
        <f>COUNTIF(Vertices[Degree],"&gt;= "&amp;D14)-COUNTIF(Vertices[Degree],"&gt;="&amp;D15)</f>
        <v>0</v>
      </c>
      <c r="F14" s="37">
        <f t="shared" si="2"/>
        <v>0.6545454545454547</v>
      </c>
      <c r="G14" s="38">
        <f>COUNTIF(Vertices[In-Degree],"&gt;= "&amp;F14)-COUNTIF(Vertices[In-Degree],"&gt;="&amp;F15)</f>
        <v>0</v>
      </c>
      <c r="H14" s="37">
        <f t="shared" si="3"/>
        <v>31.636363636363637</v>
      </c>
      <c r="I14" s="38">
        <f>COUNTIF(Vertices[Out-Degree],"&gt;= "&amp;H14)-COUNTIF(Vertices[Out-Degree],"&gt;="&amp;H15)</f>
        <v>0</v>
      </c>
      <c r="J14" s="37">
        <f t="shared" si="4"/>
        <v>4555.636363636363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0.001494327272727273</v>
      </c>
      <c r="O14" s="38">
        <f>COUNTIF(Vertices[Eigenvector Centrality],"&gt;= "&amp;N14)-COUNTIF(Vertices[Eigenvector Centrality],"&gt;="&amp;N15)</f>
        <v>0</v>
      </c>
      <c r="P14" s="37">
        <f t="shared" si="7"/>
        <v>15.078598254545458</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0.7090909090909092</v>
      </c>
      <c r="G15" s="40">
        <f>COUNTIF(Vertices[In-Degree],"&gt;= "&amp;F15)-COUNTIF(Vertices[In-Degree],"&gt;="&amp;F16)</f>
        <v>0</v>
      </c>
      <c r="H15" s="39">
        <f t="shared" si="3"/>
        <v>34.27272727272727</v>
      </c>
      <c r="I15" s="40">
        <f>COUNTIF(Vertices[Out-Degree],"&gt;= "&amp;H15)-COUNTIF(Vertices[Out-Degree],"&gt;="&amp;H16)</f>
        <v>0</v>
      </c>
      <c r="J15" s="39">
        <f t="shared" si="4"/>
        <v>4935.272727272727</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0.0016188545454545458</v>
      </c>
      <c r="O15" s="40">
        <f>COUNTIF(Vertices[Eigenvector Centrality],"&gt;= "&amp;N15)-COUNTIF(Vertices[Eigenvector Centrality],"&gt;="&amp;N16)</f>
        <v>0</v>
      </c>
      <c r="P15" s="39">
        <f t="shared" si="7"/>
        <v>16.289839109090913</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151</v>
      </c>
      <c r="B16" s="34">
        <v>7</v>
      </c>
      <c r="D16" s="32">
        <f t="shared" si="1"/>
        <v>0</v>
      </c>
      <c r="E16" s="3">
        <f>COUNTIF(Vertices[Degree],"&gt;= "&amp;D16)-COUNTIF(Vertices[Degree],"&gt;="&amp;D17)</f>
        <v>0</v>
      </c>
      <c r="F16" s="37">
        <f t="shared" si="2"/>
        <v>0.7636363636363638</v>
      </c>
      <c r="G16" s="38">
        <f>COUNTIF(Vertices[In-Degree],"&gt;= "&amp;F16)-COUNTIF(Vertices[In-Degree],"&gt;="&amp;F17)</f>
        <v>0</v>
      </c>
      <c r="H16" s="37">
        <f t="shared" si="3"/>
        <v>36.90909090909091</v>
      </c>
      <c r="I16" s="38">
        <f>COUNTIF(Vertices[Out-Degree],"&gt;= "&amp;H16)-COUNTIF(Vertices[Out-Degree],"&gt;="&amp;H17)</f>
        <v>0</v>
      </c>
      <c r="J16" s="37">
        <f t="shared" si="4"/>
        <v>5314.909090909091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0.0017433818181818185</v>
      </c>
      <c r="O16" s="38">
        <f>COUNTIF(Vertices[Eigenvector Centrality],"&gt;= "&amp;N16)-COUNTIF(Vertices[Eigenvector Centrality],"&gt;="&amp;N17)</f>
        <v>0</v>
      </c>
      <c r="P16" s="37">
        <f t="shared" si="7"/>
        <v>17.501079963636368</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0.8181818181818183</v>
      </c>
      <c r="G17" s="40">
        <f>COUNTIF(Vertices[In-Degree],"&gt;= "&amp;F17)-COUNTIF(Vertices[In-Degree],"&gt;="&amp;F18)</f>
        <v>0</v>
      </c>
      <c r="H17" s="39">
        <f t="shared" si="3"/>
        <v>39.54545454545454</v>
      </c>
      <c r="I17" s="40">
        <f>COUNTIF(Vertices[Out-Degree],"&gt;= "&amp;H17)-COUNTIF(Vertices[Out-Degree],"&gt;="&amp;H18)</f>
        <v>0</v>
      </c>
      <c r="J17" s="39">
        <f t="shared" si="4"/>
        <v>5694.545454545455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0.0018679090909090913</v>
      </c>
      <c r="O17" s="40">
        <f>COUNTIF(Vertices[Eigenvector Centrality],"&gt;= "&amp;N17)-COUNTIF(Vertices[Eigenvector Centrality],"&gt;="&amp;N18)</f>
        <v>0</v>
      </c>
      <c r="P17" s="39">
        <f t="shared" si="7"/>
        <v>18.712320818181823</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0.8727272727272729</v>
      </c>
      <c r="G18" s="38">
        <f>COUNTIF(Vertices[In-Degree],"&gt;= "&amp;F18)-COUNTIF(Vertices[In-Degree],"&gt;="&amp;F19)</f>
        <v>0</v>
      </c>
      <c r="H18" s="37">
        <f t="shared" si="3"/>
        <v>42.18181818181817</v>
      </c>
      <c r="I18" s="38">
        <f>COUNTIF(Vertices[Out-Degree],"&gt;= "&amp;H18)-COUNTIF(Vertices[Out-Degree],"&gt;="&amp;H19)</f>
        <v>0</v>
      </c>
      <c r="J18" s="37">
        <f t="shared" si="4"/>
        <v>6074.181818181819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0.001992436363636364</v>
      </c>
      <c r="O18" s="38">
        <f>COUNTIF(Vertices[Eigenvector Centrality],"&gt;= "&amp;N18)-COUNTIF(Vertices[Eigenvector Centrality],"&gt;="&amp;N19)</f>
        <v>0</v>
      </c>
      <c r="P18" s="37">
        <f t="shared" si="7"/>
        <v>19.923561672727278</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0.9272727272727275</v>
      </c>
      <c r="G19" s="40">
        <f>COUNTIF(Vertices[In-Degree],"&gt;= "&amp;F19)-COUNTIF(Vertices[In-Degree],"&gt;="&amp;F20)</f>
        <v>0</v>
      </c>
      <c r="H19" s="39">
        <f t="shared" si="3"/>
        <v>44.818181818181806</v>
      </c>
      <c r="I19" s="40">
        <f>COUNTIF(Vertices[Out-Degree],"&gt;= "&amp;H19)-COUNTIF(Vertices[Out-Degree],"&gt;="&amp;H20)</f>
        <v>0</v>
      </c>
      <c r="J19" s="39">
        <f t="shared" si="4"/>
        <v>6453.818181818183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0.0021169636363636366</v>
      </c>
      <c r="O19" s="40">
        <f>COUNTIF(Vertices[Eigenvector Centrality],"&gt;= "&amp;N19)-COUNTIF(Vertices[Eigenvector Centrality],"&gt;="&amp;N20)</f>
        <v>0</v>
      </c>
      <c r="P19" s="39">
        <f t="shared" si="7"/>
        <v>21.134802527272733</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0.981818181818182</v>
      </c>
      <c r="G20" s="38">
        <f>COUNTIF(Vertices[In-Degree],"&gt;= "&amp;F20)-COUNTIF(Vertices[In-Degree],"&gt;="&amp;F21)</f>
        <v>176</v>
      </c>
      <c r="H20" s="37">
        <f t="shared" si="3"/>
        <v>47.45454545454544</v>
      </c>
      <c r="I20" s="38">
        <f>COUNTIF(Vertices[Out-Degree],"&gt;= "&amp;H20)-COUNTIF(Vertices[Out-Degree],"&gt;="&amp;H21)</f>
        <v>0</v>
      </c>
      <c r="J20" s="37">
        <f t="shared" si="4"/>
        <v>6833.454545454547</v>
      </c>
      <c r="K20" s="38">
        <f>COUNTIF(Vertices[Betweenness Centrality],"&gt;= "&amp;J20)-COUNTIF(Vertices[Betweenness Centrality],"&gt;="&amp;J21)</f>
        <v>0</v>
      </c>
      <c r="L20" s="37">
        <f t="shared" si="5"/>
        <v>0.3272727272727273</v>
      </c>
      <c r="M20" s="38">
        <f>COUNTIF(Vertices[Closeness Centrality],"&gt;= "&amp;L20)-COUNTIF(Vertices[Closeness Centrality],"&gt;="&amp;L21)</f>
        <v>8</v>
      </c>
      <c r="N20" s="37">
        <f t="shared" si="6"/>
        <v>0.0022414909090909094</v>
      </c>
      <c r="O20" s="38">
        <f>COUNTIF(Vertices[Eigenvector Centrality],"&gt;= "&amp;N20)-COUNTIF(Vertices[Eigenvector Centrality],"&gt;="&amp;N21)</f>
        <v>0</v>
      </c>
      <c r="P20" s="37">
        <f t="shared" si="7"/>
        <v>22.346043381818188</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152</v>
      </c>
      <c r="B21" s="34">
        <v>12</v>
      </c>
      <c r="D21" s="32">
        <f t="shared" si="1"/>
        <v>0</v>
      </c>
      <c r="E21" s="3">
        <f>COUNTIF(Vertices[Degree],"&gt;= "&amp;D21)-COUNTIF(Vertices[Degree],"&gt;="&amp;D22)</f>
        <v>0</v>
      </c>
      <c r="F21" s="39">
        <f t="shared" si="2"/>
        <v>1.0363636363636366</v>
      </c>
      <c r="G21" s="40">
        <f>COUNTIF(Vertices[In-Degree],"&gt;= "&amp;F21)-COUNTIF(Vertices[In-Degree],"&gt;="&amp;F22)</f>
        <v>0</v>
      </c>
      <c r="H21" s="39">
        <f t="shared" si="3"/>
        <v>50.09090909090907</v>
      </c>
      <c r="I21" s="40">
        <f>COUNTIF(Vertices[Out-Degree],"&gt;= "&amp;H21)-COUNTIF(Vertices[Out-Degree],"&gt;="&amp;H22)</f>
        <v>0</v>
      </c>
      <c r="J21" s="39">
        <f t="shared" si="4"/>
        <v>7213.090909090911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0.002366018181818182</v>
      </c>
      <c r="O21" s="40">
        <f>COUNTIF(Vertices[Eigenvector Centrality],"&gt;= "&amp;N21)-COUNTIF(Vertices[Eigenvector Centrality],"&gt;="&amp;N22)</f>
        <v>0</v>
      </c>
      <c r="P21" s="39">
        <f t="shared" si="7"/>
        <v>23.557284236363643</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1.090909090909091</v>
      </c>
      <c r="G22" s="38">
        <f>COUNTIF(Vertices[In-Degree],"&gt;= "&amp;F22)-COUNTIF(Vertices[In-Degree],"&gt;="&amp;F23)</f>
        <v>0</v>
      </c>
      <c r="H22" s="37">
        <f t="shared" si="3"/>
        <v>52.727272727272705</v>
      </c>
      <c r="I22" s="38">
        <f>COUNTIF(Vertices[Out-Degree],"&gt;= "&amp;H22)-COUNTIF(Vertices[Out-Degree],"&gt;="&amp;H23)</f>
        <v>0</v>
      </c>
      <c r="J22" s="37">
        <f t="shared" si="4"/>
        <v>7592.727272727275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0.002490545454545455</v>
      </c>
      <c r="O22" s="38">
        <f>COUNTIF(Vertices[Eigenvector Centrality],"&gt;= "&amp;N22)-COUNTIF(Vertices[Eigenvector Centrality],"&gt;="&amp;N23)</f>
        <v>0</v>
      </c>
      <c r="P22" s="37">
        <f t="shared" si="7"/>
        <v>24.768525090909097</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154</v>
      </c>
      <c r="B23" s="34">
        <v>146</v>
      </c>
      <c r="D23" s="32">
        <f t="shared" si="1"/>
        <v>0</v>
      </c>
      <c r="E23" s="3">
        <f>COUNTIF(Vertices[Degree],"&gt;= "&amp;D23)-COUNTIF(Vertices[Degree],"&gt;="&amp;D24)</f>
        <v>0</v>
      </c>
      <c r="F23" s="39">
        <f t="shared" si="2"/>
        <v>1.1454545454545455</v>
      </c>
      <c r="G23" s="40">
        <f>COUNTIF(Vertices[In-Degree],"&gt;= "&amp;F23)-COUNTIF(Vertices[In-Degree],"&gt;="&amp;F24)</f>
        <v>0</v>
      </c>
      <c r="H23" s="39">
        <f t="shared" si="3"/>
        <v>55.36363636363634</v>
      </c>
      <c r="I23" s="40">
        <f>COUNTIF(Vertices[Out-Degree],"&gt;= "&amp;H23)-COUNTIF(Vertices[Out-Degree],"&gt;="&amp;H24)</f>
        <v>0</v>
      </c>
      <c r="J23" s="39">
        <f t="shared" si="4"/>
        <v>7972.363636363639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0.0026150727272727277</v>
      </c>
      <c r="O23" s="40">
        <f>COUNTIF(Vertices[Eigenvector Centrality],"&gt;= "&amp;N23)-COUNTIF(Vertices[Eigenvector Centrality],"&gt;="&amp;N24)</f>
        <v>0</v>
      </c>
      <c r="P23" s="39">
        <f t="shared" si="7"/>
        <v>25.979765945454552</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155</v>
      </c>
      <c r="B24" s="34">
        <v>148</v>
      </c>
      <c r="D24" s="32">
        <f t="shared" si="1"/>
        <v>0</v>
      </c>
      <c r="E24" s="3">
        <f>COUNTIF(Vertices[Degree],"&gt;= "&amp;D24)-COUNTIF(Vertices[Degree],"&gt;="&amp;D25)</f>
        <v>0</v>
      </c>
      <c r="F24" s="37">
        <f t="shared" si="2"/>
        <v>1.2</v>
      </c>
      <c r="G24" s="38">
        <f>COUNTIF(Vertices[In-Degree],"&gt;= "&amp;F24)-COUNTIF(Vertices[In-Degree],"&gt;="&amp;F25)</f>
        <v>0</v>
      </c>
      <c r="H24" s="37">
        <f t="shared" si="3"/>
        <v>57.99999999999997</v>
      </c>
      <c r="I24" s="38">
        <f>COUNTIF(Vertices[Out-Degree],"&gt;= "&amp;H24)-COUNTIF(Vertices[Out-Degree],"&gt;="&amp;H25)</f>
        <v>0</v>
      </c>
      <c r="J24" s="37">
        <f t="shared" si="4"/>
        <v>8352.000000000002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0.0027396000000000005</v>
      </c>
      <c r="O24" s="38">
        <f>COUNTIF(Vertices[Eigenvector Centrality],"&gt;= "&amp;N24)-COUNTIF(Vertices[Eigenvector Centrality],"&gt;="&amp;N25)</f>
        <v>0</v>
      </c>
      <c r="P24" s="37">
        <f t="shared" si="7"/>
        <v>27.191006800000007</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1.2545454545454544</v>
      </c>
      <c r="G25" s="40">
        <f>COUNTIF(Vertices[In-Degree],"&gt;= "&amp;F25)-COUNTIF(Vertices[In-Degree],"&gt;="&amp;F26)</f>
        <v>0</v>
      </c>
      <c r="H25" s="39">
        <f t="shared" si="3"/>
        <v>60.636363636363605</v>
      </c>
      <c r="I25" s="40">
        <f>COUNTIF(Vertices[Out-Degree],"&gt;= "&amp;H25)-COUNTIF(Vertices[Out-Degree],"&gt;="&amp;H26)</f>
        <v>0</v>
      </c>
      <c r="J25" s="39">
        <f t="shared" si="4"/>
        <v>8731.636363636366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0.0028641272727272732</v>
      </c>
      <c r="O25" s="40">
        <f>COUNTIF(Vertices[Eigenvector Centrality],"&gt;= "&amp;N25)-COUNTIF(Vertices[Eigenvector Centrality],"&gt;="&amp;N26)</f>
        <v>0</v>
      </c>
      <c r="P25" s="39">
        <f t="shared" si="7"/>
        <v>28.402247654545462</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156</v>
      </c>
      <c r="B26" s="34">
        <v>2</v>
      </c>
      <c r="D26" s="32">
        <f t="shared" si="1"/>
        <v>0</v>
      </c>
      <c r="E26" s="3">
        <f>COUNTIF(Vertices[Degree],"&gt;= "&amp;D26)-COUNTIF(Vertices[Degree],"&gt;="&amp;D28)</f>
        <v>0</v>
      </c>
      <c r="F26" s="37">
        <f t="shared" si="2"/>
        <v>1.3090909090909089</v>
      </c>
      <c r="G26" s="38">
        <f>COUNTIF(Vertices[In-Degree],"&gt;= "&amp;F26)-COUNTIF(Vertices[In-Degree],"&gt;="&amp;F28)</f>
        <v>0</v>
      </c>
      <c r="H26" s="37">
        <f t="shared" si="3"/>
        <v>63.27272727272724</v>
      </c>
      <c r="I26" s="38">
        <f>COUNTIF(Vertices[Out-Degree],"&gt;= "&amp;H26)-COUNTIF(Vertices[Out-Degree],"&gt;="&amp;H28)</f>
        <v>0</v>
      </c>
      <c r="J26" s="37">
        <f t="shared" si="4"/>
        <v>9111.27272727273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0.002988654545454546</v>
      </c>
      <c r="O26" s="38">
        <f>COUNTIF(Vertices[Eigenvector Centrality],"&gt;= "&amp;N26)-COUNTIF(Vertices[Eigenvector Centrality],"&gt;="&amp;N28)</f>
        <v>0</v>
      </c>
      <c r="P26" s="37">
        <f t="shared" si="7"/>
        <v>29.613488509090917</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1.96622</v>
      </c>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-146</v>
      </c>
      <c r="P27" s="61"/>
      <c r="Q27" s="62">
        <f>COUNTIF(Vertices[Eigenvector Centrality],"&gt;= "&amp;P27)-COUNTIF(Vertices[Eigenvector Centrality],"&gt;="&amp;P28)</f>
        <v>0</v>
      </c>
      <c r="R27" s="61"/>
      <c r="S27" s="63">
        <f>COUNTIF(Vertices[Clustering Coefficient],"&gt;= "&amp;R27)-COUNTIF(Vertices[Clustering Coefficient],"&gt;="&amp;R28)</f>
        <v>-190</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1.3636363636363633</v>
      </c>
      <c r="G28" s="40">
        <f>COUNTIF(Vertices[In-Degree],"&gt;= "&amp;F28)-COUNTIF(Vertices[In-Degree],"&gt;="&amp;F40)</f>
        <v>0</v>
      </c>
      <c r="H28" s="39">
        <f>H26+($H$57-$H$2)/BinDivisor</f>
        <v>65.90909090909088</v>
      </c>
      <c r="I28" s="40">
        <f>COUNTIF(Vertices[Out-Degree],"&gt;= "&amp;H28)-COUNTIF(Vertices[Out-Degree],"&gt;="&amp;H40)</f>
        <v>0</v>
      </c>
      <c r="J28" s="39">
        <f>J26+($J$57-$J$2)/BinDivisor</f>
        <v>9490.909090909094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0.0031131818181818188</v>
      </c>
      <c r="O28" s="40">
        <f>COUNTIF(Vertices[Eigenvector Centrality],"&gt;= "&amp;N28)-COUNTIF(Vertices[Eigenvector Centrality],"&gt;="&amp;N40)</f>
        <v>0</v>
      </c>
      <c r="P28" s="39">
        <f>P26+($P$57-$P$2)/BinDivisor</f>
        <v>30.824729363636372</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0.004956836535783904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2660</v>
      </c>
      <c r="B30" s="34">
        <v>0.359058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2661</v>
      </c>
      <c r="B32" s="34" t="s">
        <v>2662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-8</v>
      </c>
      <c r="N38" s="61"/>
      <c r="O38" s="62">
        <f>COUNTIF(Vertices[Eigenvector Centrality],"&gt;= "&amp;N38)-COUNTIF(Vertices[Eigenvector Centrality],"&gt;="&amp;N40)</f>
        <v>-146</v>
      </c>
      <c r="P38" s="61"/>
      <c r="Q38" s="62">
        <f>COUNTIF(Vertices[Eigenvector Centrality],"&gt;= "&amp;P38)-COUNTIF(Vertices[Eigenvector Centrality],"&gt;="&amp;P40)</f>
        <v>0</v>
      </c>
      <c r="R38" s="61"/>
      <c r="S38" s="63">
        <f>COUNTIF(Vertices[Clustering Coefficient],"&gt;= "&amp;R38)-COUNTIF(Vertices[Clustering Coefficient],"&gt;="&amp;R40)</f>
        <v>-190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-8</v>
      </c>
      <c r="N39" s="61"/>
      <c r="O39" s="62">
        <f>COUNTIF(Vertices[Eigenvector Centrality],"&gt;= "&amp;N39)-COUNTIF(Vertices[Eigenvector Centrality],"&gt;="&amp;N40)</f>
        <v>-146</v>
      </c>
      <c r="P39" s="61"/>
      <c r="Q39" s="62">
        <f>COUNTIF(Vertices[Eigenvector Centrality],"&gt;= "&amp;P39)-COUNTIF(Vertices[Eigenvector Centrality],"&gt;="&amp;P40)</f>
        <v>0</v>
      </c>
      <c r="R39" s="61"/>
      <c r="S39" s="63">
        <f>COUNTIF(Vertices[Clustering Coefficient],"&gt;= "&amp;R39)-COUNTIF(Vertices[Clustering Coefficient],"&gt;="&amp;R40)</f>
        <v>-190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1.4181818181818178</v>
      </c>
      <c r="G40" s="38">
        <f>COUNTIF(Vertices[In-Degree],"&gt;= "&amp;F40)-COUNTIF(Vertices[In-Degree],"&gt;="&amp;F41)</f>
        <v>0</v>
      </c>
      <c r="H40" s="37">
        <f>H28+($H$57-$H$2)/BinDivisor</f>
        <v>68.54545454545452</v>
      </c>
      <c r="I40" s="38">
        <f>COUNTIF(Vertices[Out-Degree],"&gt;= "&amp;H40)-COUNTIF(Vertices[Out-Degree],"&gt;="&amp;H41)</f>
        <v>0</v>
      </c>
      <c r="J40" s="37">
        <f>J28+($J$57-$J$2)/BinDivisor</f>
        <v>9870.545454545458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0.0032377090909090915</v>
      </c>
      <c r="O40" s="38">
        <f>COUNTIF(Vertices[Eigenvector Centrality],"&gt;= "&amp;N40)-COUNTIF(Vertices[Eigenvector Centrality],"&gt;="&amp;N41)</f>
        <v>0</v>
      </c>
      <c r="P40" s="37">
        <f>P28+($P$57-$P$2)/BinDivisor</f>
        <v>32.035970218181824</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1.4727272727272722</v>
      </c>
      <c r="G41" s="40">
        <f>COUNTIF(Vertices[In-Degree],"&gt;= "&amp;F41)-COUNTIF(Vertices[In-Degree],"&gt;="&amp;F42)</f>
        <v>0</v>
      </c>
      <c r="H41" s="39">
        <f aca="true" t="shared" si="12" ref="H41:H56">H40+($H$57-$H$2)/BinDivisor</f>
        <v>71.18181818181816</v>
      </c>
      <c r="I41" s="40">
        <f>COUNTIF(Vertices[Out-Degree],"&gt;= "&amp;H41)-COUNTIF(Vertices[Out-Degree],"&gt;="&amp;H42)</f>
        <v>0</v>
      </c>
      <c r="J41" s="39">
        <f aca="true" t="shared" si="13" ref="J41:J56">J40+($J$57-$J$2)/BinDivisor</f>
        <v>10250.181818181822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0.0033622363636363643</v>
      </c>
      <c r="O41" s="40">
        <f>COUNTIF(Vertices[Eigenvector Centrality],"&gt;= "&amp;N41)-COUNTIF(Vertices[Eigenvector Centrality],"&gt;="&amp;N42)</f>
        <v>0</v>
      </c>
      <c r="P41" s="39">
        <f aca="true" t="shared" si="16" ref="P41:P56">P40+($P$57-$P$2)/BinDivisor</f>
        <v>33.247211072727275</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1.5272727272727267</v>
      </c>
      <c r="G42" s="38">
        <f>COUNTIF(Vertices[In-Degree],"&gt;= "&amp;F42)-COUNTIF(Vertices[In-Degree],"&gt;="&amp;F43)</f>
        <v>0</v>
      </c>
      <c r="H42" s="37">
        <f t="shared" si="12"/>
        <v>73.8181818181818</v>
      </c>
      <c r="I42" s="38">
        <f>COUNTIF(Vertices[Out-Degree],"&gt;= "&amp;H42)-COUNTIF(Vertices[Out-Degree],"&gt;="&amp;H43)</f>
        <v>0</v>
      </c>
      <c r="J42" s="37">
        <f t="shared" si="13"/>
        <v>10629.818181818186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0.003486763636363637</v>
      </c>
      <c r="O42" s="38">
        <f>COUNTIF(Vertices[Eigenvector Centrality],"&gt;= "&amp;N42)-COUNTIF(Vertices[Eigenvector Centrality],"&gt;="&amp;N43)</f>
        <v>0</v>
      </c>
      <c r="P42" s="37">
        <f t="shared" si="16"/>
        <v>34.458451927272726</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1.5818181818181811</v>
      </c>
      <c r="G43" s="40">
        <f>COUNTIF(Vertices[In-Degree],"&gt;= "&amp;F43)-COUNTIF(Vertices[In-Degree],"&gt;="&amp;F44)</f>
        <v>0</v>
      </c>
      <c r="H43" s="39">
        <f t="shared" si="12"/>
        <v>76.45454545454544</v>
      </c>
      <c r="I43" s="40">
        <f>COUNTIF(Vertices[Out-Degree],"&gt;= "&amp;H43)-COUNTIF(Vertices[Out-Degree],"&gt;="&amp;H44)</f>
        <v>0</v>
      </c>
      <c r="J43" s="39">
        <f t="shared" si="13"/>
        <v>11009.45454545455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0.00361129090909091</v>
      </c>
      <c r="O43" s="40">
        <f>COUNTIF(Vertices[Eigenvector Centrality],"&gt;= "&amp;N43)-COUNTIF(Vertices[Eigenvector Centrality],"&gt;="&amp;N44)</f>
        <v>0</v>
      </c>
      <c r="P43" s="39">
        <f t="shared" si="16"/>
        <v>35.66969278181818</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1.6363636363636356</v>
      </c>
      <c r="G44" s="38">
        <f>COUNTIF(Vertices[In-Degree],"&gt;= "&amp;F44)-COUNTIF(Vertices[In-Degree],"&gt;="&amp;F45)</f>
        <v>0</v>
      </c>
      <c r="H44" s="37">
        <f t="shared" si="12"/>
        <v>79.09090909090908</v>
      </c>
      <c r="I44" s="38">
        <f>COUNTIF(Vertices[Out-Degree],"&gt;= "&amp;H44)-COUNTIF(Vertices[Out-Degree],"&gt;="&amp;H45)</f>
        <v>0</v>
      </c>
      <c r="J44" s="37">
        <f t="shared" si="13"/>
        <v>11389.090909090914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0.0037358181818181826</v>
      </c>
      <c r="O44" s="38">
        <f>COUNTIF(Vertices[Eigenvector Centrality],"&gt;= "&amp;N44)-COUNTIF(Vertices[Eigenvector Centrality],"&gt;="&amp;N45)</f>
        <v>0</v>
      </c>
      <c r="P44" s="37">
        <f t="shared" si="16"/>
        <v>36.88093363636363</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1.69090909090909</v>
      </c>
      <c r="G45" s="40">
        <f>COUNTIF(Vertices[In-Degree],"&gt;= "&amp;F45)-COUNTIF(Vertices[In-Degree],"&gt;="&amp;F46)</f>
        <v>0</v>
      </c>
      <c r="H45" s="39">
        <f t="shared" si="12"/>
        <v>81.72727272727272</v>
      </c>
      <c r="I45" s="40">
        <f>COUNTIF(Vertices[Out-Degree],"&gt;= "&amp;H45)-COUNTIF(Vertices[Out-Degree],"&gt;="&amp;H46)</f>
        <v>0</v>
      </c>
      <c r="J45" s="39">
        <f t="shared" si="13"/>
        <v>11768.727272727278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0.0038603454545454554</v>
      </c>
      <c r="O45" s="40">
        <f>COUNTIF(Vertices[Eigenvector Centrality],"&gt;= "&amp;N45)-COUNTIF(Vertices[Eigenvector Centrality],"&gt;="&amp;N46)</f>
        <v>0</v>
      </c>
      <c r="P45" s="39">
        <f t="shared" si="16"/>
        <v>38.09217449090908</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1.7454545454545445</v>
      </c>
      <c r="G46" s="38">
        <f>COUNTIF(Vertices[In-Degree],"&gt;= "&amp;F46)-COUNTIF(Vertices[In-Degree],"&gt;="&amp;F47)</f>
        <v>0</v>
      </c>
      <c r="H46" s="37">
        <f t="shared" si="12"/>
        <v>84.36363636363636</v>
      </c>
      <c r="I46" s="38">
        <f>COUNTIF(Vertices[Out-Degree],"&gt;= "&amp;H46)-COUNTIF(Vertices[Out-Degree],"&gt;="&amp;H47)</f>
        <v>0</v>
      </c>
      <c r="J46" s="37">
        <f t="shared" si="13"/>
        <v>12148.363636363641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0.003984872727272728</v>
      </c>
      <c r="O46" s="38">
        <f>COUNTIF(Vertices[Eigenvector Centrality],"&gt;= "&amp;N46)-COUNTIF(Vertices[Eigenvector Centrality],"&gt;="&amp;N47)</f>
        <v>0</v>
      </c>
      <c r="P46" s="37">
        <f t="shared" si="16"/>
        <v>39.30341534545453</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1.799999999999999</v>
      </c>
      <c r="G47" s="40">
        <f>COUNTIF(Vertices[In-Degree],"&gt;= "&amp;F47)-COUNTIF(Vertices[In-Degree],"&gt;="&amp;F48)</f>
        <v>0</v>
      </c>
      <c r="H47" s="39">
        <f t="shared" si="12"/>
        <v>87</v>
      </c>
      <c r="I47" s="40">
        <f>COUNTIF(Vertices[Out-Degree],"&gt;= "&amp;H47)-COUNTIF(Vertices[Out-Degree],"&gt;="&amp;H48)</f>
        <v>0</v>
      </c>
      <c r="J47" s="39">
        <f t="shared" si="13"/>
        <v>12528.000000000005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0.0041094</v>
      </c>
      <c r="O47" s="40">
        <f>COUNTIF(Vertices[Eigenvector Centrality],"&gt;= "&amp;N47)-COUNTIF(Vertices[Eigenvector Centrality],"&gt;="&amp;N48)</f>
        <v>0</v>
      </c>
      <c r="P47" s="39">
        <f t="shared" si="16"/>
        <v>40.51465619999998</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1.8545454545454534</v>
      </c>
      <c r="G48" s="38">
        <f>COUNTIF(Vertices[In-Degree],"&gt;= "&amp;F48)-COUNTIF(Vertices[In-Degree],"&gt;="&amp;F49)</f>
        <v>0</v>
      </c>
      <c r="H48" s="37">
        <f t="shared" si="12"/>
        <v>89.63636363636364</v>
      </c>
      <c r="I48" s="38">
        <f>COUNTIF(Vertices[Out-Degree],"&gt;= "&amp;H48)-COUNTIF(Vertices[Out-Degree],"&gt;="&amp;H49)</f>
        <v>0</v>
      </c>
      <c r="J48" s="37">
        <f t="shared" si="13"/>
        <v>12907.63636363637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0.004233927272727272</v>
      </c>
      <c r="O48" s="38">
        <f>COUNTIF(Vertices[Eigenvector Centrality],"&gt;= "&amp;N48)-COUNTIF(Vertices[Eigenvector Centrality],"&gt;="&amp;N49)</f>
        <v>0</v>
      </c>
      <c r="P48" s="37">
        <f t="shared" si="16"/>
        <v>41.725897054545435</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1.9090909090909078</v>
      </c>
      <c r="G49" s="40">
        <f>COUNTIF(Vertices[In-Degree],"&gt;= "&amp;F49)-COUNTIF(Vertices[In-Degree],"&gt;="&amp;F50)</f>
        <v>0</v>
      </c>
      <c r="H49" s="39">
        <f t="shared" si="12"/>
        <v>92.27272727272728</v>
      </c>
      <c r="I49" s="40">
        <f>COUNTIF(Vertices[Out-Degree],"&gt;= "&amp;H49)-COUNTIF(Vertices[Out-Degree],"&gt;="&amp;H50)</f>
        <v>0</v>
      </c>
      <c r="J49" s="39">
        <f t="shared" si="13"/>
        <v>13287.272727272733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0.004358454545454545</v>
      </c>
      <c r="O49" s="40">
        <f>COUNTIF(Vertices[Eigenvector Centrality],"&gt;= "&amp;N49)-COUNTIF(Vertices[Eigenvector Centrality],"&gt;="&amp;N50)</f>
        <v>0</v>
      </c>
      <c r="P49" s="39">
        <f t="shared" si="16"/>
        <v>42.937137909090886</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1.9636363636363623</v>
      </c>
      <c r="G50" s="38">
        <f>COUNTIF(Vertices[In-Degree],"&gt;= "&amp;F50)-COUNTIF(Vertices[In-Degree],"&gt;="&amp;F51)</f>
        <v>1</v>
      </c>
      <c r="H50" s="37">
        <f t="shared" si="12"/>
        <v>94.90909090909092</v>
      </c>
      <c r="I50" s="38">
        <f>COUNTIF(Vertices[Out-Degree],"&gt;= "&amp;H50)-COUNTIF(Vertices[Out-Degree],"&gt;="&amp;H51)</f>
        <v>0</v>
      </c>
      <c r="J50" s="37">
        <f t="shared" si="13"/>
        <v>13666.909090909097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0.004482981818181817</v>
      </c>
      <c r="O50" s="38">
        <f>COUNTIF(Vertices[Eigenvector Centrality],"&gt;= "&amp;N50)-COUNTIF(Vertices[Eigenvector Centrality],"&gt;="&amp;N51)</f>
        <v>0</v>
      </c>
      <c r="P50" s="37">
        <f t="shared" si="16"/>
        <v>44.14837876363634</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2.0181818181818167</v>
      </c>
      <c r="G51" s="40">
        <f>COUNTIF(Vertices[In-Degree],"&gt;= "&amp;F51)-COUNTIF(Vertices[In-Degree],"&gt;="&amp;F52)</f>
        <v>0</v>
      </c>
      <c r="H51" s="39">
        <f t="shared" si="12"/>
        <v>97.54545454545456</v>
      </c>
      <c r="I51" s="40">
        <f>COUNTIF(Vertices[Out-Degree],"&gt;= "&amp;H51)-COUNTIF(Vertices[Out-Degree],"&gt;="&amp;H52)</f>
        <v>0</v>
      </c>
      <c r="J51" s="39">
        <f t="shared" si="13"/>
        <v>14046.545454545461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0.004607509090909089</v>
      </c>
      <c r="O51" s="40">
        <f>COUNTIF(Vertices[Eigenvector Centrality],"&gt;= "&amp;N51)-COUNTIF(Vertices[Eigenvector Centrality],"&gt;="&amp;N52)</f>
        <v>0</v>
      </c>
      <c r="P51" s="39">
        <f t="shared" si="16"/>
        <v>45.35961961818179</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2.0727272727272714</v>
      </c>
      <c r="G52" s="38">
        <f>COUNTIF(Vertices[In-Degree],"&gt;= "&amp;F52)-COUNTIF(Vertices[In-Degree],"&gt;="&amp;F53)</f>
        <v>0</v>
      </c>
      <c r="H52" s="37">
        <f t="shared" si="12"/>
        <v>100.1818181818182</v>
      </c>
      <c r="I52" s="38">
        <f>COUNTIF(Vertices[Out-Degree],"&gt;= "&amp;H52)-COUNTIF(Vertices[Out-Degree],"&gt;="&amp;H53)</f>
        <v>0</v>
      </c>
      <c r="J52" s="37">
        <f t="shared" si="13"/>
        <v>14426.181818181825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0.004732036363636362</v>
      </c>
      <c r="O52" s="38">
        <f>COUNTIF(Vertices[Eigenvector Centrality],"&gt;= "&amp;N52)-COUNTIF(Vertices[Eigenvector Centrality],"&gt;="&amp;N53)</f>
        <v>0</v>
      </c>
      <c r="P52" s="37">
        <f t="shared" si="16"/>
        <v>46.57086047272724</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2.127272727272726</v>
      </c>
      <c r="G53" s="40">
        <f>COUNTIF(Vertices[In-Degree],"&gt;= "&amp;F53)-COUNTIF(Vertices[In-Degree],"&gt;="&amp;F54)</f>
        <v>0</v>
      </c>
      <c r="H53" s="39">
        <f t="shared" si="12"/>
        <v>102.81818181818184</v>
      </c>
      <c r="I53" s="40">
        <f>COUNTIF(Vertices[Out-Degree],"&gt;= "&amp;H53)-COUNTIF(Vertices[Out-Degree],"&gt;="&amp;H54)</f>
        <v>0</v>
      </c>
      <c r="J53" s="39">
        <f t="shared" si="13"/>
        <v>14805.81818181819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0.004856563636363634</v>
      </c>
      <c r="O53" s="40">
        <f>COUNTIF(Vertices[Eigenvector Centrality],"&gt;= "&amp;N53)-COUNTIF(Vertices[Eigenvector Centrality],"&gt;="&amp;N54)</f>
        <v>0</v>
      </c>
      <c r="P53" s="39">
        <f t="shared" si="16"/>
        <v>47.78210132727269</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2.1818181818181808</v>
      </c>
      <c r="G54" s="38">
        <f>COUNTIF(Vertices[In-Degree],"&gt;= "&amp;F54)-COUNTIF(Vertices[In-Degree],"&gt;="&amp;F55)</f>
        <v>0</v>
      </c>
      <c r="H54" s="37">
        <f t="shared" si="12"/>
        <v>105.45454545454548</v>
      </c>
      <c r="I54" s="38">
        <f>COUNTIF(Vertices[Out-Degree],"&gt;= "&amp;H54)-COUNTIF(Vertices[Out-Degree],"&gt;="&amp;H55)</f>
        <v>0</v>
      </c>
      <c r="J54" s="37">
        <f t="shared" si="13"/>
        <v>15185.454545454553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0.004981090909090906</v>
      </c>
      <c r="O54" s="38">
        <f>COUNTIF(Vertices[Eigenvector Centrality],"&gt;= "&amp;N54)-COUNTIF(Vertices[Eigenvector Centrality],"&gt;="&amp;N55)</f>
        <v>0</v>
      </c>
      <c r="P54" s="37">
        <f t="shared" si="16"/>
        <v>48.99334218181814</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2.2363636363636354</v>
      </c>
      <c r="G55" s="40">
        <f>COUNTIF(Vertices[In-Degree],"&gt;= "&amp;F55)-COUNTIF(Vertices[In-Degree],"&gt;="&amp;F56)</f>
        <v>0</v>
      </c>
      <c r="H55" s="39">
        <f t="shared" si="12"/>
        <v>108.09090909090912</v>
      </c>
      <c r="I55" s="40">
        <f>COUNTIF(Vertices[Out-Degree],"&gt;= "&amp;H55)-COUNTIF(Vertices[Out-Degree],"&gt;="&amp;H56)</f>
        <v>0</v>
      </c>
      <c r="J55" s="39">
        <f t="shared" si="13"/>
        <v>15565.090909090917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0.005105618181818179</v>
      </c>
      <c r="O55" s="40">
        <f>COUNTIF(Vertices[Eigenvector Centrality],"&gt;= "&amp;N55)-COUNTIF(Vertices[Eigenvector Centrality],"&gt;="&amp;N56)</f>
        <v>0</v>
      </c>
      <c r="P55" s="39">
        <f t="shared" si="16"/>
        <v>50.204583036363594</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2.29090909090909</v>
      </c>
      <c r="G56" s="38">
        <f>COUNTIF(Vertices[In-Degree],"&gt;= "&amp;F56)-COUNTIF(Vertices[In-Degree],"&gt;="&amp;F57)</f>
        <v>0</v>
      </c>
      <c r="H56" s="37">
        <f t="shared" si="12"/>
        <v>110.72727272727276</v>
      </c>
      <c r="I56" s="38">
        <f>COUNTIF(Vertices[Out-Degree],"&gt;= "&amp;H56)-COUNTIF(Vertices[Out-Degree],"&gt;="&amp;H57)</f>
        <v>0</v>
      </c>
      <c r="J56" s="37">
        <f t="shared" si="13"/>
        <v>15944.727272727281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0.005230145454545451</v>
      </c>
      <c r="O56" s="38">
        <f>COUNTIF(Vertices[Eigenvector Centrality],"&gt;= "&amp;N56)-COUNTIF(Vertices[Eigenvector Centrality],"&gt;="&amp;N57)</f>
        <v>0</v>
      </c>
      <c r="P56" s="37">
        <f t="shared" si="16"/>
        <v>51.415823890909046</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v>
      </c>
      <c r="G57" s="42">
        <f>COUNTIF(Vertices[In-Degree],"&gt;= "&amp;F57)-COUNTIF(Vertices[In-Degree],"&gt;="&amp;F58)</f>
        <v>2</v>
      </c>
      <c r="H57" s="41">
        <f>MAX(Vertices[Out-Degree])</f>
        <v>145</v>
      </c>
      <c r="I57" s="42">
        <f>COUNTIF(Vertices[Out-Degree],"&gt;= "&amp;H57)-COUNTIF(Vertices[Out-Degree],"&gt;="&amp;H58)</f>
        <v>1</v>
      </c>
      <c r="J57" s="41">
        <f>MAX(Vertices[Betweenness Centrality])</f>
        <v>20880</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0.006849</v>
      </c>
      <c r="O57" s="42">
        <f>COUNTIF(Vertices[Eigenvector Centrality],"&gt;= "&amp;N57)-COUNTIF(Vertices[Eigenvector Centrality],"&gt;="&amp;N58)</f>
        <v>146</v>
      </c>
      <c r="P57" s="41">
        <f>MAX(Vertices[PageRank])</f>
        <v>67.161955</v>
      </c>
      <c r="Q57" s="42">
        <f>COUNTIF(Vertices[PageRank],"&gt;= "&amp;P57)-COUNTIF(Vertices[PageRank],"&gt;="&amp;P58)</f>
        <v>1</v>
      </c>
      <c r="R57" s="41">
        <f>MAX(Vertices[Clustering Coefficient])</f>
        <v>0</v>
      </c>
      <c r="S57" s="45">
        <f>COUNTIF(Vertices[Clustering Coefficient],"&gt;= "&amp;R57)-COUNTIF(Vertices[Clustering Coefficient],"&gt;="&amp;R58)</f>
        <v>190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v>
      </c>
    </row>
    <row r="71" spans="1:2" ht="15">
      <c r="A71" s="33" t="s">
        <v>90</v>
      </c>
      <c r="B71" s="47">
        <f>_xlfn.IFERROR(AVERAGE(Vertices[In-Degree]),NoMetricMessage)</f>
        <v>0.968421052631579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145</v>
      </c>
    </row>
    <row r="85" spans="1:2" ht="15">
      <c r="A85" s="33" t="s">
        <v>96</v>
      </c>
      <c r="B85" s="47">
        <f>_xlfn.IFERROR(AVERAGE(Vertices[Out-Degree]),NoMetricMessage)</f>
        <v>0.968421052631579</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20880</v>
      </c>
    </row>
    <row r="99" spans="1:2" ht="15">
      <c r="A99" s="33" t="s">
        <v>102</v>
      </c>
      <c r="B99" s="47">
        <f>_xlfn.IFERROR(AVERAGE(Vertices[Betweenness Centrality]),NoMetricMessage)</f>
        <v>111.8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0.05559386315789512</v>
      </c>
    </row>
    <row r="114" spans="1:2" ht="15">
      <c r="A114" s="33" t="s">
        <v>109</v>
      </c>
      <c r="B114" s="47">
        <f>_xlfn.IFERROR(MEDIAN(Vertices[Closeness Centrality]),NoMetricMessage)</f>
        <v>0.00346</v>
      </c>
    </row>
    <row r="125" spans="1:2" ht="15">
      <c r="A125" s="33" t="s">
        <v>112</v>
      </c>
      <c r="B125" s="47">
        <f>IF(COUNT(Vertices[Eigenvector Centrality])&gt;0,N2,NoMetricMessage)</f>
        <v>0</v>
      </c>
    </row>
    <row r="126" spans="1:2" ht="15">
      <c r="A126" s="33" t="s">
        <v>113</v>
      </c>
      <c r="B126" s="47">
        <f>IF(COUNT(Vertices[Eigenvector Centrality])&gt;0,N57,NoMetricMessage)</f>
        <v>0.006849</v>
      </c>
    </row>
    <row r="127" spans="1:2" ht="15">
      <c r="A127" s="33" t="s">
        <v>114</v>
      </c>
      <c r="B127" s="47">
        <f>_xlfn.IFERROR(AVERAGE(Vertices[Eigenvector Centrality]),NoMetricMessage)</f>
        <v>0.00526291578947368</v>
      </c>
    </row>
    <row r="128" spans="1:2" ht="15">
      <c r="A128" s="33" t="s">
        <v>115</v>
      </c>
      <c r="B128" s="47">
        <f>_xlfn.IFERROR(MEDIAN(Vertices[Eigenvector Centrality]),NoMetricMessage)</f>
        <v>0.006849</v>
      </c>
    </row>
    <row r="139" spans="1:2" ht="15">
      <c r="A139" s="33" t="s">
        <v>140</v>
      </c>
      <c r="B139" s="47">
        <f>IF(COUNT(Vertices[PageRank])&gt;0,P2,NoMetricMessage)</f>
        <v>0.543708</v>
      </c>
    </row>
    <row r="140" spans="1:2" ht="15">
      <c r="A140" s="33" t="s">
        <v>141</v>
      </c>
      <c r="B140" s="47">
        <f>IF(COUNT(Vertices[PageRank])&gt;0,P57,NoMetricMessage)</f>
        <v>67.161955</v>
      </c>
    </row>
    <row r="141" spans="1:2" ht="15">
      <c r="A141" s="33" t="s">
        <v>142</v>
      </c>
      <c r="B141" s="47">
        <f>_xlfn.IFERROR(AVERAGE(Vertices[PageRank]),NoMetricMessage)</f>
        <v>0.999997310526317</v>
      </c>
    </row>
    <row r="142" spans="1:2" ht="15">
      <c r="A142" s="33" t="s">
        <v>143</v>
      </c>
      <c r="B142" s="47">
        <f>_xlfn.IFERROR(MEDIAN(Vertices[PageRank]),NoMetricMessage)</f>
        <v>0.543708</v>
      </c>
    </row>
    <row r="153" spans="1:2" ht="15">
      <c r="A153" s="33" t="s">
        <v>118</v>
      </c>
      <c r="B153" s="47">
        <f>IF(COUNT(Vertices[Clustering Coefficient])&gt;0,R2,NoMetricMessage)</f>
        <v>0</v>
      </c>
    </row>
    <row r="154" spans="1:2" ht="15">
      <c r="A154" s="33" t="s">
        <v>119</v>
      </c>
      <c r="B154" s="47">
        <f>IF(COUNT(Vertices[Clustering Coefficient])&gt;0,R57,NoMetricMessage)</f>
        <v>0</v>
      </c>
    </row>
    <row r="155" spans="1:2" ht="15">
      <c r="A155" s="33" t="s">
        <v>120</v>
      </c>
      <c r="B155" s="47">
        <f>_xlfn.IFERROR(AVERAGE(Vertices[Clustering Coefficient]),NoMetricMessage)</f>
        <v>0</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2595</v>
      </c>
      <c r="K7" s="13" t="s">
        <v>2596</v>
      </c>
    </row>
    <row r="8" spans="1:11" ht="409.5">
      <c r="A8"/>
      <c r="B8">
        <v>2</v>
      </c>
      <c r="C8">
        <v>2</v>
      </c>
      <c r="D8" t="s">
        <v>61</v>
      </c>
      <c r="E8" t="s">
        <v>61</v>
      </c>
      <c r="H8" t="s">
        <v>73</v>
      </c>
      <c r="J8" t="s">
        <v>2597</v>
      </c>
      <c r="K8" s="13" t="s">
        <v>2598</v>
      </c>
    </row>
    <row r="9" spans="1:11" ht="409.5">
      <c r="A9"/>
      <c r="B9">
        <v>3</v>
      </c>
      <c r="C9">
        <v>4</v>
      </c>
      <c r="D9" t="s">
        <v>62</v>
      </c>
      <c r="E9" t="s">
        <v>62</v>
      </c>
      <c r="H9" t="s">
        <v>74</v>
      </c>
      <c r="J9" t="s">
        <v>2599</v>
      </c>
      <c r="K9" s="13" t="s">
        <v>2600</v>
      </c>
    </row>
    <row r="10" spans="1:11" ht="409.5">
      <c r="A10"/>
      <c r="B10">
        <v>4</v>
      </c>
      <c r="D10" t="s">
        <v>63</v>
      </c>
      <c r="E10" t="s">
        <v>63</v>
      </c>
      <c r="H10" t="s">
        <v>75</v>
      </c>
      <c r="J10" t="s">
        <v>2601</v>
      </c>
      <c r="K10" s="13" t="s">
        <v>2602</v>
      </c>
    </row>
    <row r="11" spans="1:11" ht="15">
      <c r="A11"/>
      <c r="B11">
        <v>5</v>
      </c>
      <c r="D11" t="s">
        <v>46</v>
      </c>
      <c r="E11">
        <v>1</v>
      </c>
      <c r="H11" t="s">
        <v>76</v>
      </c>
      <c r="J11" t="s">
        <v>2603</v>
      </c>
      <c r="K11" t="s">
        <v>2604</v>
      </c>
    </row>
    <row r="12" spans="1:11" ht="15">
      <c r="A12"/>
      <c r="B12"/>
      <c r="D12" t="s">
        <v>64</v>
      </c>
      <c r="E12">
        <v>2</v>
      </c>
      <c r="H12">
        <v>0</v>
      </c>
      <c r="J12" t="s">
        <v>2605</v>
      </c>
      <c r="K12" t="s">
        <v>2606</v>
      </c>
    </row>
    <row r="13" spans="1:11" ht="15">
      <c r="A13"/>
      <c r="B13"/>
      <c r="D13">
        <v>1</v>
      </c>
      <c r="E13">
        <v>3</v>
      </c>
      <c r="H13">
        <v>1</v>
      </c>
      <c r="J13" t="s">
        <v>2607</v>
      </c>
      <c r="K13" t="s">
        <v>2608</v>
      </c>
    </row>
    <row r="14" spans="4:11" ht="15">
      <c r="D14">
        <v>2</v>
      </c>
      <c r="E14">
        <v>4</v>
      </c>
      <c r="H14">
        <v>2</v>
      </c>
      <c r="J14" t="s">
        <v>2609</v>
      </c>
      <c r="K14" t="s">
        <v>2610</v>
      </c>
    </row>
    <row r="15" spans="4:11" ht="15">
      <c r="D15">
        <v>3</v>
      </c>
      <c r="E15">
        <v>5</v>
      </c>
      <c r="H15">
        <v>3</v>
      </c>
      <c r="J15" t="s">
        <v>2611</v>
      </c>
      <c r="K15" t="s">
        <v>2612</v>
      </c>
    </row>
    <row r="16" spans="4:11" ht="15">
      <c r="D16">
        <v>4</v>
      </c>
      <c r="E16">
        <v>6</v>
      </c>
      <c r="H16">
        <v>4</v>
      </c>
      <c r="J16" t="s">
        <v>2613</v>
      </c>
      <c r="K16" t="s">
        <v>2614</v>
      </c>
    </row>
    <row r="17" spans="4:11" ht="15">
      <c r="D17">
        <v>5</v>
      </c>
      <c r="E17">
        <v>7</v>
      </c>
      <c r="H17">
        <v>5</v>
      </c>
      <c r="J17" t="s">
        <v>2615</v>
      </c>
      <c r="K17" t="s">
        <v>2616</v>
      </c>
    </row>
    <row r="18" spans="4:11" ht="15">
      <c r="D18">
        <v>6</v>
      </c>
      <c r="E18">
        <v>8</v>
      </c>
      <c r="H18">
        <v>6</v>
      </c>
      <c r="J18" t="s">
        <v>2617</v>
      </c>
      <c r="K18" t="s">
        <v>2618</v>
      </c>
    </row>
    <row r="19" spans="4:11" ht="15">
      <c r="D19">
        <v>7</v>
      </c>
      <c r="E19">
        <v>9</v>
      </c>
      <c r="H19">
        <v>7</v>
      </c>
      <c r="J19" t="s">
        <v>2619</v>
      </c>
      <c r="K19" t="s">
        <v>2620</v>
      </c>
    </row>
    <row r="20" spans="4:11" ht="15">
      <c r="D20">
        <v>8</v>
      </c>
      <c r="H20">
        <v>8</v>
      </c>
      <c r="J20" t="s">
        <v>2621</v>
      </c>
      <c r="K20" t="s">
        <v>2622</v>
      </c>
    </row>
    <row r="21" spans="4:11" ht="409.5">
      <c r="D21">
        <v>9</v>
      </c>
      <c r="H21">
        <v>9</v>
      </c>
      <c r="J21" t="s">
        <v>2623</v>
      </c>
      <c r="K21" s="13" t="s">
        <v>2624</v>
      </c>
    </row>
    <row r="22" spans="4:11" ht="409.5">
      <c r="D22">
        <v>10</v>
      </c>
      <c r="J22" t="s">
        <v>2625</v>
      </c>
      <c r="K22" s="13" t="s">
        <v>2626</v>
      </c>
    </row>
    <row r="23" spans="4:11" ht="409.5">
      <c r="D23">
        <v>11</v>
      </c>
      <c r="J23" t="s">
        <v>2627</v>
      </c>
      <c r="K23" s="13" t="s">
        <v>2628</v>
      </c>
    </row>
    <row r="24" spans="10:11" ht="409.5">
      <c r="J24" t="s">
        <v>2629</v>
      </c>
      <c r="K24" s="13" t="s">
        <v>3179</v>
      </c>
    </row>
    <row r="25" spans="10:11" ht="15">
      <c r="J25" t="s">
        <v>2630</v>
      </c>
      <c r="K25" t="b">
        <v>0</v>
      </c>
    </row>
    <row r="26" spans="10:11" ht="15">
      <c r="J26" t="s">
        <v>3177</v>
      </c>
      <c r="K26" t="s">
        <v>3178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2655</v>
      </c>
      <c r="B2" s="116" t="s">
        <v>2656</v>
      </c>
      <c r="C2" s="117" t="s">
        <v>2657</v>
      </c>
    </row>
    <row r="3" spans="1:3" ht="15">
      <c r="A3" s="115" t="s">
        <v>2632</v>
      </c>
      <c r="B3" s="115" t="s">
        <v>2632</v>
      </c>
      <c r="C3" s="34">
        <v>148</v>
      </c>
    </row>
    <row r="4" spans="1:3" ht="15">
      <c r="A4" s="115" t="s">
        <v>2633</v>
      </c>
      <c r="B4" s="115" t="s">
        <v>2633</v>
      </c>
      <c r="C4" s="34">
        <v>20</v>
      </c>
    </row>
    <row r="5" spans="1:3" ht="15">
      <c r="A5" s="115" t="s">
        <v>2634</v>
      </c>
      <c r="B5" s="115" t="s">
        <v>2634</v>
      </c>
      <c r="C5" s="34">
        <v>5</v>
      </c>
    </row>
    <row r="6" spans="1:3" ht="15">
      <c r="A6" s="115" t="s">
        <v>2635</v>
      </c>
      <c r="B6" s="115" t="s">
        <v>2635</v>
      </c>
      <c r="C6" s="34">
        <v>2</v>
      </c>
    </row>
    <row r="7" spans="1:3" ht="15">
      <c r="A7" s="115" t="s">
        <v>2636</v>
      </c>
      <c r="B7" s="115" t="s">
        <v>2636</v>
      </c>
      <c r="C7" s="34">
        <v>4</v>
      </c>
    </row>
    <row r="8" spans="1:3" ht="15">
      <c r="A8" s="115" t="s">
        <v>2637</v>
      </c>
      <c r="B8" s="115" t="s">
        <v>2637</v>
      </c>
      <c r="C8" s="34">
        <v>2</v>
      </c>
    </row>
    <row r="9" spans="1:3" ht="15">
      <c r="A9" s="115" t="s">
        <v>2638</v>
      </c>
      <c r="B9" s="115" t="s">
        <v>2638</v>
      </c>
      <c r="C9" s="34">
        <v>3</v>
      </c>
    </row>
    <row r="10" spans="1:3" ht="15">
      <c r="A10" s="115" t="s">
        <v>2639</v>
      </c>
      <c r="B10" s="115" t="s">
        <v>2639</v>
      </c>
      <c r="C10" s="34">
        <v>3</v>
      </c>
    </row>
    <row r="11" spans="1:3" ht="15">
      <c r="A11" s="115" t="s">
        <v>2640</v>
      </c>
      <c r="B11" s="115" t="s">
        <v>2640</v>
      </c>
      <c r="C11" s="34">
        <v>1</v>
      </c>
    </row>
    <row r="12" spans="1:3" ht="15">
      <c r="A12" s="115" t="s">
        <v>2641</v>
      </c>
      <c r="B12" s="115" t="s">
        <v>2641</v>
      </c>
      <c r="C12"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2663</v>
      </c>
      <c r="B1" s="13" t="s">
        <v>2666</v>
      </c>
      <c r="C1" s="13" t="s">
        <v>2667</v>
      </c>
      <c r="D1" s="13" t="s">
        <v>2669</v>
      </c>
      <c r="E1" s="13" t="s">
        <v>2668</v>
      </c>
      <c r="F1" s="13" t="s">
        <v>2671</v>
      </c>
      <c r="G1" s="13" t="s">
        <v>2670</v>
      </c>
      <c r="H1" s="13" t="s">
        <v>2673</v>
      </c>
      <c r="I1" s="13" t="s">
        <v>2672</v>
      </c>
      <c r="J1" s="13" t="s">
        <v>2675</v>
      </c>
      <c r="K1" s="13" t="s">
        <v>2674</v>
      </c>
      <c r="L1" s="13" t="s">
        <v>2677</v>
      </c>
      <c r="M1" s="78" t="s">
        <v>2676</v>
      </c>
      <c r="N1" s="78" t="s">
        <v>2679</v>
      </c>
      <c r="O1" s="13" t="s">
        <v>2678</v>
      </c>
      <c r="P1" s="13" t="s">
        <v>2681</v>
      </c>
      <c r="Q1" s="13" t="s">
        <v>2680</v>
      </c>
      <c r="R1" s="13" t="s">
        <v>2683</v>
      </c>
      <c r="S1" s="13" t="s">
        <v>2682</v>
      </c>
      <c r="T1" s="13" t="s">
        <v>2685</v>
      </c>
      <c r="U1" s="13" t="s">
        <v>2684</v>
      </c>
      <c r="V1" s="13" t="s">
        <v>2686</v>
      </c>
    </row>
    <row r="2" spans="1:22" ht="15">
      <c r="A2" s="82" t="s">
        <v>598</v>
      </c>
      <c r="B2" s="78">
        <v>150</v>
      </c>
      <c r="C2" s="82" t="s">
        <v>598</v>
      </c>
      <c r="D2" s="78">
        <v>148</v>
      </c>
      <c r="E2" s="82" t="s">
        <v>601</v>
      </c>
      <c r="F2" s="78">
        <v>20</v>
      </c>
      <c r="G2" s="82" t="s">
        <v>596</v>
      </c>
      <c r="H2" s="78">
        <v>5</v>
      </c>
      <c r="I2" s="82" t="s">
        <v>598</v>
      </c>
      <c r="J2" s="78">
        <v>2</v>
      </c>
      <c r="K2" s="82" t="s">
        <v>595</v>
      </c>
      <c r="L2" s="78">
        <v>4</v>
      </c>
      <c r="M2" s="78"/>
      <c r="N2" s="78"/>
      <c r="O2" s="82" t="s">
        <v>591</v>
      </c>
      <c r="P2" s="78">
        <v>3</v>
      </c>
      <c r="Q2" s="82" t="s">
        <v>591</v>
      </c>
      <c r="R2" s="78">
        <v>1</v>
      </c>
      <c r="S2" s="82" t="s">
        <v>599</v>
      </c>
      <c r="T2" s="78">
        <v>1</v>
      </c>
      <c r="U2" s="82" t="s">
        <v>593</v>
      </c>
      <c r="V2" s="78">
        <v>1</v>
      </c>
    </row>
    <row r="3" spans="1:22" ht="15">
      <c r="A3" s="82" t="s">
        <v>601</v>
      </c>
      <c r="B3" s="78">
        <v>20</v>
      </c>
      <c r="C3" s="82" t="s">
        <v>2664</v>
      </c>
      <c r="D3" s="78">
        <v>1</v>
      </c>
      <c r="E3" s="78"/>
      <c r="F3" s="78"/>
      <c r="G3" s="82" t="s">
        <v>2665</v>
      </c>
      <c r="H3" s="78">
        <v>1</v>
      </c>
      <c r="I3" s="78"/>
      <c r="J3" s="78"/>
      <c r="K3" s="78"/>
      <c r="L3" s="78"/>
      <c r="M3" s="78"/>
      <c r="N3" s="78"/>
      <c r="O3" s="78"/>
      <c r="P3" s="78"/>
      <c r="Q3" s="82" t="s">
        <v>592</v>
      </c>
      <c r="R3" s="78">
        <v>1</v>
      </c>
      <c r="S3" s="78"/>
      <c r="T3" s="78"/>
      <c r="U3" s="78"/>
      <c r="V3" s="78"/>
    </row>
    <row r="4" spans="1:22" ht="15">
      <c r="A4" s="82" t="s">
        <v>596</v>
      </c>
      <c r="B4" s="78">
        <v>5</v>
      </c>
      <c r="C4" s="78"/>
      <c r="D4" s="78"/>
      <c r="E4" s="78"/>
      <c r="F4" s="78"/>
      <c r="G4" s="78"/>
      <c r="H4" s="78"/>
      <c r="I4" s="78"/>
      <c r="J4" s="78"/>
      <c r="K4" s="78"/>
      <c r="L4" s="78"/>
      <c r="M4" s="78"/>
      <c r="N4" s="78"/>
      <c r="O4" s="78"/>
      <c r="P4" s="78"/>
      <c r="Q4" s="82" t="s">
        <v>594</v>
      </c>
      <c r="R4" s="78">
        <v>1</v>
      </c>
      <c r="S4" s="78"/>
      <c r="T4" s="78"/>
      <c r="U4" s="78"/>
      <c r="V4" s="78"/>
    </row>
    <row r="5" spans="1:22" ht="15">
      <c r="A5" s="82" t="s">
        <v>595</v>
      </c>
      <c r="B5" s="78">
        <v>4</v>
      </c>
      <c r="C5" s="78"/>
      <c r="D5" s="78"/>
      <c r="E5" s="78"/>
      <c r="F5" s="78"/>
      <c r="G5" s="78"/>
      <c r="H5" s="78"/>
      <c r="I5" s="78"/>
      <c r="J5" s="78"/>
      <c r="K5" s="78"/>
      <c r="L5" s="78"/>
      <c r="M5" s="78"/>
      <c r="N5" s="78"/>
      <c r="O5" s="78"/>
      <c r="P5" s="78"/>
      <c r="Q5" s="78"/>
      <c r="R5" s="78"/>
      <c r="S5" s="78"/>
      <c r="T5" s="78"/>
      <c r="U5" s="78"/>
      <c r="V5" s="78"/>
    </row>
    <row r="6" spans="1:22" ht="15">
      <c r="A6" s="82" t="s">
        <v>591</v>
      </c>
      <c r="B6" s="78">
        <v>4</v>
      </c>
      <c r="C6" s="78"/>
      <c r="D6" s="78"/>
      <c r="E6" s="78"/>
      <c r="F6" s="78"/>
      <c r="G6" s="78"/>
      <c r="H6" s="78"/>
      <c r="I6" s="78"/>
      <c r="J6" s="78"/>
      <c r="K6" s="78"/>
      <c r="L6" s="78"/>
      <c r="M6" s="78"/>
      <c r="N6" s="78"/>
      <c r="O6" s="78"/>
      <c r="P6" s="78"/>
      <c r="Q6" s="78"/>
      <c r="R6" s="78"/>
      <c r="S6" s="78"/>
      <c r="T6" s="78"/>
      <c r="U6" s="78"/>
      <c r="V6" s="78"/>
    </row>
    <row r="7" spans="1:22" ht="15">
      <c r="A7" s="82" t="s">
        <v>2664</v>
      </c>
      <c r="B7" s="78">
        <v>1</v>
      </c>
      <c r="C7" s="78"/>
      <c r="D7" s="78"/>
      <c r="E7" s="78"/>
      <c r="F7" s="78"/>
      <c r="G7" s="78"/>
      <c r="H7" s="78"/>
      <c r="I7" s="78"/>
      <c r="J7" s="78"/>
      <c r="K7" s="78"/>
      <c r="L7" s="78"/>
      <c r="M7" s="78"/>
      <c r="N7" s="78"/>
      <c r="O7" s="78"/>
      <c r="P7" s="78"/>
      <c r="Q7" s="78"/>
      <c r="R7" s="78"/>
      <c r="S7" s="78"/>
      <c r="T7" s="78"/>
      <c r="U7" s="78"/>
      <c r="V7" s="78"/>
    </row>
    <row r="8" spans="1:22" ht="15">
      <c r="A8" s="82" t="s">
        <v>599</v>
      </c>
      <c r="B8" s="78">
        <v>1</v>
      </c>
      <c r="C8" s="78"/>
      <c r="D8" s="78"/>
      <c r="E8" s="78"/>
      <c r="F8" s="78"/>
      <c r="G8" s="78"/>
      <c r="H8" s="78"/>
      <c r="I8" s="78"/>
      <c r="J8" s="78"/>
      <c r="K8" s="78"/>
      <c r="L8" s="78"/>
      <c r="M8" s="78"/>
      <c r="N8" s="78"/>
      <c r="O8" s="78"/>
      <c r="P8" s="78"/>
      <c r="Q8" s="78"/>
      <c r="R8" s="78"/>
      <c r="S8" s="78"/>
      <c r="T8" s="78"/>
      <c r="U8" s="78"/>
      <c r="V8" s="78"/>
    </row>
    <row r="9" spans="1:22" ht="15">
      <c r="A9" s="82" t="s">
        <v>2665</v>
      </c>
      <c r="B9" s="78">
        <v>1</v>
      </c>
      <c r="C9" s="78"/>
      <c r="D9" s="78"/>
      <c r="E9" s="78"/>
      <c r="F9" s="78"/>
      <c r="G9" s="78"/>
      <c r="H9" s="78"/>
      <c r="I9" s="78"/>
      <c r="J9" s="78"/>
      <c r="K9" s="78"/>
      <c r="L9" s="78"/>
      <c r="M9" s="78"/>
      <c r="N9" s="78"/>
      <c r="O9" s="78"/>
      <c r="P9" s="78"/>
      <c r="Q9" s="78"/>
      <c r="R9" s="78"/>
      <c r="S9" s="78"/>
      <c r="T9" s="78"/>
      <c r="U9" s="78"/>
      <c r="V9" s="78"/>
    </row>
    <row r="10" spans="1:22" ht="15">
      <c r="A10" s="82" t="s">
        <v>594</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593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2689</v>
      </c>
      <c r="B14" s="13" t="s">
        <v>2666</v>
      </c>
      <c r="C14" s="13" t="s">
        <v>2692</v>
      </c>
      <c r="D14" s="13" t="s">
        <v>2669</v>
      </c>
      <c r="E14" s="13" t="s">
        <v>2693</v>
      </c>
      <c r="F14" s="13" t="s">
        <v>2671</v>
      </c>
      <c r="G14" s="13" t="s">
        <v>2694</v>
      </c>
      <c r="H14" s="13" t="s">
        <v>2673</v>
      </c>
      <c r="I14" s="13" t="s">
        <v>2695</v>
      </c>
      <c r="J14" s="13" t="s">
        <v>2675</v>
      </c>
      <c r="K14" s="13" t="s">
        <v>2696</v>
      </c>
      <c r="L14" s="13" t="s">
        <v>2677</v>
      </c>
      <c r="M14" s="78" t="s">
        <v>2697</v>
      </c>
      <c r="N14" s="78" t="s">
        <v>2679</v>
      </c>
      <c r="O14" s="13" t="s">
        <v>2698</v>
      </c>
      <c r="P14" s="13" t="s">
        <v>2681</v>
      </c>
      <c r="Q14" s="13" t="s">
        <v>2699</v>
      </c>
      <c r="R14" s="13" t="s">
        <v>2683</v>
      </c>
      <c r="S14" s="13" t="s">
        <v>2700</v>
      </c>
      <c r="T14" s="13" t="s">
        <v>2685</v>
      </c>
      <c r="U14" s="13" t="s">
        <v>2701</v>
      </c>
      <c r="V14" s="13" t="s">
        <v>2686</v>
      </c>
    </row>
    <row r="15" spans="1:22" ht="15">
      <c r="A15" s="78" t="s">
        <v>609</v>
      </c>
      <c r="B15" s="78">
        <v>150</v>
      </c>
      <c r="C15" s="78" t="s">
        <v>609</v>
      </c>
      <c r="D15" s="78">
        <v>148</v>
      </c>
      <c r="E15" s="78" t="s">
        <v>612</v>
      </c>
      <c r="F15" s="78">
        <v>20</v>
      </c>
      <c r="G15" s="78" t="s">
        <v>607</v>
      </c>
      <c r="H15" s="78">
        <v>5</v>
      </c>
      <c r="I15" s="78" t="s">
        <v>609</v>
      </c>
      <c r="J15" s="78">
        <v>2</v>
      </c>
      <c r="K15" s="78" t="s">
        <v>606</v>
      </c>
      <c r="L15" s="78">
        <v>4</v>
      </c>
      <c r="M15" s="78"/>
      <c r="N15" s="78"/>
      <c r="O15" s="78" t="s">
        <v>602</v>
      </c>
      <c r="P15" s="78">
        <v>3</v>
      </c>
      <c r="Q15" s="78" t="s">
        <v>602</v>
      </c>
      <c r="R15" s="78">
        <v>1</v>
      </c>
      <c r="S15" s="78" t="s">
        <v>610</v>
      </c>
      <c r="T15" s="78">
        <v>1</v>
      </c>
      <c r="U15" s="78" t="s">
        <v>604</v>
      </c>
      <c r="V15" s="78">
        <v>1</v>
      </c>
    </row>
    <row r="16" spans="1:22" ht="15">
      <c r="A16" s="78" t="s">
        <v>612</v>
      </c>
      <c r="B16" s="78">
        <v>20</v>
      </c>
      <c r="C16" s="78" t="s">
        <v>2690</v>
      </c>
      <c r="D16" s="78">
        <v>1</v>
      </c>
      <c r="E16" s="78"/>
      <c r="F16" s="78"/>
      <c r="G16" s="78" t="s">
        <v>2691</v>
      </c>
      <c r="H16" s="78">
        <v>1</v>
      </c>
      <c r="I16" s="78"/>
      <c r="J16" s="78"/>
      <c r="K16" s="78"/>
      <c r="L16" s="78"/>
      <c r="M16" s="78"/>
      <c r="N16" s="78"/>
      <c r="O16" s="78"/>
      <c r="P16" s="78"/>
      <c r="Q16" s="78" t="s">
        <v>603</v>
      </c>
      <c r="R16" s="78">
        <v>1</v>
      </c>
      <c r="S16" s="78"/>
      <c r="T16" s="78"/>
      <c r="U16" s="78"/>
      <c r="V16" s="78"/>
    </row>
    <row r="17" spans="1:22" ht="15">
      <c r="A17" s="78" t="s">
        <v>607</v>
      </c>
      <c r="B17" s="78">
        <v>5</v>
      </c>
      <c r="C17" s="78"/>
      <c r="D17" s="78"/>
      <c r="E17" s="78"/>
      <c r="F17" s="78"/>
      <c r="G17" s="78"/>
      <c r="H17" s="78"/>
      <c r="I17" s="78"/>
      <c r="J17" s="78"/>
      <c r="K17" s="78"/>
      <c r="L17" s="78"/>
      <c r="M17" s="78"/>
      <c r="N17" s="78"/>
      <c r="O17" s="78"/>
      <c r="P17" s="78"/>
      <c r="Q17" s="78" t="s">
        <v>605</v>
      </c>
      <c r="R17" s="78">
        <v>1</v>
      </c>
      <c r="S17" s="78"/>
      <c r="T17" s="78"/>
      <c r="U17" s="78"/>
      <c r="V17" s="78"/>
    </row>
    <row r="18" spans="1:22" ht="15">
      <c r="A18" s="78" t="s">
        <v>606</v>
      </c>
      <c r="B18" s="78">
        <v>4</v>
      </c>
      <c r="C18" s="78"/>
      <c r="D18" s="78"/>
      <c r="E18" s="78"/>
      <c r="F18" s="78"/>
      <c r="G18" s="78"/>
      <c r="H18" s="78"/>
      <c r="I18" s="78"/>
      <c r="J18" s="78"/>
      <c r="K18" s="78"/>
      <c r="L18" s="78"/>
      <c r="M18" s="78"/>
      <c r="N18" s="78"/>
      <c r="O18" s="78"/>
      <c r="P18" s="78"/>
      <c r="Q18" s="78"/>
      <c r="R18" s="78"/>
      <c r="S18" s="78"/>
      <c r="T18" s="78"/>
      <c r="U18" s="78"/>
      <c r="V18" s="78"/>
    </row>
    <row r="19" spans="1:22" ht="15">
      <c r="A19" s="78" t="s">
        <v>602</v>
      </c>
      <c r="B19" s="78">
        <v>4</v>
      </c>
      <c r="C19" s="78"/>
      <c r="D19" s="78"/>
      <c r="E19" s="78"/>
      <c r="F19" s="78"/>
      <c r="G19" s="78"/>
      <c r="H19" s="78"/>
      <c r="I19" s="78"/>
      <c r="J19" s="78"/>
      <c r="K19" s="78"/>
      <c r="L19" s="78"/>
      <c r="M19" s="78"/>
      <c r="N19" s="78"/>
      <c r="O19" s="78"/>
      <c r="P19" s="78"/>
      <c r="Q19" s="78"/>
      <c r="R19" s="78"/>
      <c r="S19" s="78"/>
      <c r="T19" s="78"/>
      <c r="U19" s="78"/>
      <c r="V19" s="78"/>
    </row>
    <row r="20" spans="1:22" ht="15">
      <c r="A20" s="78" t="s">
        <v>2690</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610</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2691</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605</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604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2704</v>
      </c>
      <c r="B27" s="13" t="s">
        <v>2666</v>
      </c>
      <c r="C27" s="78" t="s">
        <v>2714</v>
      </c>
      <c r="D27" s="78" t="s">
        <v>2669</v>
      </c>
      <c r="E27" s="78" t="s">
        <v>2715</v>
      </c>
      <c r="F27" s="78" t="s">
        <v>2671</v>
      </c>
      <c r="G27" s="78" t="s">
        <v>2716</v>
      </c>
      <c r="H27" s="78" t="s">
        <v>2673</v>
      </c>
      <c r="I27" s="78" t="s">
        <v>2717</v>
      </c>
      <c r="J27" s="78" t="s">
        <v>2675</v>
      </c>
      <c r="K27" s="13" t="s">
        <v>2718</v>
      </c>
      <c r="L27" s="13" t="s">
        <v>2677</v>
      </c>
      <c r="M27" s="78" t="s">
        <v>2720</v>
      </c>
      <c r="N27" s="78" t="s">
        <v>2679</v>
      </c>
      <c r="O27" s="13" t="s">
        <v>2721</v>
      </c>
      <c r="P27" s="13" t="s">
        <v>2681</v>
      </c>
      <c r="Q27" s="13" t="s">
        <v>2722</v>
      </c>
      <c r="R27" s="13" t="s">
        <v>2683</v>
      </c>
      <c r="S27" s="78" t="s">
        <v>2725</v>
      </c>
      <c r="T27" s="78" t="s">
        <v>2685</v>
      </c>
      <c r="U27" s="78" t="s">
        <v>2726</v>
      </c>
      <c r="V27" s="78" t="s">
        <v>2686</v>
      </c>
    </row>
    <row r="28" spans="1:22" ht="15">
      <c r="A28" s="78" t="s">
        <v>2705</v>
      </c>
      <c r="B28" s="78">
        <v>4</v>
      </c>
      <c r="C28" s="78"/>
      <c r="D28" s="78"/>
      <c r="E28" s="78"/>
      <c r="F28" s="78"/>
      <c r="G28" s="78"/>
      <c r="H28" s="78"/>
      <c r="I28" s="78"/>
      <c r="J28" s="78"/>
      <c r="K28" s="78" t="s">
        <v>2706</v>
      </c>
      <c r="L28" s="78">
        <v>3</v>
      </c>
      <c r="M28" s="78"/>
      <c r="N28" s="78"/>
      <c r="O28" s="78" t="s">
        <v>614</v>
      </c>
      <c r="P28" s="78">
        <v>3</v>
      </c>
      <c r="Q28" s="78" t="s">
        <v>2705</v>
      </c>
      <c r="R28" s="78">
        <v>2</v>
      </c>
      <c r="S28" s="78"/>
      <c r="T28" s="78"/>
      <c r="U28" s="78"/>
      <c r="V28" s="78"/>
    </row>
    <row r="29" spans="1:22" ht="15">
      <c r="A29" s="78" t="s">
        <v>614</v>
      </c>
      <c r="B29" s="78">
        <v>4</v>
      </c>
      <c r="C29" s="78"/>
      <c r="D29" s="78"/>
      <c r="E29" s="78"/>
      <c r="F29" s="78"/>
      <c r="G29" s="78"/>
      <c r="H29" s="78"/>
      <c r="I29" s="78"/>
      <c r="J29" s="78"/>
      <c r="K29" s="78" t="s">
        <v>2707</v>
      </c>
      <c r="L29" s="78">
        <v>3</v>
      </c>
      <c r="M29" s="78"/>
      <c r="N29" s="78"/>
      <c r="O29" s="78"/>
      <c r="P29" s="78"/>
      <c r="Q29" s="78" t="s">
        <v>614</v>
      </c>
      <c r="R29" s="78">
        <v>1</v>
      </c>
      <c r="S29" s="78"/>
      <c r="T29" s="78"/>
      <c r="U29" s="78"/>
      <c r="V29" s="78"/>
    </row>
    <row r="30" spans="1:22" ht="15">
      <c r="A30" s="78" t="s">
        <v>2706</v>
      </c>
      <c r="B30" s="78">
        <v>3</v>
      </c>
      <c r="C30" s="78"/>
      <c r="D30" s="78"/>
      <c r="E30" s="78"/>
      <c r="F30" s="78"/>
      <c r="G30" s="78"/>
      <c r="H30" s="78"/>
      <c r="I30" s="78"/>
      <c r="J30" s="78"/>
      <c r="K30" s="78" t="s">
        <v>2708</v>
      </c>
      <c r="L30" s="78">
        <v>3</v>
      </c>
      <c r="M30" s="78"/>
      <c r="N30" s="78"/>
      <c r="O30" s="78"/>
      <c r="P30" s="78"/>
      <c r="Q30" s="78" t="s">
        <v>212</v>
      </c>
      <c r="R30" s="78">
        <v>1</v>
      </c>
      <c r="S30" s="78"/>
      <c r="T30" s="78"/>
      <c r="U30" s="78"/>
      <c r="V30" s="78"/>
    </row>
    <row r="31" spans="1:22" ht="15">
      <c r="A31" s="78" t="s">
        <v>2707</v>
      </c>
      <c r="B31" s="78">
        <v>3</v>
      </c>
      <c r="C31" s="78"/>
      <c r="D31" s="78"/>
      <c r="E31" s="78"/>
      <c r="F31" s="78"/>
      <c r="G31" s="78"/>
      <c r="H31" s="78"/>
      <c r="I31" s="78"/>
      <c r="J31" s="78"/>
      <c r="K31" s="78" t="s">
        <v>2709</v>
      </c>
      <c r="L31" s="78">
        <v>3</v>
      </c>
      <c r="M31" s="78"/>
      <c r="N31" s="78"/>
      <c r="O31" s="78"/>
      <c r="P31" s="78"/>
      <c r="Q31" s="78" t="s">
        <v>2723</v>
      </c>
      <c r="R31" s="78">
        <v>1</v>
      </c>
      <c r="S31" s="78"/>
      <c r="T31" s="78"/>
      <c r="U31" s="78"/>
      <c r="V31" s="78"/>
    </row>
    <row r="32" spans="1:22" ht="15">
      <c r="A32" s="78" t="s">
        <v>2708</v>
      </c>
      <c r="B32" s="78">
        <v>3</v>
      </c>
      <c r="C32" s="78"/>
      <c r="D32" s="78"/>
      <c r="E32" s="78"/>
      <c r="F32" s="78"/>
      <c r="G32" s="78"/>
      <c r="H32" s="78"/>
      <c r="I32" s="78"/>
      <c r="J32" s="78"/>
      <c r="K32" s="78" t="s">
        <v>2710</v>
      </c>
      <c r="L32" s="78">
        <v>2</v>
      </c>
      <c r="M32" s="78"/>
      <c r="N32" s="78"/>
      <c r="O32" s="78"/>
      <c r="P32" s="78"/>
      <c r="Q32" s="78" t="s">
        <v>2724</v>
      </c>
      <c r="R32" s="78">
        <v>1</v>
      </c>
      <c r="S32" s="78"/>
      <c r="T32" s="78"/>
      <c r="U32" s="78"/>
      <c r="V32" s="78"/>
    </row>
    <row r="33" spans="1:22" ht="15">
      <c r="A33" s="78" t="s">
        <v>2709</v>
      </c>
      <c r="B33" s="78">
        <v>3</v>
      </c>
      <c r="C33" s="78"/>
      <c r="D33" s="78"/>
      <c r="E33" s="78"/>
      <c r="F33" s="78"/>
      <c r="G33" s="78"/>
      <c r="H33" s="78"/>
      <c r="I33" s="78"/>
      <c r="J33" s="78"/>
      <c r="K33" s="78" t="s">
        <v>2705</v>
      </c>
      <c r="L33" s="78">
        <v>2</v>
      </c>
      <c r="M33" s="78"/>
      <c r="N33" s="78"/>
      <c r="O33" s="78"/>
      <c r="P33" s="78"/>
      <c r="Q33" s="78"/>
      <c r="R33" s="78"/>
      <c r="S33" s="78"/>
      <c r="T33" s="78"/>
      <c r="U33" s="78"/>
      <c r="V33" s="78"/>
    </row>
    <row r="34" spans="1:22" ht="15">
      <c r="A34" s="78" t="s">
        <v>2710</v>
      </c>
      <c r="B34" s="78">
        <v>2</v>
      </c>
      <c r="C34" s="78"/>
      <c r="D34" s="78"/>
      <c r="E34" s="78"/>
      <c r="F34" s="78"/>
      <c r="G34" s="78"/>
      <c r="H34" s="78"/>
      <c r="I34" s="78"/>
      <c r="J34" s="78"/>
      <c r="K34" s="78" t="s">
        <v>2711</v>
      </c>
      <c r="L34" s="78">
        <v>2</v>
      </c>
      <c r="M34" s="78"/>
      <c r="N34" s="78"/>
      <c r="O34" s="78"/>
      <c r="P34" s="78"/>
      <c r="Q34" s="78"/>
      <c r="R34" s="78"/>
      <c r="S34" s="78"/>
      <c r="T34" s="78"/>
      <c r="U34" s="78"/>
      <c r="V34" s="78"/>
    </row>
    <row r="35" spans="1:22" ht="15">
      <c r="A35" s="78" t="s">
        <v>2711</v>
      </c>
      <c r="B35" s="78">
        <v>2</v>
      </c>
      <c r="C35" s="78"/>
      <c r="D35" s="78"/>
      <c r="E35" s="78"/>
      <c r="F35" s="78"/>
      <c r="G35" s="78"/>
      <c r="H35" s="78"/>
      <c r="I35" s="78"/>
      <c r="J35" s="78"/>
      <c r="K35" s="78" t="s">
        <v>2712</v>
      </c>
      <c r="L35" s="78">
        <v>2</v>
      </c>
      <c r="M35" s="78"/>
      <c r="N35" s="78"/>
      <c r="O35" s="78"/>
      <c r="P35" s="78"/>
      <c r="Q35" s="78"/>
      <c r="R35" s="78"/>
      <c r="S35" s="78"/>
      <c r="T35" s="78"/>
      <c r="U35" s="78"/>
      <c r="V35" s="78"/>
    </row>
    <row r="36" spans="1:22" ht="15">
      <c r="A36" s="78" t="s">
        <v>2712</v>
      </c>
      <c r="B36" s="78">
        <v>2</v>
      </c>
      <c r="C36" s="78"/>
      <c r="D36" s="78"/>
      <c r="E36" s="78"/>
      <c r="F36" s="78"/>
      <c r="G36" s="78"/>
      <c r="H36" s="78"/>
      <c r="I36" s="78"/>
      <c r="J36" s="78"/>
      <c r="K36" s="78" t="s">
        <v>2713</v>
      </c>
      <c r="L36" s="78">
        <v>2</v>
      </c>
      <c r="M36" s="78"/>
      <c r="N36" s="78"/>
      <c r="O36" s="78"/>
      <c r="P36" s="78"/>
      <c r="Q36" s="78"/>
      <c r="R36" s="78"/>
      <c r="S36" s="78"/>
      <c r="T36" s="78"/>
      <c r="U36" s="78"/>
      <c r="V36" s="78"/>
    </row>
    <row r="37" spans="1:22" ht="15">
      <c r="A37" s="78" t="s">
        <v>2713</v>
      </c>
      <c r="B37" s="78">
        <v>2</v>
      </c>
      <c r="C37" s="78"/>
      <c r="D37" s="78"/>
      <c r="E37" s="78"/>
      <c r="F37" s="78"/>
      <c r="G37" s="78"/>
      <c r="H37" s="78"/>
      <c r="I37" s="78"/>
      <c r="J37" s="78"/>
      <c r="K37" s="78" t="s">
        <v>2719</v>
      </c>
      <c r="L37" s="78">
        <v>2</v>
      </c>
      <c r="M37" s="78"/>
      <c r="N37" s="78"/>
      <c r="O37" s="78"/>
      <c r="P37" s="78"/>
      <c r="Q37" s="78"/>
      <c r="R37" s="78"/>
      <c r="S37" s="78"/>
      <c r="T37" s="78"/>
      <c r="U37" s="78"/>
      <c r="V37" s="78"/>
    </row>
    <row r="40" spans="1:22" ht="15" customHeight="1">
      <c r="A40" s="13" t="s">
        <v>2730</v>
      </c>
      <c r="B40" s="13" t="s">
        <v>2666</v>
      </c>
      <c r="C40" s="13" t="s">
        <v>2741</v>
      </c>
      <c r="D40" s="13" t="s">
        <v>2669</v>
      </c>
      <c r="E40" s="13" t="s">
        <v>2747</v>
      </c>
      <c r="F40" s="13" t="s">
        <v>2671</v>
      </c>
      <c r="G40" s="13" t="s">
        <v>2758</v>
      </c>
      <c r="H40" s="13" t="s">
        <v>2673</v>
      </c>
      <c r="I40" s="13" t="s">
        <v>2767</v>
      </c>
      <c r="J40" s="13" t="s">
        <v>2675</v>
      </c>
      <c r="K40" s="13" t="s">
        <v>2769</v>
      </c>
      <c r="L40" s="13" t="s">
        <v>2677</v>
      </c>
      <c r="M40" s="13" t="s">
        <v>2775</v>
      </c>
      <c r="N40" s="13" t="s">
        <v>2679</v>
      </c>
      <c r="O40" s="13" t="s">
        <v>2779</v>
      </c>
      <c r="P40" s="13" t="s">
        <v>2681</v>
      </c>
      <c r="Q40" s="13" t="s">
        <v>2786</v>
      </c>
      <c r="R40" s="13" t="s">
        <v>2683</v>
      </c>
      <c r="S40" s="78" t="s">
        <v>2787</v>
      </c>
      <c r="T40" s="78" t="s">
        <v>2685</v>
      </c>
      <c r="U40" s="13" t="s">
        <v>2788</v>
      </c>
      <c r="V40" s="13" t="s">
        <v>2686</v>
      </c>
    </row>
    <row r="41" spans="1:22" ht="15">
      <c r="A41" s="84" t="s">
        <v>2731</v>
      </c>
      <c r="B41" s="84">
        <v>81</v>
      </c>
      <c r="C41" s="84" t="s">
        <v>2736</v>
      </c>
      <c r="D41" s="84">
        <v>143</v>
      </c>
      <c r="E41" s="84" t="s">
        <v>2748</v>
      </c>
      <c r="F41" s="84">
        <v>20</v>
      </c>
      <c r="G41" s="84" t="s">
        <v>2738</v>
      </c>
      <c r="H41" s="84">
        <v>5</v>
      </c>
      <c r="I41" s="84" t="s">
        <v>2737</v>
      </c>
      <c r="J41" s="84">
        <v>2</v>
      </c>
      <c r="K41" s="84" t="s">
        <v>2770</v>
      </c>
      <c r="L41" s="84">
        <v>3</v>
      </c>
      <c r="M41" s="84" t="s">
        <v>2776</v>
      </c>
      <c r="N41" s="84">
        <v>2</v>
      </c>
      <c r="O41" s="84" t="s">
        <v>2780</v>
      </c>
      <c r="P41" s="84">
        <v>3</v>
      </c>
      <c r="Q41" s="84" t="s">
        <v>2780</v>
      </c>
      <c r="R41" s="84">
        <v>2</v>
      </c>
      <c r="S41" s="84"/>
      <c r="T41" s="84"/>
      <c r="U41" s="84" t="s">
        <v>2789</v>
      </c>
      <c r="V41" s="84">
        <v>2</v>
      </c>
    </row>
    <row r="42" spans="1:22" ht="15">
      <c r="A42" s="84" t="s">
        <v>2732</v>
      </c>
      <c r="B42" s="84">
        <v>140</v>
      </c>
      <c r="C42" s="84" t="s">
        <v>2737</v>
      </c>
      <c r="D42" s="84">
        <v>131</v>
      </c>
      <c r="E42" s="84" t="s">
        <v>2749</v>
      </c>
      <c r="F42" s="84">
        <v>20</v>
      </c>
      <c r="G42" s="84" t="s">
        <v>2759</v>
      </c>
      <c r="H42" s="84">
        <v>4</v>
      </c>
      <c r="I42" s="84" t="s">
        <v>2736</v>
      </c>
      <c r="J42" s="84">
        <v>2</v>
      </c>
      <c r="K42" s="84" t="s">
        <v>2771</v>
      </c>
      <c r="L42" s="84">
        <v>3</v>
      </c>
      <c r="M42" s="84" t="s">
        <v>2777</v>
      </c>
      <c r="N42" s="84">
        <v>2</v>
      </c>
      <c r="O42" s="84" t="s">
        <v>2738</v>
      </c>
      <c r="P42" s="84">
        <v>3</v>
      </c>
      <c r="Q42" s="84" t="s">
        <v>2738</v>
      </c>
      <c r="R42" s="84">
        <v>2</v>
      </c>
      <c r="S42" s="84"/>
      <c r="T42" s="84"/>
      <c r="U42" s="84" t="s">
        <v>2790</v>
      </c>
      <c r="V42" s="84">
        <v>2</v>
      </c>
    </row>
    <row r="43" spans="1:22" ht="15">
      <c r="A43" s="84" t="s">
        <v>2733</v>
      </c>
      <c r="B43" s="84">
        <v>0</v>
      </c>
      <c r="C43" s="84" t="s">
        <v>2738</v>
      </c>
      <c r="D43" s="84">
        <v>103</v>
      </c>
      <c r="E43" s="84" t="s">
        <v>2750</v>
      </c>
      <c r="F43" s="84">
        <v>20</v>
      </c>
      <c r="G43" s="84" t="s">
        <v>2760</v>
      </c>
      <c r="H43" s="84">
        <v>3</v>
      </c>
      <c r="I43" s="84" t="s">
        <v>2768</v>
      </c>
      <c r="J43" s="84">
        <v>2</v>
      </c>
      <c r="K43" s="84" t="s">
        <v>2706</v>
      </c>
      <c r="L43" s="84">
        <v>3</v>
      </c>
      <c r="M43" s="84" t="s">
        <v>2778</v>
      </c>
      <c r="N43" s="84">
        <v>2</v>
      </c>
      <c r="O43" s="84" t="s">
        <v>2781</v>
      </c>
      <c r="P43" s="84">
        <v>3</v>
      </c>
      <c r="Q43" s="84" t="s">
        <v>2705</v>
      </c>
      <c r="R43" s="84">
        <v>2</v>
      </c>
      <c r="S43" s="84"/>
      <c r="T43" s="84"/>
      <c r="U43" s="84" t="s">
        <v>2791</v>
      </c>
      <c r="V43" s="84">
        <v>2</v>
      </c>
    </row>
    <row r="44" spans="1:22" ht="15">
      <c r="A44" s="84" t="s">
        <v>2734</v>
      </c>
      <c r="B44" s="84">
        <v>4783</v>
      </c>
      <c r="C44" s="84" t="s">
        <v>2739</v>
      </c>
      <c r="D44" s="84">
        <v>81</v>
      </c>
      <c r="E44" s="84" t="s">
        <v>2751</v>
      </c>
      <c r="F44" s="84">
        <v>20</v>
      </c>
      <c r="G44" s="84" t="s">
        <v>2761</v>
      </c>
      <c r="H44" s="84">
        <v>3</v>
      </c>
      <c r="I44" s="84"/>
      <c r="J44" s="84"/>
      <c r="K44" s="84" t="s">
        <v>2707</v>
      </c>
      <c r="L44" s="84">
        <v>3</v>
      </c>
      <c r="M44" s="84"/>
      <c r="N44" s="84"/>
      <c r="O44" s="84" t="s">
        <v>2754</v>
      </c>
      <c r="P44" s="84">
        <v>3</v>
      </c>
      <c r="Q44" s="84"/>
      <c r="R44" s="84"/>
      <c r="S44" s="84"/>
      <c r="T44" s="84"/>
      <c r="U44" s="84" t="s">
        <v>2792</v>
      </c>
      <c r="V44" s="84">
        <v>2</v>
      </c>
    </row>
    <row r="45" spans="1:22" ht="15">
      <c r="A45" s="84" t="s">
        <v>2735</v>
      </c>
      <c r="B45" s="84">
        <v>5004</v>
      </c>
      <c r="C45" s="84" t="s">
        <v>2740</v>
      </c>
      <c r="D45" s="84">
        <v>64</v>
      </c>
      <c r="E45" s="84" t="s">
        <v>2752</v>
      </c>
      <c r="F45" s="84">
        <v>20</v>
      </c>
      <c r="G45" s="84" t="s">
        <v>2762</v>
      </c>
      <c r="H45" s="84">
        <v>2</v>
      </c>
      <c r="I45" s="84"/>
      <c r="J45" s="84"/>
      <c r="K45" s="84" t="s">
        <v>2708</v>
      </c>
      <c r="L45" s="84">
        <v>3</v>
      </c>
      <c r="M45" s="84"/>
      <c r="N45" s="84"/>
      <c r="O45" s="84" t="s">
        <v>2782</v>
      </c>
      <c r="P45" s="84">
        <v>3</v>
      </c>
      <c r="Q45" s="84"/>
      <c r="R45" s="84"/>
      <c r="S45" s="84"/>
      <c r="T45" s="84"/>
      <c r="U45" s="84" t="s">
        <v>2793</v>
      </c>
      <c r="V45" s="84">
        <v>2</v>
      </c>
    </row>
    <row r="46" spans="1:22" ht="15">
      <c r="A46" s="84" t="s">
        <v>2736</v>
      </c>
      <c r="B46" s="84">
        <v>145</v>
      </c>
      <c r="C46" s="84" t="s">
        <v>2742</v>
      </c>
      <c r="D46" s="84">
        <v>55</v>
      </c>
      <c r="E46" s="84" t="s">
        <v>2753</v>
      </c>
      <c r="F46" s="84">
        <v>20</v>
      </c>
      <c r="G46" s="84" t="s">
        <v>231</v>
      </c>
      <c r="H46" s="84">
        <v>2</v>
      </c>
      <c r="I46" s="84"/>
      <c r="J46" s="84"/>
      <c r="K46" s="84" t="s">
        <v>2709</v>
      </c>
      <c r="L46" s="84">
        <v>3</v>
      </c>
      <c r="M46" s="84"/>
      <c r="N46" s="84"/>
      <c r="O46" s="84" t="s">
        <v>2783</v>
      </c>
      <c r="P46" s="84">
        <v>3</v>
      </c>
      <c r="Q46" s="84"/>
      <c r="R46" s="84"/>
      <c r="S46" s="84"/>
      <c r="T46" s="84"/>
      <c r="U46" s="84" t="s">
        <v>2794</v>
      </c>
      <c r="V46" s="84">
        <v>2</v>
      </c>
    </row>
    <row r="47" spans="1:22" ht="15">
      <c r="A47" s="84" t="s">
        <v>2737</v>
      </c>
      <c r="B47" s="84">
        <v>134</v>
      </c>
      <c r="C47" s="84" t="s">
        <v>2743</v>
      </c>
      <c r="D47" s="84">
        <v>55</v>
      </c>
      <c r="E47" s="84" t="s">
        <v>2754</v>
      </c>
      <c r="F47" s="84">
        <v>20</v>
      </c>
      <c r="G47" s="84" t="s">
        <v>2763</v>
      </c>
      <c r="H47" s="84">
        <v>2</v>
      </c>
      <c r="I47" s="84"/>
      <c r="J47" s="84"/>
      <c r="K47" s="84" t="s">
        <v>2772</v>
      </c>
      <c r="L47" s="84">
        <v>3</v>
      </c>
      <c r="M47" s="84"/>
      <c r="N47" s="84"/>
      <c r="O47" s="84" t="s">
        <v>2784</v>
      </c>
      <c r="P47" s="84">
        <v>3</v>
      </c>
      <c r="Q47" s="84"/>
      <c r="R47" s="84"/>
      <c r="S47" s="84"/>
      <c r="T47" s="84"/>
      <c r="U47" s="84" t="s">
        <v>2795</v>
      </c>
      <c r="V47" s="84">
        <v>2</v>
      </c>
    </row>
    <row r="48" spans="1:22" ht="15">
      <c r="A48" s="84" t="s">
        <v>2738</v>
      </c>
      <c r="B48" s="84">
        <v>116</v>
      </c>
      <c r="C48" s="84" t="s">
        <v>2744</v>
      </c>
      <c r="D48" s="84">
        <v>55</v>
      </c>
      <c r="E48" s="84" t="s">
        <v>2755</v>
      </c>
      <c r="F48" s="84">
        <v>18</v>
      </c>
      <c r="G48" s="84" t="s">
        <v>2764</v>
      </c>
      <c r="H48" s="84">
        <v>2</v>
      </c>
      <c r="I48" s="84"/>
      <c r="J48" s="84"/>
      <c r="K48" s="84" t="s">
        <v>2773</v>
      </c>
      <c r="L48" s="84">
        <v>3</v>
      </c>
      <c r="M48" s="84"/>
      <c r="N48" s="84"/>
      <c r="O48" s="84" t="s">
        <v>2785</v>
      </c>
      <c r="P48" s="84">
        <v>3</v>
      </c>
      <c r="Q48" s="84"/>
      <c r="R48" s="84"/>
      <c r="S48" s="84"/>
      <c r="T48" s="84"/>
      <c r="U48" s="84" t="s">
        <v>2705</v>
      </c>
      <c r="V48" s="84">
        <v>2</v>
      </c>
    </row>
    <row r="49" spans="1:22" ht="15">
      <c r="A49" s="84" t="s">
        <v>2739</v>
      </c>
      <c r="B49" s="84">
        <v>81</v>
      </c>
      <c r="C49" s="84" t="s">
        <v>2745</v>
      </c>
      <c r="D49" s="84">
        <v>55</v>
      </c>
      <c r="E49" s="84" t="s">
        <v>2756</v>
      </c>
      <c r="F49" s="84">
        <v>11</v>
      </c>
      <c r="G49" s="84" t="s">
        <v>2765</v>
      </c>
      <c r="H49" s="84">
        <v>2</v>
      </c>
      <c r="I49" s="84"/>
      <c r="J49" s="84"/>
      <c r="K49" s="84" t="s">
        <v>2774</v>
      </c>
      <c r="L49" s="84">
        <v>3</v>
      </c>
      <c r="M49" s="84"/>
      <c r="N49" s="84"/>
      <c r="O49" s="84" t="s">
        <v>614</v>
      </c>
      <c r="P49" s="84">
        <v>3</v>
      </c>
      <c r="Q49" s="84"/>
      <c r="R49" s="84"/>
      <c r="S49" s="84"/>
      <c r="T49" s="84"/>
      <c r="U49" s="84" t="s">
        <v>2796</v>
      </c>
      <c r="V49" s="84">
        <v>2</v>
      </c>
    </row>
    <row r="50" spans="1:22" ht="15">
      <c r="A50" s="84" t="s">
        <v>2740</v>
      </c>
      <c r="B50" s="84">
        <v>65</v>
      </c>
      <c r="C50" s="84" t="s">
        <v>2746</v>
      </c>
      <c r="D50" s="84">
        <v>49</v>
      </c>
      <c r="E50" s="84" t="s">
        <v>2757</v>
      </c>
      <c r="F50" s="84">
        <v>4</v>
      </c>
      <c r="G50" s="84" t="s">
        <v>2766</v>
      </c>
      <c r="H50" s="84">
        <v>2</v>
      </c>
      <c r="I50" s="84"/>
      <c r="J50" s="84"/>
      <c r="K50" s="84" t="s">
        <v>227</v>
      </c>
      <c r="L50" s="84">
        <v>2</v>
      </c>
      <c r="M50" s="84"/>
      <c r="N50" s="84"/>
      <c r="O50" s="84" t="s">
        <v>214</v>
      </c>
      <c r="P50" s="84">
        <v>2</v>
      </c>
      <c r="Q50" s="84"/>
      <c r="R50" s="84"/>
      <c r="S50" s="84"/>
      <c r="T50" s="84"/>
      <c r="U50" s="84" t="s">
        <v>2797</v>
      </c>
      <c r="V50" s="84">
        <v>2</v>
      </c>
    </row>
    <row r="53" spans="1:22" ht="15" customHeight="1">
      <c r="A53" s="13" t="s">
        <v>2808</v>
      </c>
      <c r="B53" s="13" t="s">
        <v>2666</v>
      </c>
      <c r="C53" s="13" t="s">
        <v>2819</v>
      </c>
      <c r="D53" s="13" t="s">
        <v>2669</v>
      </c>
      <c r="E53" s="13" t="s">
        <v>2820</v>
      </c>
      <c r="F53" s="13" t="s">
        <v>2671</v>
      </c>
      <c r="G53" s="13" t="s">
        <v>2831</v>
      </c>
      <c r="H53" s="13" t="s">
        <v>2673</v>
      </c>
      <c r="I53" s="78" t="s">
        <v>2838</v>
      </c>
      <c r="J53" s="78" t="s">
        <v>2675</v>
      </c>
      <c r="K53" s="13" t="s">
        <v>2839</v>
      </c>
      <c r="L53" s="13" t="s">
        <v>2677</v>
      </c>
      <c r="M53" s="13" t="s">
        <v>2850</v>
      </c>
      <c r="N53" s="13" t="s">
        <v>2679</v>
      </c>
      <c r="O53" s="13" t="s">
        <v>2852</v>
      </c>
      <c r="P53" s="13" t="s">
        <v>2681</v>
      </c>
      <c r="Q53" s="13" t="s">
        <v>2863</v>
      </c>
      <c r="R53" s="13" t="s">
        <v>2683</v>
      </c>
      <c r="S53" s="78" t="s">
        <v>2864</v>
      </c>
      <c r="T53" s="78" t="s">
        <v>2685</v>
      </c>
      <c r="U53" s="13" t="s">
        <v>2865</v>
      </c>
      <c r="V53" s="13" t="s">
        <v>2686</v>
      </c>
    </row>
    <row r="54" spans="1:22" ht="15">
      <c r="A54" s="84" t="s">
        <v>2809</v>
      </c>
      <c r="B54" s="84">
        <v>98</v>
      </c>
      <c r="C54" s="84" t="s">
        <v>2809</v>
      </c>
      <c r="D54" s="84">
        <v>97</v>
      </c>
      <c r="E54" s="84" t="s">
        <v>2821</v>
      </c>
      <c r="F54" s="84">
        <v>20</v>
      </c>
      <c r="G54" s="84" t="s">
        <v>2832</v>
      </c>
      <c r="H54" s="84">
        <v>2</v>
      </c>
      <c r="I54" s="84"/>
      <c r="J54" s="84"/>
      <c r="K54" s="84" t="s">
        <v>2840</v>
      </c>
      <c r="L54" s="84">
        <v>3</v>
      </c>
      <c r="M54" s="84" t="s">
        <v>2851</v>
      </c>
      <c r="N54" s="84">
        <v>2</v>
      </c>
      <c r="O54" s="84" t="s">
        <v>2853</v>
      </c>
      <c r="P54" s="84">
        <v>3</v>
      </c>
      <c r="Q54" s="84" t="s">
        <v>2853</v>
      </c>
      <c r="R54" s="84">
        <v>2</v>
      </c>
      <c r="S54" s="84"/>
      <c r="T54" s="84"/>
      <c r="U54" s="84" t="s">
        <v>2866</v>
      </c>
      <c r="V54" s="84">
        <v>2</v>
      </c>
    </row>
    <row r="55" spans="1:22" ht="15">
      <c r="A55" s="84" t="s">
        <v>2810</v>
      </c>
      <c r="B55" s="84">
        <v>55</v>
      </c>
      <c r="C55" s="84" t="s">
        <v>2810</v>
      </c>
      <c r="D55" s="84">
        <v>55</v>
      </c>
      <c r="E55" s="84" t="s">
        <v>2822</v>
      </c>
      <c r="F55" s="84">
        <v>20</v>
      </c>
      <c r="G55" s="84" t="s">
        <v>2833</v>
      </c>
      <c r="H55" s="84">
        <v>2</v>
      </c>
      <c r="I55" s="84"/>
      <c r="J55" s="84"/>
      <c r="K55" s="84" t="s">
        <v>2841</v>
      </c>
      <c r="L55" s="84">
        <v>3</v>
      </c>
      <c r="M55" s="84"/>
      <c r="N55" s="84"/>
      <c r="O55" s="84" t="s">
        <v>2854</v>
      </c>
      <c r="P55" s="84">
        <v>3</v>
      </c>
      <c r="Q55" s="84"/>
      <c r="R55" s="84"/>
      <c r="S55" s="84"/>
      <c r="T55" s="84"/>
      <c r="U55" s="84" t="s">
        <v>2867</v>
      </c>
      <c r="V55" s="84">
        <v>2</v>
      </c>
    </row>
    <row r="56" spans="1:22" ht="15">
      <c r="A56" s="84" t="s">
        <v>2811</v>
      </c>
      <c r="B56" s="84">
        <v>50</v>
      </c>
      <c r="C56" s="84" t="s">
        <v>2811</v>
      </c>
      <c r="D56" s="84">
        <v>49</v>
      </c>
      <c r="E56" s="84" t="s">
        <v>2823</v>
      </c>
      <c r="F56" s="84">
        <v>20</v>
      </c>
      <c r="G56" s="84" t="s">
        <v>2834</v>
      </c>
      <c r="H56" s="84">
        <v>2</v>
      </c>
      <c r="I56" s="84"/>
      <c r="J56" s="84"/>
      <c r="K56" s="84" t="s">
        <v>2842</v>
      </c>
      <c r="L56" s="84">
        <v>3</v>
      </c>
      <c r="M56" s="84"/>
      <c r="N56" s="84"/>
      <c r="O56" s="84" t="s">
        <v>2855</v>
      </c>
      <c r="P56" s="84">
        <v>3</v>
      </c>
      <c r="Q56" s="84"/>
      <c r="R56" s="84"/>
      <c r="S56" s="84"/>
      <c r="T56" s="84"/>
      <c r="U56" s="84" t="s">
        <v>2868</v>
      </c>
      <c r="V56" s="84">
        <v>2</v>
      </c>
    </row>
    <row r="57" spans="1:22" ht="15">
      <c r="A57" s="84" t="s">
        <v>2812</v>
      </c>
      <c r="B57" s="84">
        <v>45</v>
      </c>
      <c r="C57" s="84" t="s">
        <v>2813</v>
      </c>
      <c r="D57" s="84">
        <v>44</v>
      </c>
      <c r="E57" s="84" t="s">
        <v>2824</v>
      </c>
      <c r="F57" s="84">
        <v>20</v>
      </c>
      <c r="G57" s="84" t="s">
        <v>2835</v>
      </c>
      <c r="H57" s="84">
        <v>2</v>
      </c>
      <c r="I57" s="84"/>
      <c r="J57" s="84"/>
      <c r="K57" s="84" t="s">
        <v>2843</v>
      </c>
      <c r="L57" s="84">
        <v>3</v>
      </c>
      <c r="M57" s="84"/>
      <c r="N57" s="84"/>
      <c r="O57" s="84" t="s">
        <v>2856</v>
      </c>
      <c r="P57" s="84">
        <v>3</v>
      </c>
      <c r="Q57" s="84"/>
      <c r="R57" s="84"/>
      <c r="S57" s="84"/>
      <c r="T57" s="84"/>
      <c r="U57" s="84" t="s">
        <v>2869</v>
      </c>
      <c r="V57" s="84">
        <v>2</v>
      </c>
    </row>
    <row r="58" spans="1:22" ht="15">
      <c r="A58" s="84" t="s">
        <v>2813</v>
      </c>
      <c r="B58" s="84">
        <v>45</v>
      </c>
      <c r="C58" s="84" t="s">
        <v>2812</v>
      </c>
      <c r="D58" s="84">
        <v>44</v>
      </c>
      <c r="E58" s="84" t="s">
        <v>2825</v>
      </c>
      <c r="F58" s="84">
        <v>20</v>
      </c>
      <c r="G58" s="84" t="s">
        <v>2836</v>
      </c>
      <c r="H58" s="84">
        <v>2</v>
      </c>
      <c r="I58" s="84"/>
      <c r="J58" s="84"/>
      <c r="K58" s="84" t="s">
        <v>2844</v>
      </c>
      <c r="L58" s="84">
        <v>3</v>
      </c>
      <c r="M58" s="84"/>
      <c r="N58" s="84"/>
      <c r="O58" s="84" t="s">
        <v>2857</v>
      </c>
      <c r="P58" s="84">
        <v>3</v>
      </c>
      <c r="Q58" s="84"/>
      <c r="R58" s="84"/>
      <c r="S58" s="84"/>
      <c r="T58" s="84"/>
      <c r="U58" s="84" t="s">
        <v>2870</v>
      </c>
      <c r="V58" s="84">
        <v>2</v>
      </c>
    </row>
    <row r="59" spans="1:22" ht="15">
      <c r="A59" s="84" t="s">
        <v>2814</v>
      </c>
      <c r="B59" s="84">
        <v>44</v>
      </c>
      <c r="C59" s="84" t="s">
        <v>2814</v>
      </c>
      <c r="D59" s="84">
        <v>43</v>
      </c>
      <c r="E59" s="84" t="s">
        <v>2826</v>
      </c>
      <c r="F59" s="84">
        <v>11</v>
      </c>
      <c r="G59" s="84" t="s">
        <v>2837</v>
      </c>
      <c r="H59" s="84">
        <v>2</v>
      </c>
      <c r="I59" s="84"/>
      <c r="J59" s="84"/>
      <c r="K59" s="84" t="s">
        <v>2845</v>
      </c>
      <c r="L59" s="84">
        <v>3</v>
      </c>
      <c r="M59" s="84"/>
      <c r="N59" s="84"/>
      <c r="O59" s="84" t="s">
        <v>2858</v>
      </c>
      <c r="P59" s="84">
        <v>3</v>
      </c>
      <c r="Q59" s="84"/>
      <c r="R59" s="84"/>
      <c r="S59" s="84"/>
      <c r="T59" s="84"/>
      <c r="U59" s="84" t="s">
        <v>2871</v>
      </c>
      <c r="V59" s="84">
        <v>2</v>
      </c>
    </row>
    <row r="60" spans="1:22" ht="15">
      <c r="A60" s="84" t="s">
        <v>2815</v>
      </c>
      <c r="B60" s="84">
        <v>44</v>
      </c>
      <c r="C60" s="84" t="s">
        <v>2815</v>
      </c>
      <c r="D60" s="84">
        <v>43</v>
      </c>
      <c r="E60" s="84" t="s">
        <v>2827</v>
      </c>
      <c r="F60" s="84">
        <v>9</v>
      </c>
      <c r="G60" s="84"/>
      <c r="H60" s="84"/>
      <c r="I60" s="84"/>
      <c r="J60" s="84"/>
      <c r="K60" s="84" t="s">
        <v>2846</v>
      </c>
      <c r="L60" s="84">
        <v>3</v>
      </c>
      <c r="M60" s="84"/>
      <c r="N60" s="84"/>
      <c r="O60" s="84" t="s">
        <v>2859</v>
      </c>
      <c r="P60" s="84">
        <v>3</v>
      </c>
      <c r="Q60" s="84"/>
      <c r="R60" s="84"/>
      <c r="S60" s="84"/>
      <c r="T60" s="84"/>
      <c r="U60" s="84" t="s">
        <v>2872</v>
      </c>
      <c r="V60" s="84">
        <v>2</v>
      </c>
    </row>
    <row r="61" spans="1:22" ht="15">
      <c r="A61" s="84" t="s">
        <v>2816</v>
      </c>
      <c r="B61" s="84">
        <v>40</v>
      </c>
      <c r="C61" s="84" t="s">
        <v>2816</v>
      </c>
      <c r="D61" s="84">
        <v>39</v>
      </c>
      <c r="E61" s="84" t="s">
        <v>2828</v>
      </c>
      <c r="F61" s="84">
        <v>9</v>
      </c>
      <c r="G61" s="84"/>
      <c r="H61" s="84"/>
      <c r="I61" s="84"/>
      <c r="J61" s="84"/>
      <c r="K61" s="84" t="s">
        <v>2847</v>
      </c>
      <c r="L61" s="84">
        <v>3</v>
      </c>
      <c r="M61" s="84"/>
      <c r="N61" s="84"/>
      <c r="O61" s="84" t="s">
        <v>2860</v>
      </c>
      <c r="P61" s="84">
        <v>3</v>
      </c>
      <c r="Q61" s="84"/>
      <c r="R61" s="84"/>
      <c r="S61" s="84"/>
      <c r="T61" s="84"/>
      <c r="U61" s="84" t="s">
        <v>2873</v>
      </c>
      <c r="V61" s="84">
        <v>2</v>
      </c>
    </row>
    <row r="62" spans="1:22" ht="15">
      <c r="A62" s="84" t="s">
        <v>2817</v>
      </c>
      <c r="B62" s="84">
        <v>38</v>
      </c>
      <c r="C62" s="84" t="s">
        <v>2817</v>
      </c>
      <c r="D62" s="84">
        <v>38</v>
      </c>
      <c r="E62" s="84" t="s">
        <v>2829</v>
      </c>
      <c r="F62" s="84">
        <v>9</v>
      </c>
      <c r="G62" s="84"/>
      <c r="H62" s="84"/>
      <c r="I62" s="84"/>
      <c r="J62" s="84"/>
      <c r="K62" s="84" t="s">
        <v>2848</v>
      </c>
      <c r="L62" s="84">
        <v>2</v>
      </c>
      <c r="M62" s="84"/>
      <c r="N62" s="84"/>
      <c r="O62" s="84" t="s">
        <v>2861</v>
      </c>
      <c r="P62" s="84">
        <v>2</v>
      </c>
      <c r="Q62" s="84"/>
      <c r="R62" s="84"/>
      <c r="S62" s="84"/>
      <c r="T62" s="84"/>
      <c r="U62" s="84" t="s">
        <v>2874</v>
      </c>
      <c r="V62" s="84">
        <v>2</v>
      </c>
    </row>
    <row r="63" spans="1:22" ht="15">
      <c r="A63" s="84" t="s">
        <v>2818</v>
      </c>
      <c r="B63" s="84">
        <v>35</v>
      </c>
      <c r="C63" s="84" t="s">
        <v>2818</v>
      </c>
      <c r="D63" s="84">
        <v>35</v>
      </c>
      <c r="E63" s="84" t="s">
        <v>2830</v>
      </c>
      <c r="F63" s="84">
        <v>4</v>
      </c>
      <c r="G63" s="84"/>
      <c r="H63" s="84"/>
      <c r="I63" s="84"/>
      <c r="J63" s="84"/>
      <c r="K63" s="84" t="s">
        <v>2849</v>
      </c>
      <c r="L63" s="84">
        <v>2</v>
      </c>
      <c r="M63" s="84"/>
      <c r="N63" s="84"/>
      <c r="O63" s="84" t="s">
        <v>2862</v>
      </c>
      <c r="P63" s="84">
        <v>2</v>
      </c>
      <c r="Q63" s="84"/>
      <c r="R63" s="84"/>
      <c r="S63" s="84"/>
      <c r="T63" s="84"/>
      <c r="U63" s="84" t="s">
        <v>2875</v>
      </c>
      <c r="V63" s="84">
        <v>2</v>
      </c>
    </row>
    <row r="66" spans="1:22" ht="15" customHeight="1">
      <c r="A66" s="13" t="s">
        <v>2883</v>
      </c>
      <c r="B66" s="13" t="s">
        <v>2666</v>
      </c>
      <c r="C66" s="13" t="s">
        <v>2885</v>
      </c>
      <c r="D66" s="13" t="s">
        <v>2669</v>
      </c>
      <c r="E66" s="13" t="s">
        <v>2886</v>
      </c>
      <c r="F66" s="13" t="s">
        <v>2671</v>
      </c>
      <c r="G66" s="13" t="s">
        <v>2889</v>
      </c>
      <c r="H66" s="13" t="s">
        <v>2673</v>
      </c>
      <c r="I66" s="13" t="s">
        <v>2891</v>
      </c>
      <c r="J66" s="13" t="s">
        <v>2675</v>
      </c>
      <c r="K66" s="78" t="s">
        <v>2893</v>
      </c>
      <c r="L66" s="78" t="s">
        <v>2677</v>
      </c>
      <c r="M66" s="13" t="s">
        <v>2895</v>
      </c>
      <c r="N66" s="13" t="s">
        <v>2679</v>
      </c>
      <c r="O66" s="78" t="s">
        <v>2897</v>
      </c>
      <c r="P66" s="78" t="s">
        <v>2681</v>
      </c>
      <c r="Q66" s="78" t="s">
        <v>2899</v>
      </c>
      <c r="R66" s="78" t="s">
        <v>2683</v>
      </c>
      <c r="S66" s="13" t="s">
        <v>2901</v>
      </c>
      <c r="T66" s="13" t="s">
        <v>2685</v>
      </c>
      <c r="U66" s="78" t="s">
        <v>2903</v>
      </c>
      <c r="V66" s="78" t="s">
        <v>2686</v>
      </c>
    </row>
    <row r="67" spans="1:22" ht="15">
      <c r="A67" s="78" t="s">
        <v>400</v>
      </c>
      <c r="B67" s="78">
        <v>2</v>
      </c>
      <c r="C67" s="78" t="s">
        <v>328</v>
      </c>
      <c r="D67" s="78">
        <v>2</v>
      </c>
      <c r="E67" s="78" t="s">
        <v>400</v>
      </c>
      <c r="F67" s="78">
        <v>2</v>
      </c>
      <c r="G67" s="78" t="s">
        <v>231</v>
      </c>
      <c r="H67" s="78">
        <v>2</v>
      </c>
      <c r="I67" s="78" t="s">
        <v>236</v>
      </c>
      <c r="J67" s="78">
        <v>1</v>
      </c>
      <c r="K67" s="78"/>
      <c r="L67" s="78"/>
      <c r="M67" s="78" t="s">
        <v>230</v>
      </c>
      <c r="N67" s="78">
        <v>1</v>
      </c>
      <c r="O67" s="78"/>
      <c r="P67" s="78"/>
      <c r="Q67" s="78"/>
      <c r="R67" s="78"/>
      <c r="S67" s="78" t="s">
        <v>237</v>
      </c>
      <c r="T67" s="78">
        <v>1</v>
      </c>
      <c r="U67" s="78"/>
      <c r="V67" s="78"/>
    </row>
    <row r="68" spans="1:22" ht="15">
      <c r="A68" s="78" t="s">
        <v>354</v>
      </c>
      <c r="B68" s="78">
        <v>2</v>
      </c>
      <c r="C68" s="78" t="s">
        <v>339</v>
      </c>
      <c r="D68" s="78">
        <v>2</v>
      </c>
      <c r="E68" s="78" t="s">
        <v>401</v>
      </c>
      <c r="F68" s="78">
        <v>1</v>
      </c>
      <c r="G68" s="78" t="s">
        <v>234</v>
      </c>
      <c r="H68" s="78">
        <v>1</v>
      </c>
      <c r="I68" s="78" t="s">
        <v>235</v>
      </c>
      <c r="J68" s="78">
        <v>1</v>
      </c>
      <c r="K68" s="78"/>
      <c r="L68" s="78"/>
      <c r="M68" s="78"/>
      <c r="N68" s="78"/>
      <c r="O68" s="78"/>
      <c r="P68" s="78"/>
      <c r="Q68" s="78"/>
      <c r="R68" s="78"/>
      <c r="S68" s="78"/>
      <c r="T68" s="78"/>
      <c r="U68" s="78"/>
      <c r="V68" s="78"/>
    </row>
    <row r="69" spans="1:22" ht="15">
      <c r="A69" s="78" t="s">
        <v>339</v>
      </c>
      <c r="B69" s="78">
        <v>2</v>
      </c>
      <c r="C69" s="78" t="s">
        <v>354</v>
      </c>
      <c r="D69" s="78">
        <v>2</v>
      </c>
      <c r="E69" s="78" t="s">
        <v>383</v>
      </c>
      <c r="F69" s="78">
        <v>1</v>
      </c>
      <c r="G69" s="78" t="s">
        <v>232</v>
      </c>
      <c r="H69" s="78">
        <v>1</v>
      </c>
      <c r="I69" s="78"/>
      <c r="J69" s="78"/>
      <c r="K69" s="78"/>
      <c r="L69" s="78"/>
      <c r="M69" s="78"/>
      <c r="N69" s="78"/>
      <c r="O69" s="78"/>
      <c r="P69" s="78"/>
      <c r="Q69" s="78"/>
      <c r="R69" s="78"/>
      <c r="S69" s="78"/>
      <c r="T69" s="78"/>
      <c r="U69" s="78"/>
      <c r="V69" s="78"/>
    </row>
    <row r="70" spans="1:22" ht="15">
      <c r="A70" s="78" t="s">
        <v>328</v>
      </c>
      <c r="B70" s="78">
        <v>2</v>
      </c>
      <c r="C70" s="78" t="s">
        <v>382</v>
      </c>
      <c r="D70" s="78">
        <v>1</v>
      </c>
      <c r="E70" s="78" t="s">
        <v>384</v>
      </c>
      <c r="F70" s="78">
        <v>1</v>
      </c>
      <c r="G70" s="78" t="s">
        <v>233</v>
      </c>
      <c r="H70" s="78">
        <v>1</v>
      </c>
      <c r="I70" s="78"/>
      <c r="J70" s="78"/>
      <c r="K70" s="78"/>
      <c r="L70" s="78"/>
      <c r="M70" s="78"/>
      <c r="N70" s="78"/>
      <c r="O70" s="78"/>
      <c r="P70" s="78"/>
      <c r="Q70" s="78"/>
      <c r="R70" s="78"/>
      <c r="S70" s="78"/>
      <c r="T70" s="78"/>
      <c r="U70" s="78"/>
      <c r="V70" s="78"/>
    </row>
    <row r="71" spans="1:22" ht="15">
      <c r="A71" s="78" t="s">
        <v>231</v>
      </c>
      <c r="B71" s="78">
        <v>2</v>
      </c>
      <c r="C71" s="78" t="s">
        <v>238</v>
      </c>
      <c r="D71" s="78">
        <v>1</v>
      </c>
      <c r="E71" s="78" t="s">
        <v>385</v>
      </c>
      <c r="F71" s="78">
        <v>1</v>
      </c>
      <c r="G71" s="78"/>
      <c r="H71" s="78"/>
      <c r="I71" s="78"/>
      <c r="J71" s="78"/>
      <c r="K71" s="78"/>
      <c r="L71" s="78"/>
      <c r="M71" s="78"/>
      <c r="N71" s="78"/>
      <c r="O71" s="78"/>
      <c r="P71" s="78"/>
      <c r="Q71" s="78"/>
      <c r="R71" s="78"/>
      <c r="S71" s="78"/>
      <c r="T71" s="78"/>
      <c r="U71" s="78"/>
      <c r="V71" s="78"/>
    </row>
    <row r="72" spans="1:22" ht="15">
      <c r="A72" s="78" t="s">
        <v>401</v>
      </c>
      <c r="B72" s="78">
        <v>1</v>
      </c>
      <c r="C72" s="78" t="s">
        <v>239</v>
      </c>
      <c r="D72" s="78">
        <v>1</v>
      </c>
      <c r="E72" s="78" t="s">
        <v>386</v>
      </c>
      <c r="F72" s="78">
        <v>1</v>
      </c>
      <c r="G72" s="78"/>
      <c r="H72" s="78"/>
      <c r="I72" s="78"/>
      <c r="J72" s="78"/>
      <c r="K72" s="78"/>
      <c r="L72" s="78"/>
      <c r="M72" s="78"/>
      <c r="N72" s="78"/>
      <c r="O72" s="78"/>
      <c r="P72" s="78"/>
      <c r="Q72" s="78"/>
      <c r="R72" s="78"/>
      <c r="S72" s="78"/>
      <c r="T72" s="78"/>
      <c r="U72" s="78"/>
      <c r="V72" s="78"/>
    </row>
    <row r="73" spans="1:22" ht="15">
      <c r="A73" s="78" t="s">
        <v>399</v>
      </c>
      <c r="B73" s="78">
        <v>1</v>
      </c>
      <c r="C73" s="78" t="s">
        <v>240</v>
      </c>
      <c r="D73" s="78">
        <v>1</v>
      </c>
      <c r="E73" s="78" t="s">
        <v>387</v>
      </c>
      <c r="F73" s="78">
        <v>1</v>
      </c>
      <c r="G73" s="78"/>
      <c r="H73" s="78"/>
      <c r="I73" s="78"/>
      <c r="J73" s="78"/>
      <c r="K73" s="78"/>
      <c r="L73" s="78"/>
      <c r="M73" s="78"/>
      <c r="N73" s="78"/>
      <c r="O73" s="78"/>
      <c r="P73" s="78"/>
      <c r="Q73" s="78"/>
      <c r="R73" s="78"/>
      <c r="S73" s="78"/>
      <c r="T73" s="78"/>
      <c r="U73" s="78"/>
      <c r="V73" s="78"/>
    </row>
    <row r="74" spans="1:22" ht="15">
      <c r="A74" s="78" t="s">
        <v>398</v>
      </c>
      <c r="B74" s="78">
        <v>1</v>
      </c>
      <c r="C74" s="78" t="s">
        <v>241</v>
      </c>
      <c r="D74" s="78">
        <v>1</v>
      </c>
      <c r="E74" s="78" t="s">
        <v>388</v>
      </c>
      <c r="F74" s="78">
        <v>1</v>
      </c>
      <c r="G74" s="78"/>
      <c r="H74" s="78"/>
      <c r="I74" s="78"/>
      <c r="J74" s="78"/>
      <c r="K74" s="78"/>
      <c r="L74" s="78"/>
      <c r="M74" s="78"/>
      <c r="N74" s="78"/>
      <c r="O74" s="78"/>
      <c r="P74" s="78"/>
      <c r="Q74" s="78"/>
      <c r="R74" s="78"/>
      <c r="S74" s="78"/>
      <c r="T74" s="78"/>
      <c r="U74" s="78"/>
      <c r="V74" s="78"/>
    </row>
    <row r="75" spans="1:22" ht="15">
      <c r="A75" s="78" t="s">
        <v>397</v>
      </c>
      <c r="B75" s="78">
        <v>1</v>
      </c>
      <c r="C75" s="78" t="s">
        <v>242</v>
      </c>
      <c r="D75" s="78">
        <v>1</v>
      </c>
      <c r="E75" s="78" t="s">
        <v>389</v>
      </c>
      <c r="F75" s="78">
        <v>1</v>
      </c>
      <c r="G75" s="78"/>
      <c r="H75" s="78"/>
      <c r="I75" s="78"/>
      <c r="J75" s="78"/>
      <c r="K75" s="78"/>
      <c r="L75" s="78"/>
      <c r="M75" s="78"/>
      <c r="N75" s="78"/>
      <c r="O75" s="78"/>
      <c r="P75" s="78"/>
      <c r="Q75" s="78"/>
      <c r="R75" s="78"/>
      <c r="S75" s="78"/>
      <c r="T75" s="78"/>
      <c r="U75" s="78"/>
      <c r="V75" s="78"/>
    </row>
    <row r="76" spans="1:22" ht="15">
      <c r="A76" s="78" t="s">
        <v>396</v>
      </c>
      <c r="B76" s="78">
        <v>1</v>
      </c>
      <c r="C76" s="78" t="s">
        <v>243</v>
      </c>
      <c r="D76" s="78">
        <v>1</v>
      </c>
      <c r="E76" s="78" t="s">
        <v>390</v>
      </c>
      <c r="F76" s="78">
        <v>1</v>
      </c>
      <c r="G76" s="78"/>
      <c r="H76" s="78"/>
      <c r="I76" s="78"/>
      <c r="J76" s="78"/>
      <c r="K76" s="78"/>
      <c r="L76" s="78"/>
      <c r="M76" s="78"/>
      <c r="N76" s="78"/>
      <c r="O76" s="78"/>
      <c r="P76" s="78"/>
      <c r="Q76" s="78"/>
      <c r="R76" s="78"/>
      <c r="S76" s="78"/>
      <c r="T76" s="78"/>
      <c r="U76" s="78"/>
      <c r="V76" s="78"/>
    </row>
    <row r="79" spans="1:22" ht="15" customHeight="1">
      <c r="A79" s="13" t="s">
        <v>2884</v>
      </c>
      <c r="B79" s="13" t="s">
        <v>2666</v>
      </c>
      <c r="C79" s="78" t="s">
        <v>2887</v>
      </c>
      <c r="D79" s="78" t="s">
        <v>2669</v>
      </c>
      <c r="E79" s="78" t="s">
        <v>2888</v>
      </c>
      <c r="F79" s="78" t="s">
        <v>2671</v>
      </c>
      <c r="G79" s="78" t="s">
        <v>2890</v>
      </c>
      <c r="H79" s="78" t="s">
        <v>2673</v>
      </c>
      <c r="I79" s="78" t="s">
        <v>2892</v>
      </c>
      <c r="J79" s="78" t="s">
        <v>2675</v>
      </c>
      <c r="K79" s="13" t="s">
        <v>2894</v>
      </c>
      <c r="L79" s="13" t="s">
        <v>2677</v>
      </c>
      <c r="M79" s="13" t="s">
        <v>2896</v>
      </c>
      <c r="N79" s="13" t="s">
        <v>2679</v>
      </c>
      <c r="O79" s="13" t="s">
        <v>2898</v>
      </c>
      <c r="P79" s="13" t="s">
        <v>2681</v>
      </c>
      <c r="Q79" s="78" t="s">
        <v>2900</v>
      </c>
      <c r="R79" s="78" t="s">
        <v>2683</v>
      </c>
      <c r="S79" s="78" t="s">
        <v>2902</v>
      </c>
      <c r="T79" s="78" t="s">
        <v>2685</v>
      </c>
      <c r="U79" s="13" t="s">
        <v>2904</v>
      </c>
      <c r="V79" s="13" t="s">
        <v>2686</v>
      </c>
    </row>
    <row r="80" spans="1:22" ht="15">
      <c r="A80" s="78" t="s">
        <v>227</v>
      </c>
      <c r="B80" s="78">
        <v>2</v>
      </c>
      <c r="C80" s="78"/>
      <c r="D80" s="78"/>
      <c r="E80" s="78"/>
      <c r="F80" s="78"/>
      <c r="G80" s="78"/>
      <c r="H80" s="78"/>
      <c r="I80" s="78"/>
      <c r="J80" s="78"/>
      <c r="K80" s="78" t="s">
        <v>227</v>
      </c>
      <c r="L80" s="78">
        <v>2</v>
      </c>
      <c r="M80" s="78" t="s">
        <v>229</v>
      </c>
      <c r="N80" s="78">
        <v>1</v>
      </c>
      <c r="O80" s="78" t="s">
        <v>214</v>
      </c>
      <c r="P80" s="78">
        <v>2</v>
      </c>
      <c r="Q80" s="78"/>
      <c r="R80" s="78"/>
      <c r="S80" s="78"/>
      <c r="T80" s="78"/>
      <c r="U80" s="78" t="s">
        <v>217</v>
      </c>
      <c r="V80" s="78">
        <v>1</v>
      </c>
    </row>
    <row r="81" spans="1:22" ht="15">
      <c r="A81" s="78" t="s">
        <v>214</v>
      </c>
      <c r="B81" s="78">
        <v>2</v>
      </c>
      <c r="C81" s="78"/>
      <c r="D81" s="78"/>
      <c r="E81" s="78"/>
      <c r="F81" s="78"/>
      <c r="G81" s="78"/>
      <c r="H81" s="78"/>
      <c r="I81" s="78"/>
      <c r="J81" s="78"/>
      <c r="K81" s="78"/>
      <c r="L81" s="78"/>
      <c r="M81" s="78"/>
      <c r="N81" s="78"/>
      <c r="O81" s="78"/>
      <c r="P81" s="78"/>
      <c r="Q81" s="78"/>
      <c r="R81" s="78"/>
      <c r="S81" s="78"/>
      <c r="T81" s="78"/>
      <c r="U81" s="78"/>
      <c r="V81" s="78"/>
    </row>
    <row r="82" spans="1:22" ht="15">
      <c r="A82" s="78" t="s">
        <v>229</v>
      </c>
      <c r="B82" s="78">
        <v>1</v>
      </c>
      <c r="C82" s="78"/>
      <c r="D82" s="78"/>
      <c r="E82" s="78"/>
      <c r="F82" s="78"/>
      <c r="G82" s="78"/>
      <c r="H82" s="78"/>
      <c r="I82" s="78"/>
      <c r="J82" s="78"/>
      <c r="K82" s="78"/>
      <c r="L82" s="78"/>
      <c r="M82" s="78"/>
      <c r="N82" s="78"/>
      <c r="O82" s="78"/>
      <c r="P82" s="78"/>
      <c r="Q82" s="78"/>
      <c r="R82" s="78"/>
      <c r="S82" s="78"/>
      <c r="T82" s="78"/>
      <c r="U82" s="78"/>
      <c r="V82" s="78"/>
    </row>
    <row r="83" spans="1:22" ht="15">
      <c r="A83" s="78" t="s">
        <v>217</v>
      </c>
      <c r="B83" s="78">
        <v>1</v>
      </c>
      <c r="C83" s="78"/>
      <c r="D83" s="78"/>
      <c r="E83" s="78"/>
      <c r="F83" s="78"/>
      <c r="G83" s="78"/>
      <c r="H83" s="78"/>
      <c r="I83" s="78"/>
      <c r="J83" s="78"/>
      <c r="K83" s="78"/>
      <c r="L83" s="78"/>
      <c r="M83" s="78"/>
      <c r="N83" s="78"/>
      <c r="O83" s="78"/>
      <c r="P83" s="78"/>
      <c r="Q83" s="78"/>
      <c r="R83" s="78"/>
      <c r="S83" s="78"/>
      <c r="T83" s="78"/>
      <c r="U83" s="78"/>
      <c r="V83" s="78"/>
    </row>
    <row r="86" spans="1:22" ht="15" customHeight="1">
      <c r="A86" s="13" t="s">
        <v>2911</v>
      </c>
      <c r="B86" s="13" t="s">
        <v>2666</v>
      </c>
      <c r="C86" s="13" t="s">
        <v>2912</v>
      </c>
      <c r="D86" s="13" t="s">
        <v>2669</v>
      </c>
      <c r="E86" s="13" t="s">
        <v>2913</v>
      </c>
      <c r="F86" s="13" t="s">
        <v>2671</v>
      </c>
      <c r="G86" s="13" t="s">
        <v>2914</v>
      </c>
      <c r="H86" s="13" t="s">
        <v>2673</v>
      </c>
      <c r="I86" s="13" t="s">
        <v>2915</v>
      </c>
      <c r="J86" s="13" t="s">
        <v>2675</v>
      </c>
      <c r="K86" s="13" t="s">
        <v>2916</v>
      </c>
      <c r="L86" s="13" t="s">
        <v>2677</v>
      </c>
      <c r="M86" s="13" t="s">
        <v>2917</v>
      </c>
      <c r="N86" s="13" t="s">
        <v>2679</v>
      </c>
      <c r="O86" s="13" t="s">
        <v>2918</v>
      </c>
      <c r="P86" s="13" t="s">
        <v>2681</v>
      </c>
      <c r="Q86" s="13" t="s">
        <v>2919</v>
      </c>
      <c r="R86" s="13" t="s">
        <v>2683</v>
      </c>
      <c r="S86" s="13" t="s">
        <v>2920</v>
      </c>
      <c r="T86" s="13" t="s">
        <v>2685</v>
      </c>
      <c r="U86" s="13" t="s">
        <v>2921</v>
      </c>
      <c r="V86" s="13" t="s">
        <v>2686</v>
      </c>
    </row>
    <row r="87" spans="1:22" ht="15">
      <c r="A87" s="114" t="s">
        <v>223</v>
      </c>
      <c r="B87" s="78">
        <v>1293638</v>
      </c>
      <c r="C87" s="114" t="s">
        <v>226</v>
      </c>
      <c r="D87" s="78">
        <v>647889</v>
      </c>
      <c r="E87" s="114" t="s">
        <v>228</v>
      </c>
      <c r="F87" s="78">
        <v>555459</v>
      </c>
      <c r="G87" s="114" t="s">
        <v>223</v>
      </c>
      <c r="H87" s="78">
        <v>1293638</v>
      </c>
      <c r="I87" s="114" t="s">
        <v>224</v>
      </c>
      <c r="J87" s="78">
        <v>12686</v>
      </c>
      <c r="K87" s="114" t="s">
        <v>222</v>
      </c>
      <c r="L87" s="78">
        <v>249084</v>
      </c>
      <c r="M87" s="114" t="s">
        <v>219</v>
      </c>
      <c r="N87" s="78">
        <v>58115</v>
      </c>
      <c r="O87" s="114" t="s">
        <v>215</v>
      </c>
      <c r="P87" s="78">
        <v>489105</v>
      </c>
      <c r="Q87" s="114" t="s">
        <v>212</v>
      </c>
      <c r="R87" s="78">
        <v>617687</v>
      </c>
      <c r="S87" s="114" t="s">
        <v>225</v>
      </c>
      <c r="T87" s="78">
        <v>155204</v>
      </c>
      <c r="U87" s="114" t="s">
        <v>217</v>
      </c>
      <c r="V87" s="78">
        <v>34948</v>
      </c>
    </row>
    <row r="88" spans="1:22" ht="15">
      <c r="A88" s="114" t="s">
        <v>226</v>
      </c>
      <c r="B88" s="78">
        <v>647889</v>
      </c>
      <c r="C88" s="114" t="s">
        <v>294</v>
      </c>
      <c r="D88" s="78">
        <v>67251</v>
      </c>
      <c r="E88" s="114" t="s">
        <v>400</v>
      </c>
      <c r="F88" s="78">
        <v>82932</v>
      </c>
      <c r="G88" s="114" t="s">
        <v>231</v>
      </c>
      <c r="H88" s="78">
        <v>4588</v>
      </c>
      <c r="I88" s="114" t="s">
        <v>236</v>
      </c>
      <c r="J88" s="78">
        <v>1740</v>
      </c>
      <c r="K88" s="114" t="s">
        <v>221</v>
      </c>
      <c r="L88" s="78">
        <v>54125</v>
      </c>
      <c r="M88" s="114" t="s">
        <v>229</v>
      </c>
      <c r="N88" s="78">
        <v>20591</v>
      </c>
      <c r="O88" s="114" t="s">
        <v>214</v>
      </c>
      <c r="P88" s="78">
        <v>189613</v>
      </c>
      <c r="Q88" s="114" t="s">
        <v>216</v>
      </c>
      <c r="R88" s="78">
        <v>35912</v>
      </c>
      <c r="S88" s="114" t="s">
        <v>237</v>
      </c>
      <c r="T88" s="78">
        <v>2561</v>
      </c>
      <c r="U88" s="114" t="s">
        <v>218</v>
      </c>
      <c r="V88" s="78">
        <v>5731</v>
      </c>
    </row>
    <row r="89" spans="1:22" ht="15">
      <c r="A89" s="114" t="s">
        <v>212</v>
      </c>
      <c r="B89" s="78">
        <v>617687</v>
      </c>
      <c r="C89" s="114" t="s">
        <v>278</v>
      </c>
      <c r="D89" s="78">
        <v>64244</v>
      </c>
      <c r="E89" s="114" t="s">
        <v>395</v>
      </c>
      <c r="F89" s="78">
        <v>13300</v>
      </c>
      <c r="G89" s="114" t="s">
        <v>233</v>
      </c>
      <c r="H89" s="78">
        <v>1559</v>
      </c>
      <c r="I89" s="114" t="s">
        <v>235</v>
      </c>
      <c r="J89" s="78">
        <v>132</v>
      </c>
      <c r="K89" s="114" t="s">
        <v>227</v>
      </c>
      <c r="L89" s="78">
        <v>811</v>
      </c>
      <c r="M89" s="114" t="s">
        <v>230</v>
      </c>
      <c r="N89" s="78">
        <v>828</v>
      </c>
      <c r="O89" s="114" t="s">
        <v>213</v>
      </c>
      <c r="P89" s="78">
        <v>2231</v>
      </c>
      <c r="Q89" s="114" t="s">
        <v>220</v>
      </c>
      <c r="R89" s="78">
        <v>4486</v>
      </c>
      <c r="S89" s="114"/>
      <c r="T89" s="78"/>
      <c r="U89" s="114"/>
      <c r="V89" s="78"/>
    </row>
    <row r="90" spans="1:22" ht="15">
      <c r="A90" s="114" t="s">
        <v>228</v>
      </c>
      <c r="B90" s="78">
        <v>555459</v>
      </c>
      <c r="C90" s="114" t="s">
        <v>313</v>
      </c>
      <c r="D90" s="78">
        <v>58981</v>
      </c>
      <c r="E90" s="114" t="s">
        <v>397</v>
      </c>
      <c r="F90" s="78">
        <v>12153</v>
      </c>
      <c r="G90" s="114" t="s">
        <v>232</v>
      </c>
      <c r="H90" s="78">
        <v>426</v>
      </c>
      <c r="I90" s="114"/>
      <c r="J90" s="78"/>
      <c r="K90" s="114"/>
      <c r="L90" s="78"/>
      <c r="M90" s="114"/>
      <c r="N90" s="78"/>
      <c r="O90" s="114"/>
      <c r="P90" s="78"/>
      <c r="Q90" s="114"/>
      <c r="R90" s="78"/>
      <c r="S90" s="114"/>
      <c r="T90" s="78"/>
      <c r="U90" s="114"/>
      <c r="V90" s="78"/>
    </row>
    <row r="91" spans="1:22" ht="15">
      <c r="A91" s="114" t="s">
        <v>215</v>
      </c>
      <c r="B91" s="78">
        <v>489105</v>
      </c>
      <c r="C91" s="114" t="s">
        <v>274</v>
      </c>
      <c r="D91" s="78">
        <v>52590</v>
      </c>
      <c r="E91" s="114" t="s">
        <v>390</v>
      </c>
      <c r="F91" s="78">
        <v>6892</v>
      </c>
      <c r="G91" s="114" t="s">
        <v>234</v>
      </c>
      <c r="H91" s="78">
        <v>175</v>
      </c>
      <c r="I91" s="114"/>
      <c r="J91" s="78"/>
      <c r="K91" s="114"/>
      <c r="L91" s="78"/>
      <c r="M91" s="114"/>
      <c r="N91" s="78"/>
      <c r="O91" s="114"/>
      <c r="P91" s="78"/>
      <c r="Q91" s="114"/>
      <c r="R91" s="78"/>
      <c r="S91" s="114"/>
      <c r="T91" s="78"/>
      <c r="U91" s="114"/>
      <c r="V91" s="78"/>
    </row>
    <row r="92" spans="1:22" ht="15">
      <c r="A92" s="114" t="s">
        <v>222</v>
      </c>
      <c r="B92" s="78">
        <v>249084</v>
      </c>
      <c r="C92" s="114" t="s">
        <v>375</v>
      </c>
      <c r="D92" s="78">
        <v>45990</v>
      </c>
      <c r="E92" s="114" t="s">
        <v>392</v>
      </c>
      <c r="F92" s="78">
        <v>3117</v>
      </c>
      <c r="G92" s="114"/>
      <c r="H92" s="78"/>
      <c r="I92" s="114"/>
      <c r="J92" s="78"/>
      <c r="K92" s="114"/>
      <c r="L92" s="78"/>
      <c r="M92" s="114"/>
      <c r="N92" s="78"/>
      <c r="O92" s="114"/>
      <c r="P92" s="78"/>
      <c r="Q92" s="114"/>
      <c r="R92" s="78"/>
      <c r="S92" s="114"/>
      <c r="T92" s="78"/>
      <c r="U92" s="114"/>
      <c r="V92" s="78"/>
    </row>
    <row r="93" spans="1:22" ht="15">
      <c r="A93" s="114" t="s">
        <v>214</v>
      </c>
      <c r="B93" s="78">
        <v>189613</v>
      </c>
      <c r="C93" s="114" t="s">
        <v>245</v>
      </c>
      <c r="D93" s="78">
        <v>38559</v>
      </c>
      <c r="E93" s="114" t="s">
        <v>389</v>
      </c>
      <c r="F93" s="78">
        <v>2499</v>
      </c>
      <c r="G93" s="114"/>
      <c r="H93" s="78"/>
      <c r="I93" s="114"/>
      <c r="J93" s="78"/>
      <c r="K93" s="114"/>
      <c r="L93" s="78"/>
      <c r="M93" s="114"/>
      <c r="N93" s="78"/>
      <c r="O93" s="114"/>
      <c r="P93" s="78"/>
      <c r="Q93" s="114"/>
      <c r="R93" s="78"/>
      <c r="S93" s="114"/>
      <c r="T93" s="78"/>
      <c r="U93" s="114"/>
      <c r="V93" s="78"/>
    </row>
    <row r="94" spans="1:22" ht="15">
      <c r="A94" s="114" t="s">
        <v>225</v>
      </c>
      <c r="B94" s="78">
        <v>155204</v>
      </c>
      <c r="C94" s="114" t="s">
        <v>267</v>
      </c>
      <c r="D94" s="78">
        <v>37851</v>
      </c>
      <c r="E94" s="114" t="s">
        <v>385</v>
      </c>
      <c r="F94" s="78">
        <v>1584</v>
      </c>
      <c r="G94" s="114"/>
      <c r="H94" s="78"/>
      <c r="I94" s="114"/>
      <c r="J94" s="78"/>
      <c r="K94" s="114"/>
      <c r="L94" s="78"/>
      <c r="M94" s="114"/>
      <c r="N94" s="78"/>
      <c r="O94" s="114"/>
      <c r="P94" s="78"/>
      <c r="Q94" s="114"/>
      <c r="R94" s="78"/>
      <c r="S94" s="114"/>
      <c r="T94" s="78"/>
      <c r="U94" s="114"/>
      <c r="V94" s="78"/>
    </row>
    <row r="95" spans="1:22" ht="15">
      <c r="A95" s="114" t="s">
        <v>400</v>
      </c>
      <c r="B95" s="78">
        <v>82932</v>
      </c>
      <c r="C95" s="114" t="s">
        <v>288</v>
      </c>
      <c r="D95" s="78">
        <v>30696</v>
      </c>
      <c r="E95" s="114" t="s">
        <v>396</v>
      </c>
      <c r="F95" s="78">
        <v>1568</v>
      </c>
      <c r="G95" s="114"/>
      <c r="H95" s="78"/>
      <c r="I95" s="114"/>
      <c r="J95" s="78"/>
      <c r="K95" s="114"/>
      <c r="L95" s="78"/>
      <c r="M95" s="114"/>
      <c r="N95" s="78"/>
      <c r="O95" s="114"/>
      <c r="P95" s="78"/>
      <c r="Q95" s="114"/>
      <c r="R95" s="78"/>
      <c r="S95" s="114"/>
      <c r="T95" s="78"/>
      <c r="U95" s="114"/>
      <c r="V95" s="78"/>
    </row>
    <row r="96" spans="1:22" ht="15">
      <c r="A96" s="114" t="s">
        <v>294</v>
      </c>
      <c r="B96" s="78">
        <v>67251</v>
      </c>
      <c r="C96" s="114" t="s">
        <v>282</v>
      </c>
      <c r="D96" s="78">
        <v>29030</v>
      </c>
      <c r="E96" s="114" t="s">
        <v>401</v>
      </c>
      <c r="F96" s="78">
        <v>1403</v>
      </c>
      <c r="G96" s="114"/>
      <c r="H96" s="78"/>
      <c r="I96" s="114"/>
      <c r="J96" s="78"/>
      <c r="K96" s="114"/>
      <c r="L96" s="78"/>
      <c r="M96" s="114"/>
      <c r="N96" s="78"/>
      <c r="O96" s="114"/>
      <c r="P96" s="78"/>
      <c r="Q96" s="114"/>
      <c r="R96" s="78"/>
      <c r="S96" s="114"/>
      <c r="T96" s="78"/>
      <c r="U96" s="114"/>
      <c r="V96" s="78"/>
    </row>
  </sheetData>
  <hyperlinks>
    <hyperlink ref="A2" r:id="rId1" display="https://community.talktalk.co.uk/t5/Chat/bd-p/socialchat"/>
    <hyperlink ref="A3" r:id="rId2" display="https://www.americanexpress.com/socialchat"/>
    <hyperlink ref="A4" r:id="rId3" display="http://www.sprint.com/socialchat"/>
    <hyperlink ref="A5" r:id="rId4" display="https://www.fiverr.com/mstrumiakther/do-wordpress-theme-customization-and-fix-any-errors-in-3-hrs"/>
    <hyperlink ref="A6" r:id="rId5" display="http://www.madalynsklar.com/2016/02/15/twittersmarter-podcast-cocktail-party-conversations-with-alan-knecht-and-michelle-stinson-ross-from-socialchat-episode-30/"/>
    <hyperlink ref="A7" r:id="rId6" display="https://talktalk.response.lithium.com/portal/conversation/11215498"/>
    <hyperlink ref="A8" r:id="rId7" display="https://www.tim.it/offerte/mobile/internet-su-misura-te/tim-socialchat?gclid=Cj0KCQiAsJfhBRCaARIsAO68ZM5fTgZqrnvNEAjLggriUlEJ-QHOF7yds4FRsr0GVAuBvhKkiVvGKsMaAvAxEALw_wcB"/>
    <hyperlink ref="A9" r:id="rId8" display="https://twitter.com/login?redirect_after_login=/messages/compose?recipient_id=16560043"/>
    <hyperlink ref="A10" r:id="rId9" display="https://www.softwaredevelopersindia.com/blog/how-to-develop-a-real-time-picture-chatting-app-like-snapchat/"/>
    <hyperlink ref="A11" r:id="rId10" display="https://buffer.com/reply/socialchat?utm_source=newsletter&amp;utm_campaign=nov20&amp;mc_cid=90dbf1560d&amp;mc_eid=e6ed1208cb"/>
    <hyperlink ref="C2" r:id="rId11" display="https://community.talktalk.co.uk/t5/Chat/bd-p/socialchat"/>
    <hyperlink ref="C3" r:id="rId12" display="https://talktalk.response.lithium.com/portal/conversation/11215498"/>
    <hyperlink ref="E2" r:id="rId13" display="https://www.americanexpress.com/socialchat"/>
    <hyperlink ref="G2" r:id="rId14" display="http://www.sprint.com/socialchat"/>
    <hyperlink ref="G3" r:id="rId15" display="https://twitter.com/login?redirect_after_login=/messages/compose?recipient_id=16560043"/>
    <hyperlink ref="I2" r:id="rId16" display="https://community.talktalk.co.uk/t5/Chat/bd-p/socialchat"/>
    <hyperlink ref="K2" r:id="rId17" display="https://www.fiverr.com/mstrumiakther/do-wordpress-theme-customization-and-fix-any-errors-in-3-hrs"/>
    <hyperlink ref="O2" r:id="rId18" display="http://www.madalynsklar.com/2016/02/15/twittersmarter-podcast-cocktail-party-conversations-with-alan-knecht-and-michelle-stinson-ross-from-socialchat-episode-30/"/>
    <hyperlink ref="Q2" r:id="rId19" display="http://www.madalynsklar.com/2016/02/15/twittersmarter-podcast-cocktail-party-conversations-with-alan-knecht-and-michelle-stinson-ross-from-socialchat-episode-30/"/>
    <hyperlink ref="Q3" r:id="rId20" display="http://www.twitterliveevents.com/"/>
    <hyperlink ref="Q4" r:id="rId21" display="https://www.softwaredevelopersindia.com/blog/how-to-develop-a-real-time-picture-chatting-app-like-snapchat/"/>
    <hyperlink ref="S2" r:id="rId22" display="https://www.tim.it/offerte/mobile/internet-su-misura-te/tim-socialchat?gclid=Cj0KCQiAsJfhBRCaARIsAO68ZM5fTgZqrnvNEAjLggriUlEJ-QHOF7yds4FRsr0GVAuBvhKkiVvGKsMaAvAxEALw_wcB"/>
    <hyperlink ref="U2" r:id="rId23" display="https://buffer.com/reply/socialchat?utm_source=newsletter&amp;utm_campaign=nov20&amp;mc_cid=90dbf1560d&amp;mc_eid=e6ed1208cb"/>
  </hyperlinks>
  <printOptions/>
  <pageMargins left="0.7" right="0.7" top="0.75" bottom="0.75" header="0.3" footer="0.3"/>
  <pageSetup orientation="portrait" paperSize="9"/>
  <tableParts>
    <tablePart r:id="rId29"/>
    <tablePart r:id="rId30"/>
    <tablePart r:id="rId25"/>
    <tablePart r:id="rId27"/>
    <tablePart r:id="rId31"/>
    <tablePart r:id="rId26"/>
    <tablePart r:id="rId28"/>
    <tablePart r:id="rId2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2018-12-29T10:47:10Z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