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<sst xmlns="http://schemas.openxmlformats.org/spreadsheetml/2006/main" count="622" uniqueCount="331">
  <si>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</si>
  <si>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</si>
  <si>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</si>
  <si>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</si>
  <si>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</si>
  <si>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</si>
  <si>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</si>
  <si>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</si>
  <si>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</si>
  <si>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</si>
  <si>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</si>
  <si>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</si>
  <si>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</si>
  <si>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</si>
  <si>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</si>
  <si>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</si>
  <si>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</si>
  <si>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</si>
  <si>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</si>
  <si>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</si>
  <si>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</si>
  <si>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</si>
  <si>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</si>
  <si>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</si>
  <si>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</si>
  <si>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</si>
  <si>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</si>
  <si>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</si>
  <si>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</si>
  <si>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</si>
  <si>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</si>
  <si>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</si>
  <si>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</si>
  <si>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</si>
  <si>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</si>
  <si>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</si>
  <si>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</si>
  <si>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</si>
  <si>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</si>
  <si>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</si>
  <si>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</si>
  <si>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</si>
  <si>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</si>
  <si>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</si>
  <si>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</si>
  <si>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</si>
  <si>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</si>
  <si>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</si>
  <si>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</si>
  <si>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</si>
  <si>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</si>
  <si>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</si>
  <si>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</si>
  <si>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</si>
  <si>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</si>
  <si>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</si>
  <si>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</si>
  <si>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</si>
  <si>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</si>
  <si>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</si>
  <si>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</si>
  <si>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</si>
  <si>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</si>
  <si>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</si>
  <si>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</si>
  <si>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</si>
  <si>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</si>
  <si>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</si>
  <si>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</si>
  <si>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</si>
  <si>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</si>
  <si>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</si>
  <si>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</si>
  <si>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</si>
  <si>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</si>
  <si>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</si>
  <si>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</si>
  <si>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</si>
  <si>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</si>
  <si>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</si>
  <si>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</si>
  <si>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</si>
  <si>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</si>
  <si>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</si>
  <si>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</si>
  <si>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</si>
  <si>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</si>
  <si>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</si>
  <si>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</si>
  <si>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</si>
  <si>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</si>
  <si>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</si>
  <si>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</si>
  <si>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</si>
  <si>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</si>
  <si>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</si>
  <si>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</si>
  <si>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</si>
  <si>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</si>
  <si>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</si>
  <si>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</si>
  <si>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</si>
  <si>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</si>
  <si>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</si>
  <si>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</si>
  <si>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</si>
  <si>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</si>
  <si>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</si>
  <si>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</si>
  <si>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</si>
  <si>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</si>
  <si>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</si>
  <si>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</si>
  <si>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</si>
  <si>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</si>
  <si>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</si>
  <si>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</si>
  <si>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</si>
  <si>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</si>
  <si>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</si>
  <si>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</si>
  <si>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</si>
  <si>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</si>
  <si>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</si>
  <si>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</si>
  <si>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</si>
  <si>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</si>
  <si>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</si>
  <si>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</si>
  <si>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</si>
  <si>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</si>
  <si>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</si>
  <si>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</si>
  <si>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</si>
  <si>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</si>
  <si>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</si>
  <si>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</si>
  <si>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</si>
  <si>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</si>
  <si>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</si>
  <si>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</si>
  <si>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</si>
  <si>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</si>
  <si>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</si>
  <si>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</si>
  <si>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</si>
  <si>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</si>
  <si>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</si>
  <si>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</si>
  <si>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</si>
  <si>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</si>
  <si>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</si>
  <si>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</si>
  <si>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</si>
  <si>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</si>
  <si>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</si>
  <si>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</si>
  <si>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</si>
  <si>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</si>
  <si>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</si>
  <si>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</si>
  <si>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</si>
  <si>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</si>
  <si>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</si>
  <si>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</si>
  <si>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</si>
  <si>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</si>
  <si>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</si>
  <si>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</si>
  <si>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</si>
  <si>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</si>
  <si>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</si>
  <si>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</si>
  <si>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</si>
  <si>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</si>
  <si>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</si>
  <si>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</si>
  <si>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</si>
  <si>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</si>
  <si>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</si>
  <si>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</si>
  <si>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</si>
  <si>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</si>
  <si>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</si>
  <si>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</si>
  <si>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</si>
  <si>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</si>
  <si>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</si>
  <si>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</si>
  <si>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</si>
  <si>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</si>
  <si>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</si>
  <si>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</si>
  <si>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</si>
  <si>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</si>
  <si>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</si>
  <si>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</si>
  <si>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</si>
  <si>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</si>
  <si>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</si>
  <si>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</si>
  <si>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</si>
  <si>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</si>
  <si>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</si>
  <si>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</si>
  <si>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</si>
  <si>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</si>
  <si>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</si>
  <si>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</si>
  <si>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</si>
  <si>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</si>
  <si>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</si>
  <si>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</si>
  <si>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</si>
  <si>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justblazedro</t>
  </si>
  <si>
    <t>woodoo</t>
  </si>
  <si>
    <t>icewind2020</t>
  </si>
  <si>
    <t>MentionsInRetweet</t>
  </si>
  <si>
    <t>Retweet</t>
  </si>
  <si>
    <t>RT @icewind2020: Compact vertical-axis #windturbines: mount on towers for robust back up and cost-cutting. #greenenergy #sustainableindustr…</t>
  </si>
  <si>
    <t>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</si>
  <si>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RT @woodoo: The #construction industry produces 39% of all global carbon dioxide emissions worldwide each year. In Transizione Ecologica, C…</t>
  </si>
  <si>
    <t>Compact vertical-axis #windturbines: mount on towers for robust back up and cost-cutting. #greenenergy #sustainableindustry https://t.co/ayLRWefCjP</t>
  </si>
  <si>
    <t>woodoo.com</t>
  </si>
  <si>
    <t>windturbines greenenergy</t>
  </si>
  <si>
    <t>construction augmentedwood sustainableindustry</t>
  </si>
  <si>
    <t>construction</t>
  </si>
  <si>
    <t>windturbines greenenergy sustainableindustry</t>
  </si>
  <si>
    <t>12:06:29</t>
  </si>
  <si>
    <t>10:16:51</t>
  </si>
  <si>
    <t>18:53:30</t>
  </si>
  <si>
    <t>16:47:48</t>
  </si>
  <si>
    <t>1541754910760484864</t>
  </si>
  <si>
    <t>1418153056693329920</t>
  </si>
  <si>
    <t>1545481215687401473</t>
  </si>
  <si>
    <t>1352659238540087308</t>
  </si>
  <si>
    <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</si>
  <si>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</si>
  <si>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</si>
  <si>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</si>
  <si>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</si>
  <si>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</si>
  <si>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</si>
  <si>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</si>
  <si>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</si>
  <si>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</si>
  <si>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</si>
  <si>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</si>
  <si>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</si>
  <si>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</si>
  <si>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</si>
  <si>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</si>
  <si>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</si>
  <si>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</si>
  <si>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</si>
  <si>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</si>
  <si>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</si>
  <si>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</si>
  <si>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</si>
  <si>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</si>
  <si>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</si>
  <si>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</si>
  <si>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JustBlazeIT™ .Iota_xD83D__xDD78_✨</t>
  </si>
  <si>
    <t>Woodoo</t>
  </si>
  <si>
    <t>IceWind</t>
  </si>
  <si>
    <t>392420981</t>
  </si>
  <si>
    <t>715868342553288704</t>
  </si>
  <si>
    <t>1277299635225313285</t>
  </si>
  <si>
    <t>Hide your weed in your lungs...#SouthernStoner, Keep Calm and Blaze on_xD83C__xDF12_,#Libra♎#Leo_xD83E__xDDDC__xD83C__xDFFC_‍♀️#Society2 #Vmware _xD83D__xDD78_11:11 _xD83D__xDD78_#Iota</t>
  </si>
  <si>
    <t>Woodoo reinvents wood to make it the most performative material of the 21st century.</t>
  </si>
  <si>
    <t>Robust vertical-axis micro wind turbines from Iceland. Now available for industrial + commercial applications #windpower #renewableenergy</t>
  </si>
  <si>
    <t>_xD83E__xDDDE__xD83E__xDDDA__xD83C__xDFFB_</t>
  </si>
  <si>
    <t>Paris</t>
  </si>
  <si>
    <t>Iceland</t>
  </si>
  <si>
    <t>Open Twitter Page for This Person</t>
  </si>
  <si>
    <t>justblazedro
RT @woodoo: The #construction industry
produces 39% of all global carbon
dioxide emissions worldwide each
year. In Transizione Ecologica,
C…</t>
  </si>
  <si>
    <t>woodoo
The #construction industry produces
39% of all global carbon dioxide
emissions worldwide each year. In
Transizione Ecologica, Costanza
Peretti explains the role of augmented
wood in making this industry more
sustainable. https://t.co/WnpGqaaOdl
#augmentedwood #sustainableindustry
https://t.co/fVrhzyOCLP</t>
  </si>
  <si>
    <t>icewind2020
Compact vertical-axis #windturbines:
mount on towers for robust back
up and cost-cutting. #greenenergy
#sustainableindustry https://t.co/ayLRWefCjP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</si>
  <si>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</si>
  <si>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</si>
  <si>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</si>
  <si>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</si>
  <si>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</si>
  <si>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</si>
  <si>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</si>
  <si>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</si>
  <si>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</si>
  <si>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</si>
  <si>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</si>
  <si>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</si>
  <si>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</si>
  <si>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</si>
  <si>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</si>
  <si>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</si>
  <si>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</si>
  <si>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</si>
  <si>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</si>
  <si>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</si>
  <si>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</si>
  <si>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</si>
  <si>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</si>
  <si>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</si>
  <si>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</si>
  <si>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</si>
  <si>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</si>
  <si>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</si>
  <si>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</si>
  <si>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</si>
  <si>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</si>
  <si>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</si>
  <si>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</si>
  <si>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</si>
  <si>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</si>
  <si>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</si>
  <si>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</si>
  <si>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</si>
  <si>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</si>
  <si>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</si>
  <si>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</si>
  <si>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</si>
  <si>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</si>
  <si>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Top URLs in Tweet</t>
  </si>
  <si>
    <t>https://www.woodoo.com/news/</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</si>
  <si>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</si>
  <si>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</si>
  <si>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</si>
  <si>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</si>
  <si>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</si>
  <si>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</si>
  <si>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12 July 2022 at 02:15 UTC.
The requested start date was Tuesday, 12 July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</si>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</sst>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40321"/>
        <c:axId val="10145162"/>
      </c:barChart>
      <c:catAx>
        <c:axId val="160403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145162"/>
        <c:crosses val="autoZero"/>
        <c:auto val="1"/>
        <c:lblOffset val="100"/>
        <c:noMultiLvlLbl val="0"/>
      </c:catAx>
      <c:valAx>
        <c:axId val="10145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40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7/22/2021 10:16</c:v>
                </c:pt>
                <c:pt idx="2">
                  <c:v>6/28/2022 12:06</c:v>
                </c:pt>
                <c:pt idx="3">
                  <c:v>7/8/2022 18:53</c:v>
                </c:pt>
              </c:strCache>
            </c:strRef>
          </c:cat>
          <c:val>
            <c:numRef>
              <c:f>'Time Series'!$B$26:$B$30</c:f>
              <c:numCache>
                <c:formatCode>General</c:formatCode>
                <c:ptCount val="4"/>
                <c:pt idx="0">
                  <c:v>1</c:v>
                </c:pt>
                <c:pt idx="1">
                  <c:v>1</c:v>
                </c:pt>
                <c:pt idx="2">
                  <c:v>2</c:v>
                </c:pt>
                <c:pt idx="3">
                  <c:v>2</c:v>
                </c:pt>
              </c:numCache>
            </c:numRef>
          </c:val>
        </c:ser>
        <c:axId val="67041579"/>
        <c:axId val="66503300"/>
      </c:barChart>
      <c:catAx>
        <c:axId val="67041579"/>
        <c:scaling>
          <c:orientation val="minMax"/>
        </c:scaling>
        <c:axPos val="b"/>
        <c:delete val="0"/>
        <c:numFmt formatCode="General" sourceLinked="1"/>
        <c:majorTickMark val="out"/>
        <c:minorTickMark val="none"/>
        <c:tickLblPos val="nextTo"/>
        <c:crossAx val="66503300"/>
        <c:crosses val="autoZero"/>
        <c:auto val="1"/>
        <c:lblOffset val="100"/>
        <c:noMultiLvlLbl val="0"/>
      </c:catAx>
      <c:valAx>
        <c:axId val="66503300"/>
        <c:scaling>
          <c:orientation val="minMax"/>
        </c:scaling>
        <c:axPos val="l"/>
        <c:majorGridlines/>
        <c:delete val="0"/>
        <c:numFmt formatCode="General" sourceLinked="1"/>
        <c:majorTickMark val="out"/>
        <c:minorTickMark val="none"/>
        <c:tickLblPos val="nextTo"/>
        <c:crossAx val="670415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197595"/>
        <c:axId val="16451764"/>
      </c:barChart>
      <c:catAx>
        <c:axId val="24197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51764"/>
        <c:crosses val="autoZero"/>
        <c:auto val="1"/>
        <c:lblOffset val="100"/>
        <c:noMultiLvlLbl val="0"/>
      </c:catAx>
      <c:valAx>
        <c:axId val="1645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7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48149"/>
        <c:axId val="57524478"/>
      </c:barChart>
      <c:catAx>
        <c:axId val="138481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24478"/>
        <c:crosses val="autoZero"/>
        <c:auto val="1"/>
        <c:lblOffset val="100"/>
        <c:noMultiLvlLbl val="0"/>
      </c:catAx>
      <c:valAx>
        <c:axId val="57524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8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958255"/>
        <c:axId val="28971112"/>
      </c:barChart>
      <c:catAx>
        <c:axId val="47958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71112"/>
        <c:crosses val="autoZero"/>
        <c:auto val="1"/>
        <c:lblOffset val="100"/>
        <c:noMultiLvlLbl val="0"/>
      </c:catAx>
      <c:valAx>
        <c:axId val="28971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8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413417"/>
        <c:axId val="64958706"/>
      </c:barChart>
      <c:catAx>
        <c:axId val="59413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58706"/>
        <c:crosses val="autoZero"/>
        <c:auto val="1"/>
        <c:lblOffset val="100"/>
        <c:noMultiLvlLbl val="0"/>
      </c:catAx>
      <c:valAx>
        <c:axId val="649587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13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57443"/>
        <c:axId val="27163804"/>
      </c:barChart>
      <c:catAx>
        <c:axId val="47757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163804"/>
        <c:crosses val="autoZero"/>
        <c:auto val="1"/>
        <c:lblOffset val="100"/>
        <c:noMultiLvlLbl val="0"/>
      </c:catAx>
      <c:valAx>
        <c:axId val="2716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57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47645"/>
        <c:axId val="52784486"/>
      </c:barChart>
      <c:catAx>
        <c:axId val="431476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784486"/>
        <c:crosses val="autoZero"/>
        <c:auto val="1"/>
        <c:lblOffset val="100"/>
        <c:noMultiLvlLbl val="0"/>
      </c:catAx>
      <c:valAx>
        <c:axId val="52784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7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98327"/>
        <c:axId val="47684944"/>
      </c:barChart>
      <c:catAx>
        <c:axId val="5298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84944"/>
        <c:crosses val="autoZero"/>
        <c:auto val="1"/>
        <c:lblOffset val="100"/>
        <c:noMultiLvlLbl val="0"/>
      </c:catAx>
      <c:valAx>
        <c:axId val="4768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511313"/>
        <c:axId val="37275226"/>
      </c:barChart>
      <c:catAx>
        <c:axId val="26511313"/>
        <c:scaling>
          <c:orientation val="minMax"/>
        </c:scaling>
        <c:axPos val="b"/>
        <c:delete val="1"/>
        <c:majorTickMark val="out"/>
        <c:minorTickMark val="none"/>
        <c:tickLblPos val="none"/>
        <c:crossAx val="37275226"/>
        <c:crosses val="autoZero"/>
        <c:auto val="1"/>
        <c:lblOffset val="100"/>
        <c:noMultiLvlLbl val="0"/>
      </c:catAx>
      <c:valAx>
        <c:axId val="37275226"/>
        <c:scaling>
          <c:orientation val="minMax"/>
        </c:scaling>
        <c:axPos val="l"/>
        <c:delete val="1"/>
        <c:majorTickMark val="out"/>
        <c:minorTickMark val="none"/>
        <c:tickLblPos val="none"/>
        <c:crossAx val="26511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indturbines greenenergy sustainableindustry"/>
        <s v="windturbines greenenergy"/>
        <s v="construction augmentedwood sustainableindustry"/>
        <s v="constru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1-22T16:47:48.000"/>
        <d v="2022-06-28T12:06:29.000"/>
        <d v="2021-07-22T10:16:51.000"/>
        <d v="2022-07-08T18:53:3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icewind2020"/>
    <s v="icewind2020"/>
    <m/>
    <m/>
    <m/>
    <m/>
    <m/>
    <m/>
    <m/>
    <m/>
    <s v="No"/>
    <n v="3"/>
    <m/>
    <m/>
    <x v="0"/>
    <d v="2021-01-22T16:47:48.000"/>
    <s v="Compact vertical-axis #windturbines: mount on towers for robust back up and cost-cutting. #greenenergy #sustainableindustry https://t.co/ayLRWefCjP"/>
    <m/>
    <m/>
    <x v="0"/>
    <s v="https://pbs.twimg.com/media/EsWcaDMUYAA5ee1.jpg"/>
    <s v="https://pbs.twimg.com/media/EsWcaDMUYAA5ee1.jpg"/>
    <x v="0"/>
    <d v="2021-01-22T00:00:00.000"/>
    <s v="16:47:48"/>
    <s v="https://twitter.com/#!/icewind2020/status/1352659238540087308"/>
    <m/>
    <m/>
    <s v="1352659238540087308"/>
    <m/>
    <b v="0"/>
    <n v="9"/>
    <s v=""/>
    <b v="0"/>
    <s v="en"/>
    <m/>
    <s v=""/>
    <b v="0"/>
    <n v="4"/>
    <s v=""/>
    <s v="Twitter for iPhone"/>
    <b v="0"/>
    <s v="1352659238540087308"/>
    <s v="Retweet"/>
    <n v="0"/>
    <n v="0"/>
    <m/>
    <m/>
    <m/>
    <m/>
    <m/>
    <m/>
    <m/>
    <m/>
    <n v="1"/>
    <s v="1"/>
    <s v="1"/>
  </r>
  <r>
    <s v="justblazedro"/>
    <s v="icewind2020"/>
    <m/>
    <m/>
    <m/>
    <m/>
    <m/>
    <m/>
    <m/>
    <m/>
    <s v="No"/>
    <n v="4"/>
    <m/>
    <m/>
    <x v="1"/>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justblazedro"/>
    <s v="icewind2020"/>
    <m/>
    <m/>
    <m/>
    <m/>
    <m/>
    <m/>
    <m/>
    <m/>
    <s v="No"/>
    <n v="5"/>
    <m/>
    <m/>
    <x v="2"/>
    <d v="2022-06-28T12:06:29.000"/>
    <s v="RT @icewind2020: Compact vertical-axis #windturbines: mount on towers for robust back up and cost-cutting. #greenenergy #sustainableindustr…"/>
    <m/>
    <m/>
    <x v="1"/>
    <m/>
    <s v="http://pbs.twimg.com/profile_images/1449501173145382918/zcOsxEAI_normal.jpg"/>
    <x v="1"/>
    <d v="2022-06-28T00:00:00.000"/>
    <s v="12:06:29"/>
    <s v="https://twitter.com/#!/justblazedro/status/1541754910760484864"/>
    <m/>
    <m/>
    <s v="1541754910760484864"/>
    <m/>
    <b v="0"/>
    <n v="0"/>
    <s v=""/>
    <b v="0"/>
    <s v="en"/>
    <m/>
    <s v=""/>
    <b v="0"/>
    <n v="4"/>
    <s v="1352659238540087308"/>
    <s v="Twitter Web App"/>
    <b v="0"/>
    <s v="1352659238540087308"/>
    <s v="Tweet"/>
    <n v="0"/>
    <n v="0"/>
    <m/>
    <m/>
    <m/>
    <m/>
    <m/>
    <m/>
    <m/>
    <m/>
    <n v="1"/>
    <s v="1"/>
    <s v="1"/>
  </r>
  <r>
    <s v="woodoo"/>
    <s v="woodoo"/>
    <m/>
    <m/>
    <m/>
    <m/>
    <m/>
    <m/>
    <m/>
    <m/>
    <s v="No"/>
    <n v="6"/>
    <m/>
    <m/>
    <x v="0"/>
    <d v="2021-07-22T10:16:51.000"/>
    <s v="The #construction industry produces 39% of all global carbon dioxide emissions worldwide each year. In Transizione Ecologica, Costanza Peretti explains the role of augmented wood in making this industry more sustainable._x000a_https://t.co/WnpGqaaOdl_x000a_#augmentedwood #sustainableindustry https://t.co/fVrhzyOCLP"/>
    <s v="https://www.woodoo.com/news/"/>
    <s v="woodoo.com"/>
    <x v="2"/>
    <s v="https://pbs.twimg.com/media/E65Kmw1XsAAbimG.jpg"/>
    <s v="https://pbs.twimg.com/media/E65Kmw1XsAAbimG.jpg"/>
    <x v="2"/>
    <d v="2021-07-22T00:00:00.000"/>
    <s v="10:16:51"/>
    <s v="https://twitter.com/#!/woodoo/status/1418153056693329920"/>
    <m/>
    <m/>
    <s v="1418153056693329920"/>
    <m/>
    <b v="0"/>
    <n v="2"/>
    <s v=""/>
    <b v="0"/>
    <s v="en"/>
    <m/>
    <s v=""/>
    <b v="0"/>
    <n v="1"/>
    <s v=""/>
    <s v="Twitter Web App"/>
    <b v="0"/>
    <s v="1418153056693329920"/>
    <s v="Retweet"/>
    <n v="0"/>
    <n v="0"/>
    <m/>
    <m/>
    <m/>
    <m/>
    <m/>
    <m/>
    <m/>
    <m/>
    <n v="1"/>
    <s v="1"/>
    <s v="1"/>
  </r>
  <r>
    <s v="justblazedro"/>
    <s v="woodoo"/>
    <m/>
    <m/>
    <m/>
    <m/>
    <m/>
    <m/>
    <m/>
    <m/>
    <s v="No"/>
    <n v="7"/>
    <m/>
    <m/>
    <x v="1"/>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r>
    <s v="justblazedro"/>
    <s v="woodoo"/>
    <m/>
    <m/>
    <m/>
    <m/>
    <m/>
    <m/>
    <m/>
    <m/>
    <s v="No"/>
    <n v="8"/>
    <m/>
    <m/>
    <x v="2"/>
    <d v="2022-07-08T18:53:30.000"/>
    <s v="RT @woodoo: The #construction industry produces 39% of all global carbon dioxide emissions worldwide each year. In Transizione Ecologica, C…"/>
    <m/>
    <m/>
    <x v="3"/>
    <m/>
    <s v="http://pbs.twimg.com/profile_images/1449501173145382918/zcOsxEAI_normal.jpg"/>
    <x v="3"/>
    <d v="2022-07-08T00:00:00.000"/>
    <s v="18:53:30"/>
    <s v="https://twitter.com/#!/justblazedro/status/1545481215687401473"/>
    <m/>
    <m/>
    <s v="1545481215687401473"/>
    <m/>
    <b v="0"/>
    <n v="0"/>
    <s v=""/>
    <b v="0"/>
    <s v="en"/>
    <m/>
    <s v=""/>
    <b v="0"/>
    <n v="1"/>
    <s v="1418153056693329920"/>
    <s v="Twitter Web App"/>
    <b v="0"/>
    <s v="141815305669332992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2"/>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5" totalsRowShown="0" headerRowDxfId="165" dataDxfId="164">
  <autoFilter ref="A2:BA5"/>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109" dataDxfId="108">
  <autoFilter ref="A1:C4"/>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t="s">
        <v>326</v>
      </c>
      <c r="D3" s="55">
        <v>3</v>
      </c>
      <c r="E3" s="67" t="s">
        <v>132</v>
      </c>
      <c r="F3" s="56">
        <v>35</v>
      </c>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216</v>
      </c>
      <c r="C4" s="54" t="s">
        <v>326</v>
      </c>
      <c r="D4" s="55">
        <v>3</v>
      </c>
      <c r="E4" s="67" t="s">
        <v>132</v>
      </c>
      <c r="F4" s="56">
        <v>35</v>
      </c>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214</v>
      </c>
      <c r="B5" s="83" t="s">
        <v>216</v>
      </c>
      <c r="C5" s="54" t="s">
        <v>326</v>
      </c>
      <c r="D5" s="55">
        <v>3</v>
      </c>
      <c r="E5" s="67" t="s">
        <v>132</v>
      </c>
      <c r="F5" s="56">
        <v>35</v>
      </c>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215</v>
      </c>
      <c r="C6" s="54" t="s">
        <v>326</v>
      </c>
      <c r="D6" s="55">
        <v>3</v>
      </c>
      <c r="E6" s="67" t="s">
        <v>132</v>
      </c>
      <c r="F6" s="56">
        <v>35</v>
      </c>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214</v>
      </c>
      <c r="B7" s="83" t="s">
        <v>215</v>
      </c>
      <c r="C7" s="54" t="s">
        <v>326</v>
      </c>
      <c r="D7" s="55">
        <v>3</v>
      </c>
      <c r="E7" s="67" t="s">
        <v>132</v>
      </c>
      <c r="F7" s="56">
        <v>35</v>
      </c>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214</v>
      </c>
      <c r="B8" s="83" t="s">
        <v>215</v>
      </c>
      <c r="C8" s="54" t="s">
        <v>326</v>
      </c>
      <c r="D8" s="55">
        <v>3</v>
      </c>
      <c r="E8" s="67" t="s">
        <v>132</v>
      </c>
      <c r="F8" s="56">
        <v>35</v>
      </c>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318</v>
      </c>
      <c r="BB2" s="3"/>
      <c r="BC2" s="3"/>
    </row>
    <row r="3" spans="1:55" ht="15" customHeight="1">
      <c r="A3" s="50" t="s">
        <v>216</v>
      </c>
      <c r="B3" s="54"/>
      <c r="C3" s="54"/>
      <c r="D3" s="55"/>
      <c r="E3" s="56"/>
      <c r="F3" s="115" t="str">
        <f>HYPERLINK("http://pbs.twimg.com/profile_images/1283283353827864576/2TsIiDaC_normal.jpg")</f>
        <v>http://pbs.twimg.com/profile_images/1283283353827864576/2TsIiDaC_normal.jpg</v>
      </c>
      <c r="G3" s="54"/>
      <c r="H3" s="58" t="s">
        <v>216</v>
      </c>
      <c r="I3" s="57"/>
      <c r="J3" s="57"/>
      <c r="K3" s="117" t="s">
        <v>277</v>
      </c>
      <c r="L3" s="60"/>
      <c r="M3" s="61">
        <v>9883.13671875</v>
      </c>
      <c r="N3" s="61">
        <v>164.4572296142578</v>
      </c>
      <c r="O3" s="59"/>
      <c r="P3" s="62"/>
      <c r="Q3" s="62"/>
      <c r="R3" s="51"/>
      <c r="S3" s="51"/>
      <c r="T3" s="51"/>
      <c r="U3" s="51"/>
      <c r="V3" s="52"/>
      <c r="W3" s="52"/>
      <c r="X3" s="53"/>
      <c r="Y3" s="52"/>
      <c r="Z3" s="52"/>
      <c r="AA3" s="63">
        <v>3</v>
      </c>
      <c r="AB3" s="63"/>
      <c r="AC3" s="64"/>
      <c r="AD3" s="84" t="s">
        <v>264</v>
      </c>
      <c r="AE3" s="89" t="s">
        <v>267</v>
      </c>
      <c r="AF3" s="84">
        <v>1029</v>
      </c>
      <c r="AG3" s="84">
        <v>481</v>
      </c>
      <c r="AH3" s="84">
        <v>358</v>
      </c>
      <c r="AI3" s="84">
        <v>562</v>
      </c>
      <c r="AJ3" s="84"/>
      <c r="AK3" s="84" t="s">
        <v>270</v>
      </c>
      <c r="AL3" s="84" t="s">
        <v>273</v>
      </c>
      <c r="AM3" s="91" t="str">
        <f>HYPERLINK("https://t.co/yANw7ZV1Dk")</f>
        <v>https://t.co/yANw7ZV1Dk</v>
      </c>
      <c r="AN3" s="84"/>
      <c r="AO3" s="86">
        <v>44010.747152777774</v>
      </c>
      <c r="AP3" s="91" t="str">
        <f>HYPERLINK("https://pbs.twimg.com/profile_banners/1277299635225313285/1605324509")</f>
        <v>https://pbs.twimg.com/profile_banners/1277299635225313285/1605324509</v>
      </c>
      <c r="AQ3" s="84" t="b">
        <v>1</v>
      </c>
      <c r="AR3" s="84" t="b">
        <v>0</v>
      </c>
      <c r="AS3" s="84" t="b">
        <v>0</v>
      </c>
      <c r="AT3" s="84"/>
      <c r="AU3" s="84">
        <v>7</v>
      </c>
      <c r="AV3" s="84"/>
      <c r="AW3" s="84" t="b">
        <v>0</v>
      </c>
      <c r="AX3" s="84" t="s">
        <v>274</v>
      </c>
      <c r="AY3" s="91" t="str">
        <f>HYPERLINK("https://twitter.com/icewind2020")</f>
        <v>https://twitter.com/icewind2020</v>
      </c>
      <c r="AZ3" s="84" t="s">
        <v>66</v>
      </c>
      <c r="BA3" s="84" t="str">
        <f>REPLACE(INDEX(GroupVertices[Group],MATCH(Vertices[[#This Row],[Vertex]],GroupVertices[Vertex],0)),1,1,"")</f>
        <v>1</v>
      </c>
      <c r="BB3" s="3"/>
      <c r="BC3" s="3"/>
    </row>
    <row r="4" spans="1:58" ht="15">
      <c r="A4" s="14" t="s">
        <v>214</v>
      </c>
      <c r="B4" s="15"/>
      <c r="C4" s="15"/>
      <c r="D4" s="94"/>
      <c r="E4" s="80"/>
      <c r="F4" s="115" t="str">
        <f>HYPERLINK("http://pbs.twimg.com/profile_images/1449501173145382918/zcOsxEAI_normal.jpg")</f>
        <v>http://pbs.twimg.com/profile_images/1449501173145382918/zcOsxEAI_normal.jpg</v>
      </c>
      <c r="G4" s="15"/>
      <c r="H4" s="16" t="s">
        <v>214</v>
      </c>
      <c r="I4" s="68"/>
      <c r="J4" s="68"/>
      <c r="K4" s="117" t="s">
        <v>275</v>
      </c>
      <c r="L4" s="95"/>
      <c r="M4" s="96">
        <v>5009.755859375</v>
      </c>
      <c r="N4" s="96">
        <v>5009.44921875</v>
      </c>
      <c r="O4" s="78"/>
      <c r="P4" s="97"/>
      <c r="Q4" s="97"/>
      <c r="R4" s="98"/>
      <c r="S4" s="98"/>
      <c r="T4" s="98"/>
      <c r="U4" s="98"/>
      <c r="V4" s="53"/>
      <c r="W4" s="53"/>
      <c r="X4" s="53"/>
      <c r="Y4" s="53"/>
      <c r="Z4" s="52"/>
      <c r="AA4" s="81">
        <v>4</v>
      </c>
      <c r="AB4" s="81"/>
      <c r="AC4" s="99"/>
      <c r="AD4" s="84" t="s">
        <v>262</v>
      </c>
      <c r="AE4" s="89" t="s">
        <v>265</v>
      </c>
      <c r="AF4" s="84">
        <v>2424</v>
      </c>
      <c r="AG4" s="84">
        <v>10882</v>
      </c>
      <c r="AH4" s="84">
        <v>82534</v>
      </c>
      <c r="AI4" s="84">
        <v>62567</v>
      </c>
      <c r="AJ4" s="84"/>
      <c r="AK4" s="84" t="s">
        <v>268</v>
      </c>
      <c r="AL4" s="84" t="s">
        <v>271</v>
      </c>
      <c r="AM4" s="84"/>
      <c r="AN4" s="84"/>
      <c r="AO4" s="86">
        <v>40833.03467592593</v>
      </c>
      <c r="AP4" s="91" t="str">
        <f>HYPERLINK("https://pbs.twimg.com/profile_banners/392420981/1622323697")</f>
        <v>https://pbs.twimg.com/profile_banners/392420981/1622323697</v>
      </c>
      <c r="AQ4" s="84" t="b">
        <v>0</v>
      </c>
      <c r="AR4" s="84" t="b">
        <v>0</v>
      </c>
      <c r="AS4" s="84" t="b">
        <v>0</v>
      </c>
      <c r="AT4" s="84"/>
      <c r="AU4" s="84">
        <v>27</v>
      </c>
      <c r="AV4" s="91" t="str">
        <f>HYPERLINK("http://abs.twimg.com/images/themes/theme9/bg.gif")</f>
        <v>http://abs.twimg.com/images/themes/theme9/bg.gif</v>
      </c>
      <c r="AW4" s="84" t="b">
        <v>0</v>
      </c>
      <c r="AX4" s="84" t="s">
        <v>274</v>
      </c>
      <c r="AY4" s="91" t="str">
        <f>HYPERLINK("https://twitter.com/justblazedro")</f>
        <v>https://twitter.com/justblazedro</v>
      </c>
      <c r="AZ4" s="84" t="s">
        <v>66</v>
      </c>
      <c r="BA4" s="84" t="str">
        <f>REPLACE(INDEX(GroupVertices[Group],MATCH(Vertices[[#This Row],[Vertex]],GroupVertices[Vertex],0)),1,1,"")</f>
        <v>1</v>
      </c>
      <c r="BB4" s="2"/>
      <c r="BC4" s="3"/>
      <c r="BD4" s="3"/>
      <c r="BE4" s="3"/>
      <c r="BF4" s="3"/>
    </row>
    <row r="5" spans="1:58" ht="15">
      <c r="A5" s="100" t="s">
        <v>215</v>
      </c>
      <c r="B5" s="101"/>
      <c r="C5" s="101"/>
      <c r="D5" s="102"/>
      <c r="E5" s="103"/>
      <c r="F5" s="116" t="str">
        <f>HYPERLINK("http://pbs.twimg.com/profile_images/1063399691335946240/C-EO9yQC_normal.jpg")</f>
        <v>http://pbs.twimg.com/profile_images/1063399691335946240/C-EO9yQC_normal.jpg</v>
      </c>
      <c r="G5" s="101"/>
      <c r="H5" s="104" t="s">
        <v>215</v>
      </c>
      <c r="I5" s="105"/>
      <c r="J5" s="105"/>
      <c r="K5" s="118" t="s">
        <v>276</v>
      </c>
      <c r="L5" s="106"/>
      <c r="M5" s="107">
        <v>115.86326599121094</v>
      </c>
      <c r="N5" s="107">
        <v>9834.54296875</v>
      </c>
      <c r="O5" s="108"/>
      <c r="P5" s="109"/>
      <c r="Q5" s="109"/>
      <c r="R5" s="110"/>
      <c r="S5" s="110"/>
      <c r="T5" s="110"/>
      <c r="U5" s="110"/>
      <c r="V5" s="111"/>
      <c r="W5" s="111"/>
      <c r="X5" s="111"/>
      <c r="Y5" s="111"/>
      <c r="Z5" s="112"/>
      <c r="AA5" s="113">
        <v>5</v>
      </c>
      <c r="AB5" s="113"/>
      <c r="AC5" s="114"/>
      <c r="AD5" s="84" t="s">
        <v>263</v>
      </c>
      <c r="AE5" s="89" t="s">
        <v>266</v>
      </c>
      <c r="AF5" s="84">
        <v>146</v>
      </c>
      <c r="AG5" s="84">
        <v>768</v>
      </c>
      <c r="AH5" s="84">
        <v>416</v>
      </c>
      <c r="AI5" s="84">
        <v>539</v>
      </c>
      <c r="AJ5" s="84"/>
      <c r="AK5" s="84" t="s">
        <v>269</v>
      </c>
      <c r="AL5" s="84" t="s">
        <v>272</v>
      </c>
      <c r="AM5" s="91" t="str">
        <f>HYPERLINK("https://t.co/NF3fJHXxNh")</f>
        <v>https://t.co/NF3fJHXxNh</v>
      </c>
      <c r="AN5" s="84"/>
      <c r="AO5" s="86">
        <v>42461.491747685184</v>
      </c>
      <c r="AP5" s="91" t="str">
        <f>HYPERLINK("https://pbs.twimg.com/profile_banners/715868342553288704/1545233544")</f>
        <v>https://pbs.twimg.com/profile_banners/715868342553288704/1545233544</v>
      </c>
      <c r="AQ5" s="84" t="b">
        <v>1</v>
      </c>
      <c r="AR5" s="84" t="b">
        <v>0</v>
      </c>
      <c r="AS5" s="84" t="b">
        <v>1</v>
      </c>
      <c r="AT5" s="84"/>
      <c r="AU5" s="84">
        <v>36</v>
      </c>
      <c r="AV5" s="84"/>
      <c r="AW5" s="84" t="b">
        <v>0</v>
      </c>
      <c r="AX5" s="84" t="s">
        <v>274</v>
      </c>
      <c r="AY5" s="91" t="str">
        <f>HYPERLINK("https://twitter.com/woodoo")</f>
        <v>https://twitter.com/woodoo</v>
      </c>
      <c r="AZ5" s="84" t="s">
        <v>66</v>
      </c>
      <c r="BA5" s="84" t="str">
        <f>REPLACE(INDEX(GroupVertices[Group],MATCH(Vertices[[#This Row],[Vertex]],GroupVertices[Vertex],0)),1,1,"")</f>
        <v>1</v>
      </c>
      <c r="BB5" s="2"/>
      <c r="BC5" s="3"/>
      <c r="BD5" s="3"/>
      <c r="BE5" s="3"/>
      <c r="BF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321</v>
      </c>
    </row>
    <row r="3" spans="1:25" ht="15">
      <c r="A3" s="83" t="s">
        <v>316</v>
      </c>
      <c r="B3" s="119" t="s">
        <v>317</v>
      </c>
      <c r="C3" s="119" t="s">
        <v>56</v>
      </c>
      <c r="D3" s="15"/>
      <c r="E3" s="15"/>
      <c r="F3" s="16" t="s">
        <v>316</v>
      </c>
      <c r="G3" s="78"/>
      <c r="H3" s="78"/>
      <c r="I3" s="65">
        <v>3</v>
      </c>
      <c r="J3" s="65"/>
      <c r="K3" s="51">
        <v>3</v>
      </c>
      <c r="L3" s="51">
        <v>2</v>
      </c>
      <c r="M3" s="51">
        <v>4</v>
      </c>
      <c r="N3" s="51">
        <v>6</v>
      </c>
      <c r="O3" s="51">
        <v>2</v>
      </c>
      <c r="P3" s="52">
        <v>0</v>
      </c>
      <c r="Q3" s="52">
        <v>0</v>
      </c>
      <c r="R3" s="51">
        <v>1</v>
      </c>
      <c r="S3" s="51">
        <v>0</v>
      </c>
      <c r="T3" s="51">
        <v>3</v>
      </c>
      <c r="U3" s="51">
        <v>6</v>
      </c>
      <c r="V3" s="51">
        <v>2</v>
      </c>
      <c r="W3" s="52">
        <v>0.888889</v>
      </c>
      <c r="X3" s="52">
        <v>0.3333333333333333</v>
      </c>
      <c r="Y3" s="84" t="s">
        <v>322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316</v>
      </c>
      <c r="B2" s="89" t="s">
        <v>214</v>
      </c>
      <c r="C2" s="84">
        <f>VLOOKUP(GroupVertices[[#This Row],[Vertex]],Vertices[],MATCH("ID",Vertices[[#Headers],[Vertex]:[Vertex Group]],0),FALSE)</f>
        <v>4</v>
      </c>
    </row>
    <row r="3" spans="1:3" ht="15">
      <c r="A3" s="85" t="s">
        <v>316</v>
      </c>
      <c r="B3" s="89" t="s">
        <v>215</v>
      </c>
      <c r="C3" s="84">
        <f>VLOOKUP(GroupVertices[[#This Row],[Vertex]],Vertices[],MATCH("ID",Vertices[[#Headers],[Vertex]:[Vertex Group]],0),FALSE)</f>
        <v>5</v>
      </c>
    </row>
    <row r="4" spans="1:3" ht="15">
      <c r="A4" s="85" t="s">
        <v>316</v>
      </c>
      <c r="B4" s="89" t="s">
        <v>216</v>
      </c>
      <c r="C4"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319</v>
      </c>
      <c r="BE2" s="13" t="s">
        <v>320</v>
      </c>
    </row>
    <row r="3" spans="1:57" ht="15" customHeight="1">
      <c r="A3" s="83" t="s">
        <v>216</v>
      </c>
      <c r="B3" s="83" t="s">
        <v>216</v>
      </c>
      <c r="C3" s="54"/>
      <c r="D3" s="55"/>
      <c r="E3" s="67"/>
      <c r="F3" s="56"/>
      <c r="G3" s="54"/>
      <c r="H3" s="58"/>
      <c r="I3" s="57"/>
      <c r="J3" s="57"/>
      <c r="K3" s="36" t="s">
        <v>65</v>
      </c>
      <c r="L3" s="63">
        <v>3</v>
      </c>
      <c r="M3" s="63"/>
      <c r="N3" s="64"/>
      <c r="O3" s="84" t="s">
        <v>176</v>
      </c>
      <c r="P3" s="86">
        <v>44218.69986111111</v>
      </c>
      <c r="Q3" s="84" t="s">
        <v>222</v>
      </c>
      <c r="R3" s="84"/>
      <c r="S3" s="84"/>
      <c r="T3" s="89" t="s">
        <v>227</v>
      </c>
      <c r="U3" s="91" t="str">
        <f>HYPERLINK("https://pbs.twimg.com/media/EsWcaDMUYAA5ee1.jpg")</f>
        <v>https://pbs.twimg.com/media/EsWcaDMUYAA5ee1.jpg</v>
      </c>
      <c r="V3" s="91" t="str">
        <f>HYPERLINK("https://pbs.twimg.com/media/EsWcaDMUYAA5ee1.jpg")</f>
        <v>https://pbs.twimg.com/media/EsWcaDMUYAA5ee1.jpg</v>
      </c>
      <c r="W3" s="86">
        <v>44218.69986111111</v>
      </c>
      <c r="X3" s="92">
        <v>44218</v>
      </c>
      <c r="Y3" s="89" t="s">
        <v>231</v>
      </c>
      <c r="Z3" s="91" t="str">
        <f>HYPERLINK("https://twitter.com/#!/icewind2020/status/1352659238540087308")</f>
        <v>https://twitter.com/#!/icewind2020/status/1352659238540087308</v>
      </c>
      <c r="AA3" s="84"/>
      <c r="AB3" s="84"/>
      <c r="AC3" s="89" t="s">
        <v>235</v>
      </c>
      <c r="AD3" s="84"/>
      <c r="AE3" s="84" t="b">
        <v>0</v>
      </c>
      <c r="AF3" s="84">
        <v>9</v>
      </c>
      <c r="AG3" s="89" t="s">
        <v>236</v>
      </c>
      <c r="AH3" s="84" t="b">
        <v>0</v>
      </c>
      <c r="AI3" s="84" t="s">
        <v>237</v>
      </c>
      <c r="AJ3" s="84"/>
      <c r="AK3" s="89" t="s">
        <v>236</v>
      </c>
      <c r="AL3" s="84" t="b">
        <v>0</v>
      </c>
      <c r="AM3" s="84">
        <v>4</v>
      </c>
      <c r="AN3" s="89" t="s">
        <v>236</v>
      </c>
      <c r="AO3" s="89" t="s">
        <v>239</v>
      </c>
      <c r="AP3" s="84" t="b">
        <v>0</v>
      </c>
      <c r="AQ3" s="89" t="s">
        <v>235</v>
      </c>
      <c r="AR3" s="84" t="s">
        <v>218</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216</v>
      </c>
      <c r="C4" s="54"/>
      <c r="D4" s="55"/>
      <c r="E4" s="67"/>
      <c r="F4" s="56"/>
      <c r="G4" s="54"/>
      <c r="H4" s="58"/>
      <c r="I4" s="57"/>
      <c r="J4" s="57"/>
      <c r="K4" s="36" t="s">
        <v>65</v>
      </c>
      <c r="L4" s="82">
        <v>4</v>
      </c>
      <c r="M4" s="82"/>
      <c r="N4" s="64"/>
      <c r="O4" s="85" t="s">
        <v>217</v>
      </c>
      <c r="P4" s="87">
        <v>44740.50450231481</v>
      </c>
      <c r="Q4" s="85" t="s">
        <v>219</v>
      </c>
      <c r="R4" s="85"/>
      <c r="S4" s="85"/>
      <c r="T4" s="90" t="s">
        <v>224</v>
      </c>
      <c r="U4" s="85"/>
      <c r="V4" s="88" t="str">
        <f>HYPERLINK("http://pbs.twimg.com/profile_images/1449501173145382918/zcOsxEAI_normal.jpg")</f>
        <v>http://pbs.twimg.com/profile_images/1449501173145382918/zcOsxEAI_normal.jpg</v>
      </c>
      <c r="W4" s="87">
        <v>44740.50450231481</v>
      </c>
      <c r="X4" s="93">
        <v>44740</v>
      </c>
      <c r="Y4" s="90" t="s">
        <v>228</v>
      </c>
      <c r="Z4" s="88" t="str">
        <f>HYPERLINK("https://twitter.com/#!/justblazedro/status/1541754910760484864")</f>
        <v>https://twitter.com/#!/justblazedro/status/1541754910760484864</v>
      </c>
      <c r="AA4" s="85"/>
      <c r="AB4" s="85"/>
      <c r="AC4" s="90" t="s">
        <v>232</v>
      </c>
      <c r="AD4" s="85"/>
      <c r="AE4" s="85" t="b">
        <v>0</v>
      </c>
      <c r="AF4" s="85">
        <v>0</v>
      </c>
      <c r="AG4" s="90" t="s">
        <v>236</v>
      </c>
      <c r="AH4" s="85" t="b">
        <v>0</v>
      </c>
      <c r="AI4" s="85" t="s">
        <v>237</v>
      </c>
      <c r="AJ4" s="85"/>
      <c r="AK4" s="90" t="s">
        <v>236</v>
      </c>
      <c r="AL4" s="85" t="b">
        <v>0</v>
      </c>
      <c r="AM4" s="85">
        <v>4</v>
      </c>
      <c r="AN4" s="90" t="s">
        <v>235</v>
      </c>
      <c r="AO4" s="90" t="s">
        <v>238</v>
      </c>
      <c r="AP4" s="85" t="b">
        <v>0</v>
      </c>
      <c r="AQ4" s="90" t="s">
        <v>235</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218</v>
      </c>
      <c r="P5" s="87">
        <v>44740.50450231481</v>
      </c>
      <c r="Q5" s="85" t="s">
        <v>219</v>
      </c>
      <c r="R5" s="85"/>
      <c r="S5" s="85"/>
      <c r="T5" s="90" t="s">
        <v>224</v>
      </c>
      <c r="U5" s="85"/>
      <c r="V5" s="88" t="str">
        <f>HYPERLINK("http://pbs.twimg.com/profile_images/1449501173145382918/zcOsxEAI_normal.jpg")</f>
        <v>http://pbs.twimg.com/profile_images/1449501173145382918/zcOsxEAI_normal.jpg</v>
      </c>
      <c r="W5" s="87">
        <v>44740.50450231481</v>
      </c>
      <c r="X5" s="93">
        <v>44740</v>
      </c>
      <c r="Y5" s="90" t="s">
        <v>228</v>
      </c>
      <c r="Z5" s="88" t="str">
        <f>HYPERLINK("https://twitter.com/#!/justblazedro/status/1541754910760484864")</f>
        <v>https://twitter.com/#!/justblazedro/status/1541754910760484864</v>
      </c>
      <c r="AA5" s="85"/>
      <c r="AB5" s="85"/>
      <c r="AC5" s="90" t="s">
        <v>232</v>
      </c>
      <c r="AD5" s="85"/>
      <c r="AE5" s="85" t="b">
        <v>0</v>
      </c>
      <c r="AF5" s="85">
        <v>0</v>
      </c>
      <c r="AG5" s="90" t="s">
        <v>236</v>
      </c>
      <c r="AH5" s="85" t="b">
        <v>0</v>
      </c>
      <c r="AI5" s="85" t="s">
        <v>237</v>
      </c>
      <c r="AJ5" s="85"/>
      <c r="AK5" s="90" t="s">
        <v>236</v>
      </c>
      <c r="AL5" s="85" t="b">
        <v>0</v>
      </c>
      <c r="AM5" s="85">
        <v>4</v>
      </c>
      <c r="AN5" s="90" t="s">
        <v>235</v>
      </c>
      <c r="AO5" s="90" t="s">
        <v>238</v>
      </c>
      <c r="AP5" s="85" t="b">
        <v>0</v>
      </c>
      <c r="AQ5" s="90" t="s">
        <v>235</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215</v>
      </c>
      <c r="C6" s="54"/>
      <c r="D6" s="55"/>
      <c r="E6" s="67"/>
      <c r="F6" s="56"/>
      <c r="G6" s="54"/>
      <c r="H6" s="58"/>
      <c r="I6" s="57"/>
      <c r="J6" s="57"/>
      <c r="K6" s="36" t="s">
        <v>65</v>
      </c>
      <c r="L6" s="82">
        <v>6</v>
      </c>
      <c r="M6" s="82"/>
      <c r="N6" s="64"/>
      <c r="O6" s="85" t="s">
        <v>176</v>
      </c>
      <c r="P6" s="87">
        <v>44399.42836805555</v>
      </c>
      <c r="Q6" s="85" t="s">
        <v>220</v>
      </c>
      <c r="R6" s="88" t="str">
        <f>HYPERLINK("https://www.woodoo.com/news/")</f>
        <v>https://www.woodoo.com/news/</v>
      </c>
      <c r="S6" s="85" t="s">
        <v>223</v>
      </c>
      <c r="T6" s="90" t="s">
        <v>225</v>
      </c>
      <c r="U6" s="88" t="str">
        <f>HYPERLINK("https://pbs.twimg.com/media/E65Kmw1XsAAbimG.jpg")</f>
        <v>https://pbs.twimg.com/media/E65Kmw1XsAAbimG.jpg</v>
      </c>
      <c r="V6" s="88" t="str">
        <f>HYPERLINK("https://pbs.twimg.com/media/E65Kmw1XsAAbimG.jpg")</f>
        <v>https://pbs.twimg.com/media/E65Kmw1XsAAbimG.jpg</v>
      </c>
      <c r="W6" s="87">
        <v>44399.42836805555</v>
      </c>
      <c r="X6" s="93">
        <v>44399</v>
      </c>
      <c r="Y6" s="90" t="s">
        <v>229</v>
      </c>
      <c r="Z6" s="88" t="str">
        <f>HYPERLINK("https://twitter.com/#!/woodoo/status/1418153056693329920")</f>
        <v>https://twitter.com/#!/woodoo/status/1418153056693329920</v>
      </c>
      <c r="AA6" s="85"/>
      <c r="AB6" s="85"/>
      <c r="AC6" s="90" t="s">
        <v>233</v>
      </c>
      <c r="AD6" s="85"/>
      <c r="AE6" s="85" t="b">
        <v>0</v>
      </c>
      <c r="AF6" s="85">
        <v>2</v>
      </c>
      <c r="AG6" s="90" t="s">
        <v>236</v>
      </c>
      <c r="AH6" s="85" t="b">
        <v>0</v>
      </c>
      <c r="AI6" s="85" t="s">
        <v>237</v>
      </c>
      <c r="AJ6" s="85"/>
      <c r="AK6" s="90" t="s">
        <v>236</v>
      </c>
      <c r="AL6" s="85" t="b">
        <v>0</v>
      </c>
      <c r="AM6" s="85">
        <v>1</v>
      </c>
      <c r="AN6" s="90" t="s">
        <v>236</v>
      </c>
      <c r="AO6" s="90" t="s">
        <v>238</v>
      </c>
      <c r="AP6" s="85" t="b">
        <v>0</v>
      </c>
      <c r="AQ6" s="90" t="s">
        <v>233</v>
      </c>
      <c r="AR6" s="85" t="s">
        <v>218</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215</v>
      </c>
      <c r="C7" s="54"/>
      <c r="D7" s="55"/>
      <c r="E7" s="67"/>
      <c r="F7" s="56"/>
      <c r="G7" s="54"/>
      <c r="H7" s="58"/>
      <c r="I7" s="57"/>
      <c r="J7" s="57"/>
      <c r="K7" s="36" t="s">
        <v>65</v>
      </c>
      <c r="L7" s="82">
        <v>7</v>
      </c>
      <c r="M7" s="82"/>
      <c r="N7" s="64"/>
      <c r="O7" s="85" t="s">
        <v>217</v>
      </c>
      <c r="P7" s="87">
        <v>44750.787152777775</v>
      </c>
      <c r="Q7" s="85" t="s">
        <v>221</v>
      </c>
      <c r="R7" s="85"/>
      <c r="S7" s="85"/>
      <c r="T7" s="90" t="s">
        <v>226</v>
      </c>
      <c r="U7" s="85"/>
      <c r="V7" s="88" t="str">
        <f>HYPERLINK("http://pbs.twimg.com/profile_images/1449501173145382918/zcOsxEAI_normal.jpg")</f>
        <v>http://pbs.twimg.com/profile_images/1449501173145382918/zcOsxEAI_normal.jpg</v>
      </c>
      <c r="W7" s="87">
        <v>44750.787152777775</v>
      </c>
      <c r="X7" s="93">
        <v>44750</v>
      </c>
      <c r="Y7" s="90" t="s">
        <v>230</v>
      </c>
      <c r="Z7" s="88" t="str">
        <f>HYPERLINK("https://twitter.com/#!/justblazedro/status/1545481215687401473")</f>
        <v>https://twitter.com/#!/justblazedro/status/1545481215687401473</v>
      </c>
      <c r="AA7" s="85"/>
      <c r="AB7" s="85"/>
      <c r="AC7" s="90" t="s">
        <v>234</v>
      </c>
      <c r="AD7" s="85"/>
      <c r="AE7" s="85" t="b">
        <v>0</v>
      </c>
      <c r="AF7" s="85">
        <v>0</v>
      </c>
      <c r="AG7" s="90" t="s">
        <v>236</v>
      </c>
      <c r="AH7" s="85" t="b">
        <v>0</v>
      </c>
      <c r="AI7" s="85" t="s">
        <v>237</v>
      </c>
      <c r="AJ7" s="85"/>
      <c r="AK7" s="90" t="s">
        <v>236</v>
      </c>
      <c r="AL7" s="85" t="b">
        <v>0</v>
      </c>
      <c r="AM7" s="85">
        <v>1</v>
      </c>
      <c r="AN7" s="90" t="s">
        <v>233</v>
      </c>
      <c r="AO7" s="90" t="s">
        <v>238</v>
      </c>
      <c r="AP7" s="85" t="b">
        <v>0</v>
      </c>
      <c r="AQ7" s="90" t="s">
        <v>233</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214</v>
      </c>
      <c r="B8" s="83" t="s">
        <v>215</v>
      </c>
      <c r="C8" s="54"/>
      <c r="D8" s="55"/>
      <c r="E8" s="67"/>
      <c r="F8" s="56"/>
      <c r="G8" s="54"/>
      <c r="H8" s="58"/>
      <c r="I8" s="57"/>
      <c r="J8" s="57"/>
      <c r="K8" s="36" t="s">
        <v>65</v>
      </c>
      <c r="L8" s="82">
        <v>8</v>
      </c>
      <c r="M8" s="82"/>
      <c r="N8" s="64"/>
      <c r="O8" s="85" t="s">
        <v>218</v>
      </c>
      <c r="P8" s="87">
        <v>44750.787152777775</v>
      </c>
      <c r="Q8" s="85" t="s">
        <v>221</v>
      </c>
      <c r="R8" s="85"/>
      <c r="S8" s="85"/>
      <c r="T8" s="90" t="s">
        <v>226</v>
      </c>
      <c r="U8" s="85"/>
      <c r="V8" s="88" t="str">
        <f>HYPERLINK("http://pbs.twimg.com/profile_images/1449501173145382918/zcOsxEAI_normal.jpg")</f>
        <v>http://pbs.twimg.com/profile_images/1449501173145382918/zcOsxEAI_normal.jpg</v>
      </c>
      <c r="W8" s="87">
        <v>44750.787152777775</v>
      </c>
      <c r="X8" s="93">
        <v>44750</v>
      </c>
      <c r="Y8" s="90" t="s">
        <v>230</v>
      </c>
      <c r="Z8" s="88" t="str">
        <f>HYPERLINK("https://twitter.com/#!/justblazedro/status/1545481215687401473")</f>
        <v>https://twitter.com/#!/justblazedro/status/1545481215687401473</v>
      </c>
      <c r="AA8" s="85"/>
      <c r="AB8" s="85"/>
      <c r="AC8" s="90" t="s">
        <v>234</v>
      </c>
      <c r="AD8" s="85"/>
      <c r="AE8" s="85" t="b">
        <v>0</v>
      </c>
      <c r="AF8" s="85">
        <v>0</v>
      </c>
      <c r="AG8" s="90" t="s">
        <v>236</v>
      </c>
      <c r="AH8" s="85" t="b">
        <v>0</v>
      </c>
      <c r="AI8" s="85" t="s">
        <v>237</v>
      </c>
      <c r="AJ8" s="85"/>
      <c r="AK8" s="90" t="s">
        <v>236</v>
      </c>
      <c r="AL8" s="85" t="b">
        <v>0</v>
      </c>
      <c r="AM8" s="85">
        <v>1</v>
      </c>
      <c r="AN8" s="90" t="s">
        <v>233</v>
      </c>
      <c r="AO8" s="90" t="s">
        <v>238</v>
      </c>
      <c r="AP8" s="85" t="b">
        <v>0</v>
      </c>
      <c r="AQ8" s="90" t="s">
        <v>233</v>
      </c>
      <c r="AR8" s="85" t="s">
        <v>176</v>
      </c>
      <c r="AS8" s="85">
        <v>0</v>
      </c>
      <c r="AT8" s="85">
        <v>0</v>
      </c>
      <c r="AU8" s="85"/>
      <c r="AV8" s="85"/>
      <c r="AW8" s="85"/>
      <c r="AX8" s="85"/>
      <c r="AY8" s="85"/>
      <c r="AZ8" s="85"/>
      <c r="BA8" s="85"/>
      <c r="BB8" s="85"/>
      <c r="BC8">
        <v>1</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330</v>
      </c>
    </row>
    <row r="24" spans="10:11" ht="409.5">
      <c r="J24" t="s">
        <v>313</v>
      </c>
      <c r="K24" s="13" t="s">
        <v>329</v>
      </c>
    </row>
    <row r="25" spans="10:11" ht="15">
      <c r="J25" t="s">
        <v>314</v>
      </c>
      <c r="K25" t="b">
        <v>0</v>
      </c>
    </row>
    <row r="26" spans="10:11" ht="15">
      <c r="J26" t="s">
        <v>327</v>
      </c>
      <c r="K26" t="s">
        <v>328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0" t="s">
        <v>324</v>
      </c>
      <c r="B25" t="s">
        <v>323</v>
      </c>
    </row>
    <row r="26" spans="1:2" ht="15">
      <c r="A26" s="121">
        <v>44218.69986111111</v>
      </c>
      <c r="B26" s="3">
        <v>1</v>
      </c>
    </row>
    <row r="27" spans="1:2" ht="15">
      <c r="A27" s="121">
        <v>44399.42836805555</v>
      </c>
      <c r="B27" s="3">
        <v>1</v>
      </c>
    </row>
    <row r="28" spans="1:2" ht="15">
      <c r="A28" s="121">
        <v>44740.50450231481</v>
      </c>
      <c r="B28" s="3">
        <v>2</v>
      </c>
    </row>
    <row r="29" spans="1:2" ht="15">
      <c r="A29" s="121">
        <v>44750.787152777775</v>
      </c>
      <c r="B29" s="3">
        <v>2</v>
      </c>
    </row>
    <row r="30" spans="1:2" ht="15">
      <c r="A30" s="121" t="s">
        <v>325</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