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<sst xmlns="http://schemas.openxmlformats.org/spreadsheetml/2006/main" count="661" uniqueCount="328">
  <si>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</si>
  <si>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</si>
  <si>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</si>
  <si>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</si>
  <si>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</si>
  <si>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</si>
  <si>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</si>
  <si>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</si>
  <si>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</si>
  <si>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</si>
  <si>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</si>
  <si>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</si>
  <si>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</si>
  <si>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</si>
  <si>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</si>
  <si>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</si>
  <si>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</si>
  <si>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</si>
  <si>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</si>
  <si>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</si>
  <si>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</si>
  <si>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</si>
  <si>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</si>
  <si>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</si>
  <si>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</si>
  <si>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</si>
  <si>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</si>
  <si>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</si>
  <si>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</si>
  <si>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</si>
  <si>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</si>
  <si>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</si>
  <si>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</si>
  <si>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</si>
  <si>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</si>
  <si>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</si>
  <si>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</si>
  <si>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</si>
  <si>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</si>
  <si>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</si>
  <si>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</si>
  <si>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</si>
  <si>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</si>
  <si>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</si>
  <si>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</si>
  <si>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</si>
  <si>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</si>
  <si>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</si>
  <si>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</si>
  <si>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</si>
  <si>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</si>
  <si>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</si>
  <si>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</si>
  <si>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</si>
  <si>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</si>
  <si>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</si>
  <si>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</si>
  <si>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</si>
  <si>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</si>
  <si>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</si>
  <si>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</si>
  <si>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</si>
  <si>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</si>
  <si>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</si>
  <si>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</si>
  <si>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</si>
  <si>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</si>
  <si>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</si>
  <si>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</si>
  <si>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</si>
  <si>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</si>
  <si>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</si>
  <si>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</si>
  <si>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</si>
  <si>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</si>
  <si>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</si>
  <si>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</si>
  <si>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</si>
  <si>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</si>
  <si>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</si>
  <si>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</si>
  <si>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</si>
  <si>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</si>
  <si>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</si>
  <si>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</si>
  <si>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</si>
  <si>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</si>
  <si>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</si>
  <si>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</si>
  <si>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</si>
  <si>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</si>
  <si>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</si>
  <si>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</si>
  <si>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</si>
  <si>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</si>
  <si>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</si>
  <si>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</si>
  <si>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</si>
  <si>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</si>
  <si>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</si>
  <si>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</si>
  <si>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</si>
  <si>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</si>
  <si>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</si>
  <si>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</si>
  <si>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</si>
  <si>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</si>
  <si>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</si>
  <si>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</si>
  <si>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</si>
  <si>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</si>
  <si>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</si>
  <si>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</si>
  <si>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</si>
  <si>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</si>
  <si>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</si>
  <si>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</si>
  <si>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</si>
  <si>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</si>
  <si>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</si>
  <si>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</si>
  <si>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</si>
  <si>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</si>
  <si>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</si>
  <si>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</si>
  <si>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</si>
  <si>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</si>
  <si>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</si>
  <si>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</si>
  <si>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</si>
  <si>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</si>
  <si>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</si>
  <si>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</si>
  <si>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</si>
  <si>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</si>
  <si>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</si>
  <si>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</si>
  <si>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</si>
  <si>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</si>
  <si>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</si>
  <si>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</si>
  <si>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</si>
  <si>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</si>
  <si>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</si>
  <si>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</si>
  <si>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</si>
  <si>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</si>
  <si>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</si>
  <si>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</si>
  <si>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</si>
  <si>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</si>
  <si>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</si>
  <si>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</si>
  <si>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</si>
  <si>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</si>
  <si>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</si>
  <si>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</si>
  <si>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</si>
  <si>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</si>
  <si>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</si>
  <si>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</si>
  <si>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</si>
  <si>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</si>
  <si>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</si>
  <si>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</si>
  <si>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</si>
  <si>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</si>
  <si>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</si>
  <si>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</si>
  <si>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</si>
  <si>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</si>
  <si>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</si>
  <si>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</si>
  <si>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</si>
  <si>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</si>
  <si>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</si>
  <si>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</si>
  <si>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</si>
  <si>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</si>
  <si>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</si>
  <si>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</si>
  <si>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</si>
  <si>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</si>
  <si>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</si>
  <si>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</si>
  <si>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</si>
  <si>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</si>
  <si>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</si>
  <si>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</si>
  <si>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</si>
  <si>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</si>
  <si>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</si>
  <si>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</si>
  <si>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</si>
  <si>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</si>
  <si>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</si>
  <si>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</si>
  <si>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</si>
  <si>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</si>
  <si>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</si>
  <si>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</si>
  <si>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</si>
  <si>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</si>
  <si>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</si>
  <si>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</si>
  <si>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</si>
  <si>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</si>
  <si>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</si>
  <si>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</si>
  <si>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</si>
  <si>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</si>
  <si>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</si>
  <si>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</si>
  <si>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</si>
  <si>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</si>
  <si>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tickytembo</t>
  </si>
  <si>
    <t>suzboop</t>
  </si>
  <si>
    <t>duzins</t>
  </si>
  <si>
    <t>Retweet</t>
  </si>
  <si>
    <t>MentionsInRetweet</t>
  </si>
  <si>
    <t>RT @suzboop: Whom do I know that is an #Italian speaking #socialmediamanager looking for a sweet gig? If you know anyone looking for a gig…</t>
  </si>
  <si>
    <t>Whom do I know that is an #Italian speaking #socialmediamanager looking for a sweet gig? If you know anyone looking for a gig who fits that description, point then my way. I can connect them to work. #cmgr #CommunityManager #octribe #CMX</t>
  </si>
  <si>
    <t>italian socialmediamanager</t>
  </si>
  <si>
    <t>italian socialmediamanager cmgr communitymanager octribe cmx</t>
  </si>
  <si>
    <t>13:41:12</t>
  </si>
  <si>
    <t>14:29:26</t>
  </si>
  <si>
    <t>13:08:23</t>
  </si>
  <si>
    <t>00:09:34</t>
  </si>
  <si>
    <t>1509526226741956612</t>
  </si>
  <si>
    <t>1509538363757371401</t>
  </si>
  <si>
    <t>1509517969025503238</t>
  </si>
  <si>
    <t>1509684357811908608</t>
  </si>
  <si>
    <t/>
  </si>
  <si>
    <t>en</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</si>
  <si>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</si>
  <si>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</si>
  <si>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</si>
  <si>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</si>
  <si>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</si>
  <si>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</si>
  <si>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</si>
  <si>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</si>
  <si>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</si>
  <si>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</si>
  <si>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</si>
  <si>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</si>
  <si>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</si>
  <si>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</si>
  <si>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</si>
  <si>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</si>
  <si>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</si>
  <si>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</si>
  <si>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</si>
  <si>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</si>
  <si>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</si>
  <si>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</si>
  <si>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</si>
  <si>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</si>
  <si>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Tenby</t>
  </si>
  <si>
    <t>Ricky Abisla</t>
  </si>
  <si>
    <t>Robyn Tippins</t>
  </si>
  <si>
    <t>1042501</t>
  </si>
  <si>
    <t>467843202</t>
  </si>
  <si>
    <t>73173</t>
  </si>
  <si>
    <t>1253630643612704769</t>
  </si>
  <si>
    <t>#Community/#SocialMedia/#events Director of Global Community @TechSoup People &amp; buzz wrangler ~ Side-hustles abound. Tweetin' on my own behalf #Insomniac</t>
  </si>
  <si>
    <t>User research, now working on new hardware products. India-US Fellow @newamerica. Interests: #opentransitdata, #communityparticipation in policy &amp; design, birds</t>
  </si>
  <si>
    <t>Community Manager. Anthropologist. Currently @reuters / @thomsonreuters - Formerly - @yahoo, @rww, @intel</t>
  </si>
  <si>
    <t>I am The Community Bot managed by The Community Guy @iamparaspundir.
Talk about community using #cmgr #devrel #communitymanagement &amp; I'll amplify your voice.</t>
  </si>
  <si>
    <t>San Francisco, CA</t>
  </si>
  <si>
    <t>Savannah, GA area</t>
  </si>
  <si>
    <t>Open Twitter Page for This Person</t>
  </si>
  <si>
    <t>suzboop
Whom do I know that is an #Italian
speaking #socialmediamanager looking
for a sweet gig? If you know anyone
looking for a gig who fits that
description, point then my way.
I can connect them to work. #cmgr
#CommunityManager #octribe #CMX</t>
  </si>
  <si>
    <t>tickytembo
RT @suzboop: Whom do I know that
is an #Italian speaking #socialmediamanager
looking for a sweet gig? If you
know anyone looking for a gig…</t>
  </si>
  <si>
    <t>duzins
RT @suzboop: Whom do I know that
is an #Italian speaking #socialmediamanager
looking for a sweet gig? If you
know anyone looking for a gig…</t>
  </si>
  <si>
    <t>thecommbot
RT @suzboop: Whom do I know that
is an #Italian speaking #socialmediamanager
looking for a sweet gig? If you
know anyone looking for a gig…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</si>
  <si>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</si>
  <si>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</si>
  <si>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</si>
  <si>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</si>
  <si>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</si>
  <si>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</si>
  <si>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</si>
  <si>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</si>
  <si>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</si>
  <si>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</si>
  <si>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</si>
  <si>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</si>
  <si>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</si>
  <si>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</si>
  <si>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</si>
  <si>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</si>
  <si>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</si>
  <si>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</si>
  <si>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</si>
  <si>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</si>
  <si>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</si>
  <si>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</si>
  <si>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</si>
  <si>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</si>
  <si>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</si>
  <si>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</si>
  <si>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</si>
  <si>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</si>
  <si>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</si>
  <si>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</si>
  <si>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</si>
  <si>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</si>
  <si>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</si>
  <si>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</si>
  <si>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</si>
  <si>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</si>
  <si>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</si>
  <si>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</si>
  <si>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</si>
  <si>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</si>
  <si>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</si>
  <si>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</si>
  <si>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</si>
  <si>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</si>
  <si>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</si>
  <si>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</si>
  <si>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</si>
  <si>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</si>
  <si>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</si>
  <si>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</si>
  <si>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GraphSource░GraphServerTwitterSearch▓GraphTerm░octribe▓ImportDescription░The graph represents a network of 4 Twitter users whose tweets in the requested range contained "octribe", or who were replied to or mentioned in those tweets.  The network was obtained from the NodeXL Graph Server on Thursday, 21 April 2022 at 17:16 UTC.
The requested start date was Thursday, 21 April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</si>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</sst>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3429"/>
        <c:axId val="36300862"/>
      </c:barChart>
      <c:catAx>
        <c:axId val="4033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300862"/>
        <c:crosses val="autoZero"/>
        <c:auto val="1"/>
        <c:lblOffset val="100"/>
        <c:noMultiLvlLbl val="0"/>
      </c:catAx>
      <c:valAx>
        <c:axId val="36300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3/31/2022 13:08</c:v>
                </c:pt>
                <c:pt idx="1">
                  <c:v>3/31/2022 13:41</c:v>
                </c:pt>
                <c:pt idx="2">
                  <c:v>3/31/2022 14:29</c:v>
                </c:pt>
                <c:pt idx="3">
                  <c:v>4/1/2022 0:09</c:v>
                </c:pt>
              </c:strCache>
            </c:strRef>
          </c:cat>
          <c:val>
            <c:numRef>
              <c:f>'Time Series'!$B$26:$B$30</c:f>
              <c:numCache>
                <c:formatCode>General</c:formatCode>
                <c:ptCount val="4"/>
                <c:pt idx="0">
                  <c:v>1</c:v>
                </c:pt>
                <c:pt idx="1">
                  <c:v>2</c:v>
                </c:pt>
                <c:pt idx="2">
                  <c:v>2</c:v>
                </c:pt>
                <c:pt idx="3">
                  <c:v>2</c:v>
                </c:pt>
              </c:numCache>
            </c:numRef>
          </c:val>
        </c:ser>
        <c:axId val="748415"/>
        <c:axId val="6735736"/>
      </c:barChart>
      <c:catAx>
        <c:axId val="748415"/>
        <c:scaling>
          <c:orientation val="minMax"/>
        </c:scaling>
        <c:axPos val="b"/>
        <c:delete val="0"/>
        <c:numFmt formatCode="General" sourceLinked="1"/>
        <c:majorTickMark val="out"/>
        <c:minorTickMark val="none"/>
        <c:tickLblPos val="nextTo"/>
        <c:crossAx val="6735736"/>
        <c:crosses val="autoZero"/>
        <c:auto val="1"/>
        <c:lblOffset val="100"/>
        <c:noMultiLvlLbl val="0"/>
      </c:catAx>
      <c:valAx>
        <c:axId val="6735736"/>
        <c:scaling>
          <c:orientation val="minMax"/>
        </c:scaling>
        <c:axPos val="l"/>
        <c:majorGridlines/>
        <c:delete val="0"/>
        <c:numFmt formatCode="General" sourceLinked="1"/>
        <c:majorTickMark val="out"/>
        <c:minorTickMark val="none"/>
        <c:tickLblPos val="nextTo"/>
        <c:crossAx val="7484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272303"/>
        <c:axId val="54688680"/>
      </c:barChart>
      <c:catAx>
        <c:axId val="58272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88680"/>
        <c:crosses val="autoZero"/>
        <c:auto val="1"/>
        <c:lblOffset val="100"/>
        <c:noMultiLvlLbl val="0"/>
      </c:catAx>
      <c:valAx>
        <c:axId val="54688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36073"/>
        <c:axId val="598066"/>
      </c:barChart>
      <c:catAx>
        <c:axId val="224360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066"/>
        <c:crosses val="autoZero"/>
        <c:auto val="1"/>
        <c:lblOffset val="100"/>
        <c:noMultiLvlLbl val="0"/>
      </c:catAx>
      <c:valAx>
        <c:axId val="598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2595"/>
        <c:axId val="48443356"/>
      </c:barChart>
      <c:catAx>
        <c:axId val="5382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43356"/>
        <c:crosses val="autoZero"/>
        <c:auto val="1"/>
        <c:lblOffset val="100"/>
        <c:noMultiLvlLbl val="0"/>
      </c:catAx>
      <c:valAx>
        <c:axId val="48443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37021"/>
        <c:axId val="31597734"/>
      </c:barChart>
      <c:catAx>
        <c:axId val="33337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97734"/>
        <c:crosses val="autoZero"/>
        <c:auto val="1"/>
        <c:lblOffset val="100"/>
        <c:noMultiLvlLbl val="0"/>
      </c:catAx>
      <c:valAx>
        <c:axId val="3159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44151"/>
        <c:axId val="9279632"/>
      </c:barChart>
      <c:catAx>
        <c:axId val="15944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79632"/>
        <c:crosses val="autoZero"/>
        <c:auto val="1"/>
        <c:lblOffset val="100"/>
        <c:noMultiLvlLbl val="0"/>
      </c:catAx>
      <c:valAx>
        <c:axId val="927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4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07825"/>
        <c:axId val="13452698"/>
      </c:barChart>
      <c:catAx>
        <c:axId val="16407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52698"/>
        <c:crosses val="autoZero"/>
        <c:auto val="1"/>
        <c:lblOffset val="100"/>
        <c:noMultiLvlLbl val="0"/>
      </c:catAx>
      <c:valAx>
        <c:axId val="1345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65419"/>
        <c:axId val="15926724"/>
      </c:barChart>
      <c:catAx>
        <c:axId val="53965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26724"/>
        <c:crosses val="autoZero"/>
        <c:auto val="1"/>
        <c:lblOffset val="100"/>
        <c:noMultiLvlLbl val="0"/>
      </c:catAx>
      <c:valAx>
        <c:axId val="15926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22789"/>
        <c:axId val="14996238"/>
      </c:barChart>
      <c:catAx>
        <c:axId val="9122789"/>
        <c:scaling>
          <c:orientation val="minMax"/>
        </c:scaling>
        <c:axPos val="b"/>
        <c:delete val="1"/>
        <c:majorTickMark val="out"/>
        <c:minorTickMark val="none"/>
        <c:tickLblPos val="none"/>
        <c:crossAx val="14996238"/>
        <c:crosses val="autoZero"/>
        <c:auto val="1"/>
        <c:lblOffset val="100"/>
        <c:noMultiLvlLbl val="0"/>
      </c:catAx>
      <c:valAx>
        <c:axId val="14996238"/>
        <c:scaling>
          <c:orientation val="minMax"/>
        </c:scaling>
        <c:axPos val="l"/>
        <c:delete val="1"/>
        <c:majorTickMark val="out"/>
        <c:minorTickMark val="none"/>
        <c:tickLblPos val="none"/>
        <c:crossAx val="9122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E9"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italian socialmediamanager"/>
        <s v="italian socialmediamanager cmgr communitymanager 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3-31T13:41:12.000"/>
        <d v="2022-03-31T14:29:26.000"/>
        <d v="2022-03-31T13:08:23.000"/>
        <d v="2022-04-01T00:09: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ecommbot"/>
    <s v="suzboop"/>
    <m/>
    <m/>
    <m/>
    <m/>
    <m/>
    <m/>
    <m/>
    <m/>
    <s v="No"/>
    <n v="3"/>
    <m/>
    <m/>
    <x v="0"/>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r>
  <r>
    <s v="thecommbot"/>
    <s v="suzboop"/>
    <m/>
    <m/>
    <m/>
    <m/>
    <m/>
    <m/>
    <m/>
    <m/>
    <s v="No"/>
    <n v="4"/>
    <m/>
    <m/>
    <x v="1"/>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r>
  <r>
    <s v="tickytembo"/>
    <s v="suzboop"/>
    <m/>
    <m/>
    <m/>
    <m/>
    <m/>
    <m/>
    <m/>
    <m/>
    <s v="No"/>
    <n v="5"/>
    <m/>
    <m/>
    <x v="0"/>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r>
  <r>
    <s v="tickytembo"/>
    <s v="suzboop"/>
    <m/>
    <m/>
    <m/>
    <m/>
    <m/>
    <m/>
    <m/>
    <m/>
    <s v="No"/>
    <n v="6"/>
    <m/>
    <m/>
    <x v="1"/>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r>
  <r>
    <s v="suzboop"/>
    <s v="suzboop"/>
    <m/>
    <m/>
    <m/>
    <m/>
    <m/>
    <m/>
    <m/>
    <m/>
    <s v="No"/>
    <n v="7"/>
    <m/>
    <m/>
    <x v="2"/>
    <d v="2022-03-31T13:08:23.000"/>
    <s v="Whom do I know that is an #Italian speaking #socialmediamanager looking for a sweet gig? If you know anyone looking for a gig who fits that description, point then my way. I can connect them to work. #cmgr #CommunityManager #octribe #CMX"/>
    <m/>
    <m/>
    <x v="1"/>
    <m/>
    <s v="http://pbs.twimg.com/profile_images/797143270216208384/IBxCZc9L_normal.jpg"/>
    <x v="2"/>
    <d v="2022-03-31T00:00:00.000"/>
    <s v="13:08:23"/>
    <s v="https://twitter.com/#!/suzboop/status/1509517969025503238"/>
    <m/>
    <m/>
    <s v="1509517969025503238"/>
    <m/>
    <b v="0"/>
    <n v="0"/>
    <s v=""/>
    <b v="0"/>
    <s v="en"/>
    <m/>
    <s v=""/>
    <b v="0"/>
    <n v="3"/>
    <s v=""/>
    <s v="Twitter for iPhone"/>
    <b v="0"/>
    <s v="1509517969025503238"/>
    <s v="Tweet"/>
    <n v="0"/>
    <n v="0"/>
    <m/>
    <m/>
    <m/>
    <m/>
    <m/>
    <m/>
    <m/>
    <m/>
    <n v="1"/>
    <s v="1"/>
    <s v="1"/>
  </r>
  <r>
    <s v="duzins"/>
    <s v="suzboop"/>
    <m/>
    <m/>
    <m/>
    <m/>
    <m/>
    <m/>
    <m/>
    <m/>
    <s v="No"/>
    <n v="8"/>
    <m/>
    <m/>
    <x v="0"/>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r>
  <r>
    <s v="duzins"/>
    <s v="suzboop"/>
    <m/>
    <m/>
    <m/>
    <m/>
    <m/>
    <m/>
    <m/>
    <m/>
    <s v="No"/>
    <n v="9"/>
    <m/>
    <m/>
    <x v="1"/>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9" totalsRowShown="0" headerRowDxfId="220" dataDxfId="219">
  <autoFilter ref="A2:BE9"/>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9" totalsRowShown="0" headerRowDxfId="57" dataDxfId="56">
  <autoFilter ref="A2:BE9"/>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216</v>
      </c>
      <c r="C3" s="54" t="s">
        <v>323</v>
      </c>
      <c r="D3" s="55">
        <v>3</v>
      </c>
      <c r="E3" s="67" t="s">
        <v>132</v>
      </c>
      <c r="F3" s="56">
        <v>35</v>
      </c>
      <c r="G3" s="54"/>
      <c r="H3" s="58"/>
      <c r="I3" s="57"/>
      <c r="J3" s="57"/>
      <c r="K3" s="36" t="s">
        <v>65</v>
      </c>
      <c r="L3" s="63">
        <v>3</v>
      </c>
      <c r="M3" s="63"/>
      <c r="N3" s="64"/>
      <c r="O3" s="84" t="s">
        <v>219</v>
      </c>
      <c r="P3" s="86">
        <v>44651.57027777778</v>
      </c>
      <c r="Q3" s="84" t="s">
        <v>220</v>
      </c>
      <c r="R3" s="84"/>
      <c r="S3" s="84"/>
      <c r="T3" s="88" t="s">
        <v>222</v>
      </c>
      <c r="U3" s="84"/>
      <c r="V3" s="90" t="str">
        <f>HYPERLINK("http://abs.twimg.com/sticky/default_profile_images/default_profile_normal.png")</f>
        <v>http://abs.twimg.com/sticky/default_profile_images/default_profile_normal.png</v>
      </c>
      <c r="W3" s="86">
        <v>44651.57027777778</v>
      </c>
      <c r="X3" s="92">
        <v>44651</v>
      </c>
      <c r="Y3" s="88" t="s">
        <v>224</v>
      </c>
      <c r="Z3" s="90" t="str">
        <f>HYPERLINK("https://twitter.com/#!/thecommbot/status/1509526226741956612")</f>
        <v>https://twitter.com/#!/thecommbot/status/1509526226741956612</v>
      </c>
      <c r="AA3" s="84"/>
      <c r="AB3" s="84"/>
      <c r="AC3" s="88" t="s">
        <v>228</v>
      </c>
      <c r="AD3" s="84"/>
      <c r="AE3" s="84" t="b">
        <v>0</v>
      </c>
      <c r="AF3" s="84">
        <v>0</v>
      </c>
      <c r="AG3" s="88" t="s">
        <v>232</v>
      </c>
      <c r="AH3" s="84" t="b">
        <v>0</v>
      </c>
      <c r="AI3" s="84" t="s">
        <v>233</v>
      </c>
      <c r="AJ3" s="84"/>
      <c r="AK3" s="88" t="s">
        <v>232</v>
      </c>
      <c r="AL3" s="84" t="b">
        <v>0</v>
      </c>
      <c r="AM3" s="84">
        <v>3</v>
      </c>
      <c r="AN3" s="88" t="s">
        <v>230</v>
      </c>
      <c r="AO3" s="88" t="s">
        <v>234</v>
      </c>
      <c r="AP3" s="84" t="b">
        <v>0</v>
      </c>
      <c r="AQ3" s="88" t="s">
        <v>230</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323</v>
      </c>
      <c r="D4" s="55">
        <v>3</v>
      </c>
      <c r="E4" s="67" t="s">
        <v>132</v>
      </c>
      <c r="F4" s="56">
        <v>35</v>
      </c>
      <c r="G4" s="54"/>
      <c r="H4" s="58"/>
      <c r="I4" s="57"/>
      <c r="J4" s="57"/>
      <c r="K4" s="36" t="s">
        <v>65</v>
      </c>
      <c r="L4" s="82">
        <v>4</v>
      </c>
      <c r="M4" s="82"/>
      <c r="N4" s="64"/>
      <c r="O4" s="85" t="s">
        <v>218</v>
      </c>
      <c r="P4" s="87">
        <v>44651.57027777778</v>
      </c>
      <c r="Q4" s="85" t="s">
        <v>220</v>
      </c>
      <c r="R4" s="85"/>
      <c r="S4" s="85"/>
      <c r="T4" s="89" t="s">
        <v>222</v>
      </c>
      <c r="U4" s="85"/>
      <c r="V4" s="91" t="str">
        <f>HYPERLINK("http://abs.twimg.com/sticky/default_profile_images/default_profile_normal.png")</f>
        <v>http://abs.twimg.com/sticky/default_profile_images/default_profile_normal.png</v>
      </c>
      <c r="W4" s="87">
        <v>44651.57027777778</v>
      </c>
      <c r="X4" s="93">
        <v>44651</v>
      </c>
      <c r="Y4" s="89" t="s">
        <v>224</v>
      </c>
      <c r="Z4" s="91" t="str">
        <f>HYPERLINK("https://twitter.com/#!/thecommbot/status/1509526226741956612")</f>
        <v>https://twitter.com/#!/thecommbot/status/1509526226741956612</v>
      </c>
      <c r="AA4" s="85"/>
      <c r="AB4" s="85"/>
      <c r="AC4" s="89" t="s">
        <v>228</v>
      </c>
      <c r="AD4" s="85"/>
      <c r="AE4" s="85" t="b">
        <v>0</v>
      </c>
      <c r="AF4" s="85">
        <v>0</v>
      </c>
      <c r="AG4" s="89" t="s">
        <v>232</v>
      </c>
      <c r="AH4" s="85" t="b">
        <v>0</v>
      </c>
      <c r="AI4" s="85" t="s">
        <v>233</v>
      </c>
      <c r="AJ4" s="85"/>
      <c r="AK4" s="89" t="s">
        <v>232</v>
      </c>
      <c r="AL4" s="85" t="b">
        <v>0</v>
      </c>
      <c r="AM4" s="85">
        <v>3</v>
      </c>
      <c r="AN4" s="89" t="s">
        <v>230</v>
      </c>
      <c r="AO4" s="89" t="s">
        <v>234</v>
      </c>
      <c r="AP4" s="85" t="b">
        <v>0</v>
      </c>
      <c r="AQ4" s="89" t="s">
        <v>230</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216</v>
      </c>
      <c r="C5" s="54" t="s">
        <v>323</v>
      </c>
      <c r="D5" s="55">
        <v>3</v>
      </c>
      <c r="E5" s="67" t="s">
        <v>132</v>
      </c>
      <c r="F5" s="56">
        <v>35</v>
      </c>
      <c r="G5" s="54"/>
      <c r="H5" s="58"/>
      <c r="I5" s="57"/>
      <c r="J5" s="57"/>
      <c r="K5" s="36" t="s">
        <v>65</v>
      </c>
      <c r="L5" s="82">
        <v>5</v>
      </c>
      <c r="M5" s="82"/>
      <c r="N5" s="64"/>
      <c r="O5" s="85" t="s">
        <v>219</v>
      </c>
      <c r="P5" s="87">
        <v>44651.60377314815</v>
      </c>
      <c r="Q5" s="85" t="s">
        <v>220</v>
      </c>
      <c r="R5" s="85"/>
      <c r="S5" s="85"/>
      <c r="T5" s="89" t="s">
        <v>222</v>
      </c>
      <c r="U5" s="85"/>
      <c r="V5" s="91" t="str">
        <f>HYPERLINK("http://pbs.twimg.com/profile_images/1079136518348787713/TbswqSni_normal.jpg")</f>
        <v>http://pbs.twimg.com/profile_images/1079136518348787713/TbswqSni_normal.jpg</v>
      </c>
      <c r="W5" s="87">
        <v>44651.60377314815</v>
      </c>
      <c r="X5" s="93">
        <v>44651</v>
      </c>
      <c r="Y5" s="89" t="s">
        <v>225</v>
      </c>
      <c r="Z5" s="91" t="str">
        <f>HYPERLINK("https://twitter.com/#!/tickytembo/status/1509538363757371401")</f>
        <v>https://twitter.com/#!/tickytembo/status/1509538363757371401</v>
      </c>
      <c r="AA5" s="85"/>
      <c r="AB5" s="85"/>
      <c r="AC5" s="89" t="s">
        <v>229</v>
      </c>
      <c r="AD5" s="85"/>
      <c r="AE5" s="85" t="b">
        <v>0</v>
      </c>
      <c r="AF5" s="85">
        <v>0</v>
      </c>
      <c r="AG5" s="89" t="s">
        <v>232</v>
      </c>
      <c r="AH5" s="85" t="b">
        <v>0</v>
      </c>
      <c r="AI5" s="85" t="s">
        <v>233</v>
      </c>
      <c r="AJ5" s="85"/>
      <c r="AK5" s="89" t="s">
        <v>232</v>
      </c>
      <c r="AL5" s="85" t="b">
        <v>0</v>
      </c>
      <c r="AM5" s="85">
        <v>3</v>
      </c>
      <c r="AN5" s="89" t="s">
        <v>230</v>
      </c>
      <c r="AO5" s="89" t="s">
        <v>235</v>
      </c>
      <c r="AP5" s="85" t="b">
        <v>0</v>
      </c>
      <c r="AQ5" s="89" t="s">
        <v>230</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216</v>
      </c>
      <c r="C6" s="54" t="s">
        <v>323</v>
      </c>
      <c r="D6" s="55">
        <v>3</v>
      </c>
      <c r="E6" s="67" t="s">
        <v>132</v>
      </c>
      <c r="F6" s="56">
        <v>35</v>
      </c>
      <c r="G6" s="54"/>
      <c r="H6" s="58"/>
      <c r="I6" s="57"/>
      <c r="J6" s="57"/>
      <c r="K6" s="36" t="s">
        <v>65</v>
      </c>
      <c r="L6" s="82">
        <v>6</v>
      </c>
      <c r="M6" s="82"/>
      <c r="N6" s="64"/>
      <c r="O6" s="85" t="s">
        <v>218</v>
      </c>
      <c r="P6" s="87">
        <v>44651.60377314815</v>
      </c>
      <c r="Q6" s="85" t="s">
        <v>220</v>
      </c>
      <c r="R6" s="85"/>
      <c r="S6" s="85"/>
      <c r="T6" s="89" t="s">
        <v>222</v>
      </c>
      <c r="U6" s="85"/>
      <c r="V6" s="91" t="str">
        <f>HYPERLINK("http://pbs.twimg.com/profile_images/1079136518348787713/TbswqSni_normal.jpg")</f>
        <v>http://pbs.twimg.com/profile_images/1079136518348787713/TbswqSni_normal.jpg</v>
      </c>
      <c r="W6" s="87">
        <v>44651.60377314815</v>
      </c>
      <c r="X6" s="93">
        <v>44651</v>
      </c>
      <c r="Y6" s="89" t="s">
        <v>225</v>
      </c>
      <c r="Z6" s="91" t="str">
        <f>HYPERLINK("https://twitter.com/#!/tickytembo/status/1509538363757371401")</f>
        <v>https://twitter.com/#!/tickytembo/status/1509538363757371401</v>
      </c>
      <c r="AA6" s="85"/>
      <c r="AB6" s="85"/>
      <c r="AC6" s="89" t="s">
        <v>229</v>
      </c>
      <c r="AD6" s="85"/>
      <c r="AE6" s="85" t="b">
        <v>0</v>
      </c>
      <c r="AF6" s="85">
        <v>0</v>
      </c>
      <c r="AG6" s="89" t="s">
        <v>232</v>
      </c>
      <c r="AH6" s="85" t="b">
        <v>0</v>
      </c>
      <c r="AI6" s="85" t="s">
        <v>233</v>
      </c>
      <c r="AJ6" s="85"/>
      <c r="AK6" s="89" t="s">
        <v>232</v>
      </c>
      <c r="AL6" s="85" t="b">
        <v>0</v>
      </c>
      <c r="AM6" s="85">
        <v>3</v>
      </c>
      <c r="AN6" s="89" t="s">
        <v>230</v>
      </c>
      <c r="AO6" s="89" t="s">
        <v>235</v>
      </c>
      <c r="AP6" s="85" t="b">
        <v>0</v>
      </c>
      <c r="AQ6" s="89" t="s">
        <v>230</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216</v>
      </c>
      <c r="C7" s="54" t="s">
        <v>323</v>
      </c>
      <c r="D7" s="55">
        <v>3</v>
      </c>
      <c r="E7" s="67" t="s">
        <v>132</v>
      </c>
      <c r="F7" s="56">
        <v>35</v>
      </c>
      <c r="G7" s="54"/>
      <c r="H7" s="58"/>
      <c r="I7" s="57"/>
      <c r="J7" s="57"/>
      <c r="K7" s="36" t="s">
        <v>65</v>
      </c>
      <c r="L7" s="82">
        <v>7</v>
      </c>
      <c r="M7" s="82"/>
      <c r="N7" s="64"/>
      <c r="O7" s="85" t="s">
        <v>176</v>
      </c>
      <c r="P7" s="87">
        <v>44651.547488425924</v>
      </c>
      <c r="Q7" s="85" t="s">
        <v>221</v>
      </c>
      <c r="R7" s="85"/>
      <c r="S7" s="85"/>
      <c r="T7" s="89" t="s">
        <v>223</v>
      </c>
      <c r="U7" s="85"/>
      <c r="V7" s="91" t="str">
        <f>HYPERLINK("http://pbs.twimg.com/profile_images/797143270216208384/IBxCZc9L_normal.jpg")</f>
        <v>http://pbs.twimg.com/profile_images/797143270216208384/IBxCZc9L_normal.jpg</v>
      </c>
      <c r="W7" s="87">
        <v>44651.547488425924</v>
      </c>
      <c r="X7" s="93">
        <v>44651</v>
      </c>
      <c r="Y7" s="89" t="s">
        <v>226</v>
      </c>
      <c r="Z7" s="91" t="str">
        <f>HYPERLINK("https://twitter.com/#!/suzboop/status/1509517969025503238")</f>
        <v>https://twitter.com/#!/suzboop/status/1509517969025503238</v>
      </c>
      <c r="AA7" s="85"/>
      <c r="AB7" s="85"/>
      <c r="AC7" s="89" t="s">
        <v>230</v>
      </c>
      <c r="AD7" s="85"/>
      <c r="AE7" s="85" t="b">
        <v>0</v>
      </c>
      <c r="AF7" s="85">
        <v>0</v>
      </c>
      <c r="AG7" s="89" t="s">
        <v>232</v>
      </c>
      <c r="AH7" s="85" t="b">
        <v>0</v>
      </c>
      <c r="AI7" s="85" t="s">
        <v>233</v>
      </c>
      <c r="AJ7" s="85"/>
      <c r="AK7" s="89" t="s">
        <v>232</v>
      </c>
      <c r="AL7" s="85" t="b">
        <v>0</v>
      </c>
      <c r="AM7" s="85">
        <v>3</v>
      </c>
      <c r="AN7" s="89" t="s">
        <v>232</v>
      </c>
      <c r="AO7" s="89" t="s">
        <v>235</v>
      </c>
      <c r="AP7" s="85" t="b">
        <v>0</v>
      </c>
      <c r="AQ7" s="89" t="s">
        <v>230</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217</v>
      </c>
      <c r="B8" s="83" t="s">
        <v>216</v>
      </c>
      <c r="C8" s="54" t="s">
        <v>323</v>
      </c>
      <c r="D8" s="55">
        <v>3</v>
      </c>
      <c r="E8" s="67" t="s">
        <v>132</v>
      </c>
      <c r="F8" s="56">
        <v>35</v>
      </c>
      <c r="G8" s="54"/>
      <c r="H8" s="58"/>
      <c r="I8" s="57"/>
      <c r="J8" s="57"/>
      <c r="K8" s="36" t="s">
        <v>65</v>
      </c>
      <c r="L8" s="82">
        <v>8</v>
      </c>
      <c r="M8" s="82"/>
      <c r="N8" s="64"/>
      <c r="O8" s="85" t="s">
        <v>219</v>
      </c>
      <c r="P8" s="87">
        <v>44652.00664351852</v>
      </c>
      <c r="Q8" s="85" t="s">
        <v>220</v>
      </c>
      <c r="R8" s="85"/>
      <c r="S8" s="85"/>
      <c r="T8" s="89" t="s">
        <v>222</v>
      </c>
      <c r="U8" s="85"/>
      <c r="V8" s="91" t="str">
        <f>HYPERLINK("http://pbs.twimg.com/profile_images/459009438699888640/JTDiJPX4_normal.jpeg")</f>
        <v>http://pbs.twimg.com/profile_images/459009438699888640/JTDiJPX4_normal.jpeg</v>
      </c>
      <c r="W8" s="87">
        <v>44652.00664351852</v>
      </c>
      <c r="X8" s="93">
        <v>44652</v>
      </c>
      <c r="Y8" s="89" t="s">
        <v>227</v>
      </c>
      <c r="Z8" s="91" t="str">
        <f>HYPERLINK("https://twitter.com/#!/duzins/status/1509684357811908608")</f>
        <v>https://twitter.com/#!/duzins/status/1509684357811908608</v>
      </c>
      <c r="AA8" s="85"/>
      <c r="AB8" s="85"/>
      <c r="AC8" s="89" t="s">
        <v>231</v>
      </c>
      <c r="AD8" s="85"/>
      <c r="AE8" s="85" t="b">
        <v>0</v>
      </c>
      <c r="AF8" s="85">
        <v>0</v>
      </c>
      <c r="AG8" s="89" t="s">
        <v>232</v>
      </c>
      <c r="AH8" s="85" t="b">
        <v>0</v>
      </c>
      <c r="AI8" s="85" t="s">
        <v>233</v>
      </c>
      <c r="AJ8" s="85"/>
      <c r="AK8" s="89" t="s">
        <v>232</v>
      </c>
      <c r="AL8" s="85" t="b">
        <v>0</v>
      </c>
      <c r="AM8" s="85">
        <v>3</v>
      </c>
      <c r="AN8" s="89" t="s">
        <v>230</v>
      </c>
      <c r="AO8" s="89" t="s">
        <v>235</v>
      </c>
      <c r="AP8" s="85" t="b">
        <v>0</v>
      </c>
      <c r="AQ8" s="89" t="s">
        <v>230</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217</v>
      </c>
      <c r="B9" s="83" t="s">
        <v>216</v>
      </c>
      <c r="C9" s="54" t="s">
        <v>323</v>
      </c>
      <c r="D9" s="55">
        <v>3</v>
      </c>
      <c r="E9" s="67" t="s">
        <v>132</v>
      </c>
      <c r="F9" s="56">
        <v>35</v>
      </c>
      <c r="G9" s="54"/>
      <c r="H9" s="58"/>
      <c r="I9" s="57"/>
      <c r="J9" s="57"/>
      <c r="K9" s="36" t="s">
        <v>65</v>
      </c>
      <c r="L9" s="82">
        <v>9</v>
      </c>
      <c r="M9" s="82"/>
      <c r="N9" s="64"/>
      <c r="O9" s="85" t="s">
        <v>218</v>
      </c>
      <c r="P9" s="87">
        <v>44652.00664351852</v>
      </c>
      <c r="Q9" s="85" t="s">
        <v>220</v>
      </c>
      <c r="R9" s="85"/>
      <c r="S9" s="85"/>
      <c r="T9" s="89" t="s">
        <v>222</v>
      </c>
      <c r="U9" s="85"/>
      <c r="V9" s="91" t="str">
        <f>HYPERLINK("http://pbs.twimg.com/profile_images/459009438699888640/JTDiJPX4_normal.jpeg")</f>
        <v>http://pbs.twimg.com/profile_images/459009438699888640/JTDiJPX4_normal.jpeg</v>
      </c>
      <c r="W9" s="87">
        <v>44652.00664351852</v>
      </c>
      <c r="X9" s="93">
        <v>44652</v>
      </c>
      <c r="Y9" s="89" t="s">
        <v>227</v>
      </c>
      <c r="Z9" s="91" t="str">
        <f>HYPERLINK("https://twitter.com/#!/duzins/status/1509684357811908608")</f>
        <v>https://twitter.com/#!/duzins/status/1509684357811908608</v>
      </c>
      <c r="AA9" s="85"/>
      <c r="AB9" s="85"/>
      <c r="AC9" s="89" t="s">
        <v>231</v>
      </c>
      <c r="AD9" s="85"/>
      <c r="AE9" s="85" t="b">
        <v>0</v>
      </c>
      <c r="AF9" s="85">
        <v>0</v>
      </c>
      <c r="AG9" s="89" t="s">
        <v>232</v>
      </c>
      <c r="AH9" s="85" t="b">
        <v>0</v>
      </c>
      <c r="AI9" s="85" t="s">
        <v>233</v>
      </c>
      <c r="AJ9" s="85"/>
      <c r="AK9" s="89" t="s">
        <v>232</v>
      </c>
      <c r="AL9" s="85" t="b">
        <v>0</v>
      </c>
      <c r="AM9" s="85">
        <v>3</v>
      </c>
      <c r="AN9" s="89" t="s">
        <v>230</v>
      </c>
      <c r="AO9" s="89" t="s">
        <v>235</v>
      </c>
      <c r="AP9" s="85" t="b">
        <v>0</v>
      </c>
      <c r="AQ9" s="89" t="s">
        <v>230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316</v>
      </c>
      <c r="BB2" s="3"/>
      <c r="BC2" s="3"/>
    </row>
    <row r="3" spans="1:55" ht="15" customHeight="1">
      <c r="A3" s="50" t="s">
        <v>214</v>
      </c>
      <c r="B3" s="54"/>
      <c r="C3" s="54"/>
      <c r="D3" s="55"/>
      <c r="E3" s="56"/>
      <c r="F3" s="115" t="str">
        <f>HYPERLINK("http://abs.twimg.com/sticky/default_profile_images/default_profile_normal.png")</f>
        <v>http://abs.twimg.com/sticky/default_profile_images/default_profile_normal.png</v>
      </c>
      <c r="G3" s="54"/>
      <c r="H3" s="58" t="s">
        <v>214</v>
      </c>
      <c r="I3" s="57"/>
      <c r="J3" s="57"/>
      <c r="K3" s="117" t="s">
        <v>275</v>
      </c>
      <c r="L3" s="60"/>
      <c r="M3" s="61">
        <v>115.86326599121094</v>
      </c>
      <c r="N3" s="61">
        <v>164.4572296142578</v>
      </c>
      <c r="O3" s="59"/>
      <c r="P3" s="62"/>
      <c r="Q3" s="62"/>
      <c r="R3" s="51"/>
      <c r="S3" s="51"/>
      <c r="T3" s="51"/>
      <c r="U3" s="51"/>
      <c r="V3" s="52"/>
      <c r="W3" s="52"/>
      <c r="X3" s="53"/>
      <c r="Y3" s="52"/>
      <c r="Z3" s="52"/>
      <c r="AA3" s="63">
        <v>3</v>
      </c>
      <c r="AB3" s="63"/>
      <c r="AC3" s="64"/>
      <c r="AD3" s="84" t="s">
        <v>234</v>
      </c>
      <c r="AE3" s="88" t="s">
        <v>264</v>
      </c>
      <c r="AF3" s="84">
        <v>2</v>
      </c>
      <c r="AG3" s="84">
        <v>312</v>
      </c>
      <c r="AH3" s="84">
        <v>31142</v>
      </c>
      <c r="AI3" s="84">
        <v>37</v>
      </c>
      <c r="AJ3" s="84"/>
      <c r="AK3" s="84" t="s">
        <v>268</v>
      </c>
      <c r="AL3" s="84"/>
      <c r="AM3" s="84"/>
      <c r="AN3" s="84"/>
      <c r="AO3" s="86">
        <v>43945.43320601852</v>
      </c>
      <c r="AP3" s="90" t="str">
        <f>HYPERLINK("https://pbs.twimg.com/profile_banners/1253630643612704769/1589458921")</f>
        <v>https://pbs.twimg.com/profile_banners/1253630643612704769/1589458921</v>
      </c>
      <c r="AQ3" s="84" t="b">
        <v>1</v>
      </c>
      <c r="AR3" s="84" t="b">
        <v>1</v>
      </c>
      <c r="AS3" s="84" t="b">
        <v>0</v>
      </c>
      <c r="AT3" s="84"/>
      <c r="AU3" s="84">
        <v>7</v>
      </c>
      <c r="AV3" s="84"/>
      <c r="AW3" s="84" t="b">
        <v>0</v>
      </c>
      <c r="AX3" s="84" t="s">
        <v>271</v>
      </c>
      <c r="AY3" s="90" t="str">
        <f>HYPERLINK("https://twitter.com/thecommbot")</f>
        <v>https://twitter.com/thecommbot</v>
      </c>
      <c r="AZ3" s="84" t="s">
        <v>66</v>
      </c>
      <c r="BA3" s="84" t="str">
        <f>REPLACE(INDEX(GroupVertices[Group],MATCH(Vertices[[#This Row],[Vertex]],GroupVertices[Vertex],0)),1,1,"")</f>
        <v>1</v>
      </c>
      <c r="BB3" s="3"/>
      <c r="BC3" s="3"/>
    </row>
    <row r="4" spans="1:58" ht="15">
      <c r="A4" s="14" t="s">
        <v>216</v>
      </c>
      <c r="B4" s="15"/>
      <c r="C4" s="15"/>
      <c r="D4" s="94"/>
      <c r="E4" s="80"/>
      <c r="F4" s="115" t="str">
        <f>HYPERLINK("http://pbs.twimg.com/profile_images/797143270216208384/IBxCZc9L_normal.jpg")</f>
        <v>http://pbs.twimg.com/profile_images/797143270216208384/IBxCZc9L_normal.jpg</v>
      </c>
      <c r="G4" s="15"/>
      <c r="H4" s="16" t="s">
        <v>216</v>
      </c>
      <c r="I4" s="68"/>
      <c r="J4" s="68"/>
      <c r="K4" s="117" t="s">
        <v>272</v>
      </c>
      <c r="L4" s="95"/>
      <c r="M4" s="96">
        <v>4652.3193359375</v>
      </c>
      <c r="N4" s="96">
        <v>3815.701904296875</v>
      </c>
      <c r="O4" s="78"/>
      <c r="P4" s="97"/>
      <c r="Q4" s="97"/>
      <c r="R4" s="98"/>
      <c r="S4" s="98"/>
      <c r="T4" s="98"/>
      <c r="U4" s="98"/>
      <c r="V4" s="53"/>
      <c r="W4" s="53"/>
      <c r="X4" s="53"/>
      <c r="Y4" s="53"/>
      <c r="Z4" s="52"/>
      <c r="AA4" s="81">
        <v>4</v>
      </c>
      <c r="AB4" s="81"/>
      <c r="AC4" s="99"/>
      <c r="AD4" s="84" t="s">
        <v>258</v>
      </c>
      <c r="AE4" s="88" t="s">
        <v>261</v>
      </c>
      <c r="AF4" s="84">
        <v>4302</v>
      </c>
      <c r="AG4" s="84">
        <v>5491</v>
      </c>
      <c r="AH4" s="84">
        <v>11994</v>
      </c>
      <c r="AI4" s="84">
        <v>3133</v>
      </c>
      <c r="AJ4" s="84"/>
      <c r="AK4" s="84" t="s">
        <v>265</v>
      </c>
      <c r="AL4" s="84" t="s">
        <v>269</v>
      </c>
      <c r="AM4" s="90" t="str">
        <f>HYPERLINK("https://t.co/QgXyd12YG8")</f>
        <v>https://t.co/QgXyd12YG8</v>
      </c>
      <c r="AN4" s="84"/>
      <c r="AO4" s="86">
        <v>39153.88082175926</v>
      </c>
      <c r="AP4" s="90" t="str">
        <f>HYPERLINK("https://pbs.twimg.com/profile_banners/1042501/1639652408")</f>
        <v>https://pbs.twimg.com/profile_banners/1042501/1639652408</v>
      </c>
      <c r="AQ4" s="84" t="b">
        <v>0</v>
      </c>
      <c r="AR4" s="84" t="b">
        <v>0</v>
      </c>
      <c r="AS4" s="84" t="b">
        <v>1</v>
      </c>
      <c r="AT4" s="84"/>
      <c r="AU4" s="84">
        <v>613</v>
      </c>
      <c r="AV4" s="90" t="str">
        <f>HYPERLINK("http://abs.twimg.com/images/themes/theme1/bg.png")</f>
        <v>http://abs.twimg.com/images/themes/theme1/bg.png</v>
      </c>
      <c r="AW4" s="84" t="b">
        <v>0</v>
      </c>
      <c r="AX4" s="84" t="s">
        <v>271</v>
      </c>
      <c r="AY4" s="90" t="str">
        <f>HYPERLINK("https://twitter.com/suzboop")</f>
        <v>https://twitter.com/suzboop</v>
      </c>
      <c r="AZ4" s="84" t="s">
        <v>66</v>
      </c>
      <c r="BA4" s="84" t="str">
        <f>REPLACE(INDEX(GroupVertices[Group],MATCH(Vertices[[#This Row],[Vertex]],GroupVertices[Vertex],0)),1,1,"")</f>
        <v>1</v>
      </c>
      <c r="BB4" s="2"/>
      <c r="BC4" s="3"/>
      <c r="BD4" s="3"/>
      <c r="BE4" s="3"/>
      <c r="BF4" s="3"/>
    </row>
    <row r="5" spans="1:58" ht="15">
      <c r="A5" s="14" t="s">
        <v>215</v>
      </c>
      <c r="B5" s="15"/>
      <c r="C5" s="15"/>
      <c r="D5" s="94"/>
      <c r="E5" s="80"/>
      <c r="F5" s="115" t="str">
        <f>HYPERLINK("http://pbs.twimg.com/profile_images/1079136518348787713/TbswqSni_normal.jpg")</f>
        <v>http://pbs.twimg.com/profile_images/1079136518348787713/TbswqSni_normal.jpg</v>
      </c>
      <c r="G5" s="15"/>
      <c r="H5" s="16" t="s">
        <v>215</v>
      </c>
      <c r="I5" s="68"/>
      <c r="J5" s="68"/>
      <c r="K5" s="117" t="s">
        <v>273</v>
      </c>
      <c r="L5" s="95"/>
      <c r="M5" s="96">
        <v>9883.13671875</v>
      </c>
      <c r="N5" s="96">
        <v>1448.10595703125</v>
      </c>
      <c r="O5" s="78"/>
      <c r="P5" s="97"/>
      <c r="Q5" s="97"/>
      <c r="R5" s="98"/>
      <c r="S5" s="98"/>
      <c r="T5" s="98"/>
      <c r="U5" s="98"/>
      <c r="V5" s="53"/>
      <c r="W5" s="53"/>
      <c r="X5" s="53"/>
      <c r="Y5" s="53"/>
      <c r="Z5" s="52"/>
      <c r="AA5" s="81">
        <v>5</v>
      </c>
      <c r="AB5" s="81"/>
      <c r="AC5" s="99"/>
      <c r="AD5" s="84" t="s">
        <v>259</v>
      </c>
      <c r="AE5" s="88" t="s">
        <v>262</v>
      </c>
      <c r="AF5" s="84">
        <v>588</v>
      </c>
      <c r="AG5" s="84">
        <v>246</v>
      </c>
      <c r="AH5" s="84">
        <v>577</v>
      </c>
      <c r="AI5" s="84">
        <v>3712</v>
      </c>
      <c r="AJ5" s="84"/>
      <c r="AK5" s="84" t="s">
        <v>266</v>
      </c>
      <c r="AL5" s="84" t="s">
        <v>269</v>
      </c>
      <c r="AM5" s="84"/>
      <c r="AN5" s="84"/>
      <c r="AO5" s="86">
        <v>40926.93179398148</v>
      </c>
      <c r="AP5" s="90" t="str">
        <f>HYPERLINK("https://pbs.twimg.com/profile_banners/467843202/1546137482")</f>
        <v>https://pbs.twimg.com/profile_banners/467843202/1546137482</v>
      </c>
      <c r="AQ5" s="84" t="b">
        <v>0</v>
      </c>
      <c r="AR5" s="84" t="b">
        <v>0</v>
      </c>
      <c r="AS5" s="84" t="b">
        <v>0</v>
      </c>
      <c r="AT5" s="84"/>
      <c r="AU5" s="84">
        <v>3</v>
      </c>
      <c r="AV5" s="90" t="str">
        <f>HYPERLINK("http://abs.twimg.com/images/themes/theme1/bg.png")</f>
        <v>http://abs.twimg.com/images/themes/theme1/bg.png</v>
      </c>
      <c r="AW5" s="84" t="b">
        <v>0</v>
      </c>
      <c r="AX5" s="84" t="s">
        <v>271</v>
      </c>
      <c r="AY5" s="90" t="str">
        <f>HYPERLINK("https://twitter.com/tickytembo")</f>
        <v>https://twitter.com/tickytembo</v>
      </c>
      <c r="AZ5" s="84" t="s">
        <v>66</v>
      </c>
      <c r="BA5" s="84" t="str">
        <f>REPLACE(INDEX(GroupVertices[Group],MATCH(Vertices[[#This Row],[Vertex]],GroupVertices[Vertex],0)),1,1,"")</f>
        <v>1</v>
      </c>
      <c r="BB5" s="2"/>
      <c r="BC5" s="3"/>
      <c r="BD5" s="3"/>
      <c r="BE5" s="3"/>
      <c r="BF5" s="3"/>
    </row>
    <row r="6" spans="1:58" ht="15">
      <c r="A6" s="100" t="s">
        <v>217</v>
      </c>
      <c r="B6" s="101"/>
      <c r="C6" s="101"/>
      <c r="D6" s="102"/>
      <c r="E6" s="103"/>
      <c r="F6" s="116" t="str">
        <f>HYPERLINK("http://pbs.twimg.com/profile_images/459009438699888640/JTDiJPX4_normal.jpeg")</f>
        <v>http://pbs.twimg.com/profile_images/459009438699888640/JTDiJPX4_normal.jpeg</v>
      </c>
      <c r="G6" s="101"/>
      <c r="H6" s="104" t="s">
        <v>217</v>
      </c>
      <c r="I6" s="105"/>
      <c r="J6" s="105"/>
      <c r="K6" s="118" t="s">
        <v>274</v>
      </c>
      <c r="L6" s="106"/>
      <c r="M6" s="107">
        <v>3957.958251953125</v>
      </c>
      <c r="N6" s="107">
        <v>9834.54296875</v>
      </c>
      <c r="O6" s="108"/>
      <c r="P6" s="109"/>
      <c r="Q6" s="109"/>
      <c r="R6" s="110"/>
      <c r="S6" s="110"/>
      <c r="T6" s="110"/>
      <c r="U6" s="110"/>
      <c r="V6" s="111"/>
      <c r="W6" s="111"/>
      <c r="X6" s="111"/>
      <c r="Y6" s="111"/>
      <c r="Z6" s="112"/>
      <c r="AA6" s="113">
        <v>6</v>
      </c>
      <c r="AB6" s="113"/>
      <c r="AC6" s="114"/>
      <c r="AD6" s="84" t="s">
        <v>260</v>
      </c>
      <c r="AE6" s="88" t="s">
        <v>263</v>
      </c>
      <c r="AF6" s="84">
        <v>167</v>
      </c>
      <c r="AG6" s="84">
        <v>2215</v>
      </c>
      <c r="AH6" s="84">
        <v>11678</v>
      </c>
      <c r="AI6" s="84">
        <v>1095</v>
      </c>
      <c r="AJ6" s="84"/>
      <c r="AK6" s="84" t="s">
        <v>267</v>
      </c>
      <c r="AL6" s="84" t="s">
        <v>270</v>
      </c>
      <c r="AM6" s="90" t="str">
        <f>HYPERLINK("https://t.co/FHrQDbiz00")</f>
        <v>https://t.co/FHrQDbiz00</v>
      </c>
      <c r="AN6" s="84"/>
      <c r="AO6" s="86">
        <v>39067.226793981485</v>
      </c>
      <c r="AP6" s="90" t="str">
        <f>HYPERLINK("https://pbs.twimg.com/profile_banners/73173/1398271323")</f>
        <v>https://pbs.twimg.com/profile_banners/73173/1398271323</v>
      </c>
      <c r="AQ6" s="84" t="b">
        <v>0</v>
      </c>
      <c r="AR6" s="84" t="b">
        <v>0</v>
      </c>
      <c r="AS6" s="84" t="b">
        <v>0</v>
      </c>
      <c r="AT6" s="84"/>
      <c r="AU6" s="84">
        <v>200</v>
      </c>
      <c r="AV6" s="90" t="str">
        <f>HYPERLINK("http://abs.twimg.com/images/themes/theme9/bg.gif")</f>
        <v>http://abs.twimg.com/images/themes/theme9/bg.gif</v>
      </c>
      <c r="AW6" s="84" t="b">
        <v>0</v>
      </c>
      <c r="AX6" s="84" t="s">
        <v>271</v>
      </c>
      <c r="AY6" s="90" t="str">
        <f>HYPERLINK("https://twitter.com/duzins")</f>
        <v>https://twitter.com/duzins</v>
      </c>
      <c r="AZ6" s="84" t="s">
        <v>66</v>
      </c>
      <c r="BA6" s="84"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314</v>
      </c>
      <c r="B3" s="119" t="s">
        <v>315</v>
      </c>
      <c r="C3" s="119" t="s">
        <v>56</v>
      </c>
      <c r="D3" s="15"/>
      <c r="E3" s="15"/>
      <c r="F3" s="16" t="s">
        <v>314</v>
      </c>
      <c r="G3" s="78"/>
      <c r="H3" s="78"/>
      <c r="I3" s="65">
        <v>3</v>
      </c>
      <c r="J3" s="65"/>
      <c r="K3" s="51">
        <v>4</v>
      </c>
      <c r="L3" s="51">
        <v>1</v>
      </c>
      <c r="M3" s="51">
        <v>6</v>
      </c>
      <c r="N3" s="51">
        <v>7</v>
      </c>
      <c r="O3" s="51">
        <v>1</v>
      </c>
      <c r="P3" s="52">
        <v>0</v>
      </c>
      <c r="Q3" s="52">
        <v>0</v>
      </c>
      <c r="R3" s="51">
        <v>1</v>
      </c>
      <c r="S3" s="51">
        <v>0</v>
      </c>
      <c r="T3" s="51">
        <v>4</v>
      </c>
      <c r="U3" s="51">
        <v>7</v>
      </c>
      <c r="V3" s="51">
        <v>2</v>
      </c>
      <c r="W3" s="52">
        <v>1.125</v>
      </c>
      <c r="X3" s="52">
        <v>0.25</v>
      </c>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314</v>
      </c>
      <c r="B2" s="88" t="s">
        <v>217</v>
      </c>
      <c r="C2" s="84">
        <f>VLOOKUP(GroupVertices[[#This Row],[Vertex]],Vertices[],MATCH("ID",Vertices[[#Headers],[Vertex]:[Vertex Group]],0),FALSE)</f>
        <v>6</v>
      </c>
    </row>
    <row r="3" spans="1:3" ht="15">
      <c r="A3" s="85" t="s">
        <v>314</v>
      </c>
      <c r="B3" s="88" t="s">
        <v>216</v>
      </c>
      <c r="C3" s="84">
        <f>VLOOKUP(GroupVertices[[#This Row],[Vertex]],Vertices[],MATCH("ID",Vertices[[#Headers],[Vertex]:[Vertex Group]],0),FALSE)</f>
        <v>4</v>
      </c>
    </row>
    <row r="4" spans="1:3" ht="15">
      <c r="A4" s="85" t="s">
        <v>314</v>
      </c>
      <c r="B4" s="88" t="s">
        <v>215</v>
      </c>
      <c r="C4" s="84">
        <f>VLOOKUP(GroupVertices[[#This Row],[Vertex]],Vertices[],MATCH("ID",Vertices[[#Headers],[Vertex]:[Vertex Group]],0),FALSE)</f>
        <v>5</v>
      </c>
    </row>
    <row r="5" spans="1:3" ht="15">
      <c r="A5" s="85" t="s">
        <v>314</v>
      </c>
      <c r="B5" s="88" t="s">
        <v>214</v>
      </c>
      <c r="C5"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216</v>
      </c>
      <c r="C3" s="54"/>
      <c r="D3" s="55"/>
      <c r="E3" s="67"/>
      <c r="F3" s="56"/>
      <c r="G3" s="54"/>
      <c r="H3" s="58"/>
      <c r="I3" s="57"/>
      <c r="J3" s="57"/>
      <c r="K3" s="36" t="s">
        <v>65</v>
      </c>
      <c r="L3" s="63">
        <v>3</v>
      </c>
      <c r="M3" s="63"/>
      <c r="N3" s="64"/>
      <c r="O3" s="84" t="s">
        <v>219</v>
      </c>
      <c r="P3" s="86">
        <v>44651.57027777778</v>
      </c>
      <c r="Q3" s="84" t="s">
        <v>220</v>
      </c>
      <c r="R3" s="84"/>
      <c r="S3" s="84"/>
      <c r="T3" s="88" t="s">
        <v>222</v>
      </c>
      <c r="U3" s="84"/>
      <c r="V3" s="90" t="str">
        <f>HYPERLINK("http://abs.twimg.com/sticky/default_profile_images/default_profile_normal.png")</f>
        <v>http://abs.twimg.com/sticky/default_profile_images/default_profile_normal.png</v>
      </c>
      <c r="W3" s="86">
        <v>44651.57027777778</v>
      </c>
      <c r="X3" s="92">
        <v>44651</v>
      </c>
      <c r="Y3" s="88" t="s">
        <v>224</v>
      </c>
      <c r="Z3" s="90" t="str">
        <f>HYPERLINK("https://twitter.com/#!/thecommbot/status/1509526226741956612")</f>
        <v>https://twitter.com/#!/thecommbot/status/1509526226741956612</v>
      </c>
      <c r="AA3" s="84"/>
      <c r="AB3" s="84"/>
      <c r="AC3" s="88" t="s">
        <v>228</v>
      </c>
      <c r="AD3" s="84"/>
      <c r="AE3" s="84" t="b">
        <v>0</v>
      </c>
      <c r="AF3" s="84">
        <v>0</v>
      </c>
      <c r="AG3" s="88" t="s">
        <v>232</v>
      </c>
      <c r="AH3" s="84" t="b">
        <v>0</v>
      </c>
      <c r="AI3" s="84" t="s">
        <v>233</v>
      </c>
      <c r="AJ3" s="84"/>
      <c r="AK3" s="88" t="s">
        <v>232</v>
      </c>
      <c r="AL3" s="84" t="b">
        <v>0</v>
      </c>
      <c r="AM3" s="84">
        <v>3</v>
      </c>
      <c r="AN3" s="88" t="s">
        <v>230</v>
      </c>
      <c r="AO3" s="88" t="s">
        <v>234</v>
      </c>
      <c r="AP3" s="84" t="b">
        <v>0</v>
      </c>
      <c r="AQ3" s="88" t="s">
        <v>230</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218</v>
      </c>
      <c r="P4" s="87">
        <v>44651.57027777778</v>
      </c>
      <c r="Q4" s="85" t="s">
        <v>220</v>
      </c>
      <c r="R4" s="85"/>
      <c r="S4" s="85"/>
      <c r="T4" s="89" t="s">
        <v>222</v>
      </c>
      <c r="U4" s="85"/>
      <c r="V4" s="91" t="str">
        <f>HYPERLINK("http://abs.twimg.com/sticky/default_profile_images/default_profile_normal.png")</f>
        <v>http://abs.twimg.com/sticky/default_profile_images/default_profile_normal.png</v>
      </c>
      <c r="W4" s="87">
        <v>44651.57027777778</v>
      </c>
      <c r="X4" s="93">
        <v>44651</v>
      </c>
      <c r="Y4" s="89" t="s">
        <v>224</v>
      </c>
      <c r="Z4" s="91" t="str">
        <f>HYPERLINK("https://twitter.com/#!/thecommbot/status/1509526226741956612")</f>
        <v>https://twitter.com/#!/thecommbot/status/1509526226741956612</v>
      </c>
      <c r="AA4" s="85"/>
      <c r="AB4" s="85"/>
      <c r="AC4" s="89" t="s">
        <v>228</v>
      </c>
      <c r="AD4" s="85"/>
      <c r="AE4" s="85" t="b">
        <v>0</v>
      </c>
      <c r="AF4" s="85">
        <v>0</v>
      </c>
      <c r="AG4" s="89" t="s">
        <v>232</v>
      </c>
      <c r="AH4" s="85" t="b">
        <v>0</v>
      </c>
      <c r="AI4" s="85" t="s">
        <v>233</v>
      </c>
      <c r="AJ4" s="85"/>
      <c r="AK4" s="89" t="s">
        <v>232</v>
      </c>
      <c r="AL4" s="85" t="b">
        <v>0</v>
      </c>
      <c r="AM4" s="85">
        <v>3</v>
      </c>
      <c r="AN4" s="89" t="s">
        <v>230</v>
      </c>
      <c r="AO4" s="89" t="s">
        <v>234</v>
      </c>
      <c r="AP4" s="85" t="b">
        <v>0</v>
      </c>
      <c r="AQ4" s="89" t="s">
        <v>230</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216</v>
      </c>
      <c r="C5" s="54"/>
      <c r="D5" s="55"/>
      <c r="E5" s="67"/>
      <c r="F5" s="56"/>
      <c r="G5" s="54"/>
      <c r="H5" s="58"/>
      <c r="I5" s="57"/>
      <c r="J5" s="57"/>
      <c r="K5" s="36" t="s">
        <v>65</v>
      </c>
      <c r="L5" s="82">
        <v>5</v>
      </c>
      <c r="M5" s="82"/>
      <c r="N5" s="64"/>
      <c r="O5" s="85" t="s">
        <v>219</v>
      </c>
      <c r="P5" s="87">
        <v>44651.60377314815</v>
      </c>
      <c r="Q5" s="85" t="s">
        <v>220</v>
      </c>
      <c r="R5" s="85"/>
      <c r="S5" s="85"/>
      <c r="T5" s="89" t="s">
        <v>222</v>
      </c>
      <c r="U5" s="85"/>
      <c r="V5" s="91" t="str">
        <f>HYPERLINK("http://pbs.twimg.com/profile_images/1079136518348787713/TbswqSni_normal.jpg")</f>
        <v>http://pbs.twimg.com/profile_images/1079136518348787713/TbswqSni_normal.jpg</v>
      </c>
      <c r="W5" s="87">
        <v>44651.60377314815</v>
      </c>
      <c r="X5" s="93">
        <v>44651</v>
      </c>
      <c r="Y5" s="89" t="s">
        <v>225</v>
      </c>
      <c r="Z5" s="91" t="str">
        <f>HYPERLINK("https://twitter.com/#!/tickytembo/status/1509538363757371401")</f>
        <v>https://twitter.com/#!/tickytembo/status/1509538363757371401</v>
      </c>
      <c r="AA5" s="85"/>
      <c r="AB5" s="85"/>
      <c r="AC5" s="89" t="s">
        <v>229</v>
      </c>
      <c r="AD5" s="85"/>
      <c r="AE5" s="85" t="b">
        <v>0</v>
      </c>
      <c r="AF5" s="85">
        <v>0</v>
      </c>
      <c r="AG5" s="89" t="s">
        <v>232</v>
      </c>
      <c r="AH5" s="85" t="b">
        <v>0</v>
      </c>
      <c r="AI5" s="85" t="s">
        <v>233</v>
      </c>
      <c r="AJ5" s="85"/>
      <c r="AK5" s="89" t="s">
        <v>232</v>
      </c>
      <c r="AL5" s="85" t="b">
        <v>0</v>
      </c>
      <c r="AM5" s="85">
        <v>3</v>
      </c>
      <c r="AN5" s="89" t="s">
        <v>230</v>
      </c>
      <c r="AO5" s="89" t="s">
        <v>235</v>
      </c>
      <c r="AP5" s="85" t="b">
        <v>0</v>
      </c>
      <c r="AQ5" s="89" t="s">
        <v>230</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216</v>
      </c>
      <c r="C6" s="54"/>
      <c r="D6" s="55"/>
      <c r="E6" s="67"/>
      <c r="F6" s="56"/>
      <c r="G6" s="54"/>
      <c r="H6" s="58"/>
      <c r="I6" s="57"/>
      <c r="J6" s="57"/>
      <c r="K6" s="36" t="s">
        <v>65</v>
      </c>
      <c r="L6" s="82">
        <v>6</v>
      </c>
      <c r="M6" s="82"/>
      <c r="N6" s="64"/>
      <c r="O6" s="85" t="s">
        <v>218</v>
      </c>
      <c r="P6" s="87">
        <v>44651.60377314815</v>
      </c>
      <c r="Q6" s="85" t="s">
        <v>220</v>
      </c>
      <c r="R6" s="85"/>
      <c r="S6" s="85"/>
      <c r="T6" s="89" t="s">
        <v>222</v>
      </c>
      <c r="U6" s="85"/>
      <c r="V6" s="91" t="str">
        <f>HYPERLINK("http://pbs.twimg.com/profile_images/1079136518348787713/TbswqSni_normal.jpg")</f>
        <v>http://pbs.twimg.com/profile_images/1079136518348787713/TbswqSni_normal.jpg</v>
      </c>
      <c r="W6" s="87">
        <v>44651.60377314815</v>
      </c>
      <c r="X6" s="93">
        <v>44651</v>
      </c>
      <c r="Y6" s="89" t="s">
        <v>225</v>
      </c>
      <c r="Z6" s="91" t="str">
        <f>HYPERLINK("https://twitter.com/#!/tickytembo/status/1509538363757371401")</f>
        <v>https://twitter.com/#!/tickytembo/status/1509538363757371401</v>
      </c>
      <c r="AA6" s="85"/>
      <c r="AB6" s="85"/>
      <c r="AC6" s="89" t="s">
        <v>229</v>
      </c>
      <c r="AD6" s="85"/>
      <c r="AE6" s="85" t="b">
        <v>0</v>
      </c>
      <c r="AF6" s="85">
        <v>0</v>
      </c>
      <c r="AG6" s="89" t="s">
        <v>232</v>
      </c>
      <c r="AH6" s="85" t="b">
        <v>0</v>
      </c>
      <c r="AI6" s="85" t="s">
        <v>233</v>
      </c>
      <c r="AJ6" s="85"/>
      <c r="AK6" s="89" t="s">
        <v>232</v>
      </c>
      <c r="AL6" s="85" t="b">
        <v>0</v>
      </c>
      <c r="AM6" s="85">
        <v>3</v>
      </c>
      <c r="AN6" s="89" t="s">
        <v>230</v>
      </c>
      <c r="AO6" s="89" t="s">
        <v>235</v>
      </c>
      <c r="AP6" s="85" t="b">
        <v>0</v>
      </c>
      <c r="AQ6" s="89" t="s">
        <v>230</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216</v>
      </c>
      <c r="C7" s="54"/>
      <c r="D7" s="55"/>
      <c r="E7" s="67"/>
      <c r="F7" s="56"/>
      <c r="G7" s="54"/>
      <c r="H7" s="58"/>
      <c r="I7" s="57"/>
      <c r="J7" s="57"/>
      <c r="K7" s="36" t="s">
        <v>65</v>
      </c>
      <c r="L7" s="82">
        <v>7</v>
      </c>
      <c r="M7" s="82"/>
      <c r="N7" s="64"/>
      <c r="O7" s="85" t="s">
        <v>176</v>
      </c>
      <c r="P7" s="87">
        <v>44651.547488425924</v>
      </c>
      <c r="Q7" s="85" t="s">
        <v>221</v>
      </c>
      <c r="R7" s="85"/>
      <c r="S7" s="85"/>
      <c r="T7" s="89" t="s">
        <v>223</v>
      </c>
      <c r="U7" s="85"/>
      <c r="V7" s="91" t="str">
        <f>HYPERLINK("http://pbs.twimg.com/profile_images/797143270216208384/IBxCZc9L_normal.jpg")</f>
        <v>http://pbs.twimg.com/profile_images/797143270216208384/IBxCZc9L_normal.jpg</v>
      </c>
      <c r="W7" s="87">
        <v>44651.547488425924</v>
      </c>
      <c r="X7" s="93">
        <v>44651</v>
      </c>
      <c r="Y7" s="89" t="s">
        <v>226</v>
      </c>
      <c r="Z7" s="91" t="str">
        <f>HYPERLINK("https://twitter.com/#!/suzboop/status/1509517969025503238")</f>
        <v>https://twitter.com/#!/suzboop/status/1509517969025503238</v>
      </c>
      <c r="AA7" s="85"/>
      <c r="AB7" s="85"/>
      <c r="AC7" s="89" t="s">
        <v>230</v>
      </c>
      <c r="AD7" s="85"/>
      <c r="AE7" s="85" t="b">
        <v>0</v>
      </c>
      <c r="AF7" s="85">
        <v>0</v>
      </c>
      <c r="AG7" s="89" t="s">
        <v>232</v>
      </c>
      <c r="AH7" s="85" t="b">
        <v>0</v>
      </c>
      <c r="AI7" s="85" t="s">
        <v>233</v>
      </c>
      <c r="AJ7" s="85"/>
      <c r="AK7" s="89" t="s">
        <v>232</v>
      </c>
      <c r="AL7" s="85" t="b">
        <v>0</v>
      </c>
      <c r="AM7" s="85">
        <v>3</v>
      </c>
      <c r="AN7" s="89" t="s">
        <v>232</v>
      </c>
      <c r="AO7" s="89" t="s">
        <v>235</v>
      </c>
      <c r="AP7" s="85" t="b">
        <v>0</v>
      </c>
      <c r="AQ7" s="89" t="s">
        <v>230</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217</v>
      </c>
      <c r="B8" s="83" t="s">
        <v>216</v>
      </c>
      <c r="C8" s="54"/>
      <c r="D8" s="55"/>
      <c r="E8" s="67"/>
      <c r="F8" s="56"/>
      <c r="G8" s="54"/>
      <c r="H8" s="58"/>
      <c r="I8" s="57"/>
      <c r="J8" s="57"/>
      <c r="K8" s="36" t="s">
        <v>65</v>
      </c>
      <c r="L8" s="82">
        <v>8</v>
      </c>
      <c r="M8" s="82"/>
      <c r="N8" s="64"/>
      <c r="O8" s="85" t="s">
        <v>219</v>
      </c>
      <c r="P8" s="87">
        <v>44652.00664351852</v>
      </c>
      <c r="Q8" s="85" t="s">
        <v>220</v>
      </c>
      <c r="R8" s="85"/>
      <c r="S8" s="85"/>
      <c r="T8" s="89" t="s">
        <v>222</v>
      </c>
      <c r="U8" s="85"/>
      <c r="V8" s="91" t="str">
        <f>HYPERLINK("http://pbs.twimg.com/profile_images/459009438699888640/JTDiJPX4_normal.jpeg")</f>
        <v>http://pbs.twimg.com/profile_images/459009438699888640/JTDiJPX4_normal.jpeg</v>
      </c>
      <c r="W8" s="87">
        <v>44652.00664351852</v>
      </c>
      <c r="X8" s="93">
        <v>44652</v>
      </c>
      <c r="Y8" s="89" t="s">
        <v>227</v>
      </c>
      <c r="Z8" s="91" t="str">
        <f>HYPERLINK("https://twitter.com/#!/duzins/status/1509684357811908608")</f>
        <v>https://twitter.com/#!/duzins/status/1509684357811908608</v>
      </c>
      <c r="AA8" s="85"/>
      <c r="AB8" s="85"/>
      <c r="AC8" s="89" t="s">
        <v>231</v>
      </c>
      <c r="AD8" s="85"/>
      <c r="AE8" s="85" t="b">
        <v>0</v>
      </c>
      <c r="AF8" s="85">
        <v>0</v>
      </c>
      <c r="AG8" s="89" t="s">
        <v>232</v>
      </c>
      <c r="AH8" s="85" t="b">
        <v>0</v>
      </c>
      <c r="AI8" s="85" t="s">
        <v>233</v>
      </c>
      <c r="AJ8" s="85"/>
      <c r="AK8" s="89" t="s">
        <v>232</v>
      </c>
      <c r="AL8" s="85" t="b">
        <v>0</v>
      </c>
      <c r="AM8" s="85">
        <v>3</v>
      </c>
      <c r="AN8" s="89" t="s">
        <v>230</v>
      </c>
      <c r="AO8" s="89" t="s">
        <v>235</v>
      </c>
      <c r="AP8" s="85" t="b">
        <v>0</v>
      </c>
      <c r="AQ8" s="89" t="s">
        <v>230</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217</v>
      </c>
      <c r="B9" s="83" t="s">
        <v>216</v>
      </c>
      <c r="C9" s="54"/>
      <c r="D9" s="55"/>
      <c r="E9" s="67"/>
      <c r="F9" s="56"/>
      <c r="G9" s="54"/>
      <c r="H9" s="58"/>
      <c r="I9" s="57"/>
      <c r="J9" s="57"/>
      <c r="K9" s="36" t="s">
        <v>65</v>
      </c>
      <c r="L9" s="82">
        <v>9</v>
      </c>
      <c r="M9" s="82"/>
      <c r="N9" s="64"/>
      <c r="O9" s="85" t="s">
        <v>218</v>
      </c>
      <c r="P9" s="87">
        <v>44652.00664351852</v>
      </c>
      <c r="Q9" s="85" t="s">
        <v>220</v>
      </c>
      <c r="R9" s="85"/>
      <c r="S9" s="85"/>
      <c r="T9" s="89" t="s">
        <v>222</v>
      </c>
      <c r="U9" s="85"/>
      <c r="V9" s="91" t="str">
        <f>HYPERLINK("http://pbs.twimg.com/profile_images/459009438699888640/JTDiJPX4_normal.jpeg")</f>
        <v>http://pbs.twimg.com/profile_images/459009438699888640/JTDiJPX4_normal.jpeg</v>
      </c>
      <c r="W9" s="87">
        <v>44652.00664351852</v>
      </c>
      <c r="X9" s="93">
        <v>44652</v>
      </c>
      <c r="Y9" s="89" t="s">
        <v>227</v>
      </c>
      <c r="Z9" s="91" t="str">
        <f>HYPERLINK("https://twitter.com/#!/duzins/status/1509684357811908608")</f>
        <v>https://twitter.com/#!/duzins/status/1509684357811908608</v>
      </c>
      <c r="AA9" s="85"/>
      <c r="AB9" s="85"/>
      <c r="AC9" s="89" t="s">
        <v>231</v>
      </c>
      <c r="AD9" s="85"/>
      <c r="AE9" s="85" t="b">
        <v>0</v>
      </c>
      <c r="AF9" s="85">
        <v>0</v>
      </c>
      <c r="AG9" s="89" t="s">
        <v>232</v>
      </c>
      <c r="AH9" s="85" t="b">
        <v>0</v>
      </c>
      <c r="AI9" s="85" t="s">
        <v>233</v>
      </c>
      <c r="AJ9" s="85"/>
      <c r="AK9" s="89" t="s">
        <v>232</v>
      </c>
      <c r="AL9" s="85" t="b">
        <v>0</v>
      </c>
      <c r="AM9" s="85">
        <v>3</v>
      </c>
      <c r="AN9" s="89" t="s">
        <v>230</v>
      </c>
      <c r="AO9" s="89" t="s">
        <v>235</v>
      </c>
      <c r="AP9" s="85" t="b">
        <v>0</v>
      </c>
      <c r="AQ9" s="89" t="s">
        <v>230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327</v>
      </c>
    </row>
    <row r="24" spans="10:11" ht="409.5">
      <c r="J24" t="s">
        <v>311</v>
      </c>
      <c r="K24" s="13" t="s">
        <v>326</v>
      </c>
    </row>
    <row r="25" spans="10:11" ht="15">
      <c r="J25" t="s">
        <v>312</v>
      </c>
      <c r="K25" t="b">
        <v>0</v>
      </c>
    </row>
    <row r="26" spans="10:11" ht="15">
      <c r="J26" t="s">
        <v>324</v>
      </c>
      <c r="K26" t="s">
        <v>325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321</v>
      </c>
      <c r="B25" t="s">
        <v>320</v>
      </c>
    </row>
    <row r="26" spans="1:2" ht="15">
      <c r="A26" s="121">
        <v>44651.547488425924</v>
      </c>
      <c r="B26" s="3">
        <v>1</v>
      </c>
    </row>
    <row r="27" spans="1:2" ht="15">
      <c r="A27" s="121">
        <v>44651.57027777778</v>
      </c>
      <c r="B27" s="3">
        <v>2</v>
      </c>
    </row>
    <row r="28" spans="1:2" ht="15">
      <c r="A28" s="121">
        <v>44651.60377314815</v>
      </c>
      <c r="B28" s="3">
        <v>2</v>
      </c>
    </row>
    <row r="29" spans="1:2" ht="15">
      <c r="A29" s="121">
        <v>44652.00664351852</v>
      </c>
      <c r="B29" s="3">
        <v>2</v>
      </c>
    </row>
    <row r="30" spans="1:2" ht="15">
      <c r="A30" s="121" t="s">
        <v>322</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2022-04-21T21:49:19Z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