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<sst xmlns="http://schemas.openxmlformats.org/spreadsheetml/2006/main" count="330" uniqueCount="214">
  <si>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</si>
  <si>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</si>
  <si>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</si>
  <si>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</si>
  <si>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</si>
  <si>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</si>
  <si>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</si>
  <si>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</si>
  <si>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</si>
  <si>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</si>
  <si>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</si>
  <si>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</si>
  <si>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</si>
  <si>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</si>
  <si>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</si>
  <si>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</si>
  <si>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</si>
  <si>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</si>
  <si>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</si>
  <si>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</si>
  <si>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</si>
  <si>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</si>
  <si>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</si>
  <si>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</si>
  <si>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</si>
  <si>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</si>
  <si>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</si>
  <si>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</si>
  <si>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</si>
  <si>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</si>
  <si>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</si>
  <si>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</si>
  <si>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</si>
  <si>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</si>
  <si>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</si>
  <si>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</si>
  <si>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</si>
  <si>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</si>
  <si>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</si>
  <si>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</si>
  <si>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</si>
  <si>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</si>
  <si>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</si>
  <si>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</si>
  <si>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</si>
  <si>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</si>
  <si>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</si>
  <si>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</si>
  <si>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</si>
  <si>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</si>
  <si>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</si>
  <si>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</si>
  <si>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</si>
  <si>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</si>
  <si>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</si>
  <si>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</si>
  <si>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</si>
  <si>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</si>
  <si>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</si>
  <si>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</si>
  <si>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</si>
  <si>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</si>
  <si>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</si>
  <si>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</si>
  <si>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</si>
  <si>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</si>
  <si>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</si>
  <si>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</si>
  <si>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</si>
  <si>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</si>
  <si>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</si>
  <si>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</si>
  <si>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</si>
  <si>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</si>
  <si>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</si>
  <si>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</si>
  <si>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</si>
  <si>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</si>
  <si>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</si>
  <si>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</si>
  <si>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</si>
  <si>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</si>
  <si>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</si>
  <si>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</si>
  <si>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</si>
  <si>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</si>
  <si>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</si>
  <si>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</si>
  <si>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</si>
  <si>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</si>
  <si>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</si>
  <si>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</si>
  <si>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</si>
  <si>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</si>
  <si>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</si>
  <si>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</si>
  <si>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</si>
  <si>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</si>
  <si>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</si>
  <si>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</si>
  <si>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</si>
  <si>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</si>
  <si>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</si>
  <si>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</si>
  <si>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</si>
  <si>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</si>
  <si>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</si>
  <si>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</si>
  <si>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</si>
  <si>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</si>
  <si>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</si>
  <si>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</si>
  <si>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</si>
  <si>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</si>
  <si>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</si>
  <si>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</si>
  <si>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</si>
  <si>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</si>
  <si>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</si>
  <si>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</si>
  <si>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</si>
  <si>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</si>
  <si>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</si>
  <si>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</si>
  <si>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</si>
  <si>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</si>
  <si>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</si>
  <si>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</si>
  <si>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</si>
  <si>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</si>
  <si>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</si>
  <si>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</si>
  <si>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</si>
  <si>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</si>
  <si>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</si>
  <si>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</si>
  <si>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</si>
  <si>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</si>
  <si>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</si>
  <si>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</si>
  <si>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</si>
  <si>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</si>
  <si>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</si>
  <si>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</si>
  <si>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</si>
  <si>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</si>
  <si>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</si>
  <si>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</si>
  <si>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</si>
  <si>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</si>
  <si>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</si>
  <si>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</si>
  <si>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</si>
  <si>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</si>
  <si>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</si>
  <si>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</si>
  <si>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</si>
  <si>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</si>
  <si>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</si>
  <si>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</si>
  <si>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</si>
  <si>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</si>
  <si>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</si>
  <si>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</si>
  <si>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</si>
  <si>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</si>
  <si>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</si>
  <si>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</si>
  <si>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</si>
  <si>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</si>
  <si>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</si>
  <si>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</si>
  <si>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</si>
  <si>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</si>
  <si>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</si>
  <si>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</si>
  <si>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</si>
  <si>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</si>
  <si>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</si>
  <si>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</si>
  <si>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</si>
  <si>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</si>
  <si>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</si>
  <si>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</si>
  <si>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</si>
  <si>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</si>
  <si>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</si>
  <si>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138, 118, 118</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</si>
  <si>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</si>
  <si>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</si>
  <si>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</si>
  <si>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</si>
  <si>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https://pbs.twimg.com/profile_images/1190196852408365057/ON_LBppj_400x400.png</t>
  </si>
  <si>
    <t>https://pbs.twimg.com/profile_images/1339838210516643840/BxAkOBb4_400x400.jpg</t>
  </si>
  <si>
    <t>https://pbs.twimg.com/profile_images/1407943350976647168/OGaF8xtq_400x400.jpg</t>
  </si>
  <si>
    <t>https://pbs.twimg.com/profile_images/1438038689100312584/fJqF816d_400x400.jpg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</si>
  <si>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</si>
  <si>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</si>
  <si>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</si>
  <si>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141, 115, 115</t>
  </si>
  <si>
    <t>https://pbs.twimg.com/profile_images/1468561739985862656/yjrvgnvy_400x400.jpg</t>
  </si>
  <si>
    <t>148, 108, 108</t>
  </si>
  <si>
    <t>196, 59, 59</t>
  </si>
  <si>
    <t>174, 82, 82</t>
  </si>
  <si>
    <t>190, 66, 66</t>
  </si>
  <si>
    <t>171, 85, 85</t>
  </si>
  <si>
    <t>209, 46, 46</t>
  </si>
  <si>
    <t>144, 112, 112</t>
  </si>
  <si>
    <t>187, 69, 69</t>
  </si>
  <si>
    <t>242, 13, 13</t>
  </si>
  <si>
    <t>229, 26, 26</t>
  </si>
  <si>
    <t>177, 79, 79</t>
  </si>
  <si>
    <t>Edge Weight▓1▓244▓0▓True▓Gray▓Red▓▓Edge Weight▓1▓244▓0▓1▓10▓False▓Edge Weight▓1▓244▓0▓80▓30▓False▓▓0▓0▓0▓True▓Black▓Black▓▓▓0▓0▓0▓0▓0▓False▓▓0▓0▓0▓0▓0▓False▓▓0▓0▓0▓0▓0▓False▓▓0▓0▓0▓0▓0▓False</t>
  </si>
  <si>
    <t>https://pbs.twimg.com/profile_images/1507022478312292354/rR7Smvn__400x400.jpg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</si>
</sst>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10" fillId="3" borderId="1" xfId="28" applyNumberFormat="1" applyFill="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49" fontId="0" fillId="0" borderId="0" xfId="0"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0" applyNumberFormat="1" applyAlignment="1">
      <alignment/>
    </xf>
    <xf numFmtId="1" fontId="0" fillId="0" borderId="0" xfId="0" applyNumberFormat="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xf numFmtId="0" fontId="0" fillId="0" borderId="0" xfId="21" applyNumberFormat="1" applyFont="1" applyBorder="1" applyAlignment="1">
      <alignment/>
    </xf>
    <xf numFmtId="0" fontId="10" fillId="3" borderId="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252059"/>
        <c:axId val="30050804"/>
      </c:barChart>
      <c:catAx>
        <c:axId val="182520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050804"/>
        <c:crosses val="autoZero"/>
        <c:auto val="1"/>
        <c:lblOffset val="100"/>
        <c:noMultiLvlLbl val="0"/>
      </c:catAx>
      <c:valAx>
        <c:axId val="30050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52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21781"/>
        <c:axId val="18196030"/>
      </c:barChart>
      <c:catAx>
        <c:axId val="20217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196030"/>
        <c:crosses val="autoZero"/>
        <c:auto val="1"/>
        <c:lblOffset val="100"/>
        <c:noMultiLvlLbl val="0"/>
      </c:catAx>
      <c:valAx>
        <c:axId val="18196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1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546543"/>
        <c:axId val="64592296"/>
      </c:barChart>
      <c:catAx>
        <c:axId val="295465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92296"/>
        <c:crosses val="autoZero"/>
        <c:auto val="1"/>
        <c:lblOffset val="100"/>
        <c:noMultiLvlLbl val="0"/>
      </c:catAx>
      <c:valAx>
        <c:axId val="6459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46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459753"/>
        <c:axId val="64593458"/>
      </c:barChart>
      <c:catAx>
        <c:axId val="444597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593458"/>
        <c:crosses val="autoZero"/>
        <c:auto val="1"/>
        <c:lblOffset val="100"/>
        <c:noMultiLvlLbl val="0"/>
      </c:catAx>
      <c:valAx>
        <c:axId val="64593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9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470211"/>
        <c:axId val="64687580"/>
      </c:barChart>
      <c:catAx>
        <c:axId val="444702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87580"/>
        <c:crosses val="autoZero"/>
        <c:auto val="1"/>
        <c:lblOffset val="100"/>
        <c:noMultiLvlLbl val="0"/>
      </c:catAx>
      <c:valAx>
        <c:axId val="64687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0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317309"/>
        <c:axId val="5202598"/>
      </c:barChart>
      <c:catAx>
        <c:axId val="453173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2598"/>
        <c:crosses val="autoZero"/>
        <c:auto val="1"/>
        <c:lblOffset val="100"/>
        <c:noMultiLvlLbl val="0"/>
      </c:catAx>
      <c:valAx>
        <c:axId val="5202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7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823383"/>
        <c:axId val="18757264"/>
      </c:barChart>
      <c:catAx>
        <c:axId val="468233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757264"/>
        <c:crosses val="autoZero"/>
        <c:auto val="1"/>
        <c:lblOffset val="100"/>
        <c:noMultiLvlLbl val="0"/>
      </c:catAx>
      <c:valAx>
        <c:axId val="18757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3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597649"/>
        <c:axId val="42943386"/>
      </c:barChart>
      <c:catAx>
        <c:axId val="345976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943386"/>
        <c:crosses val="autoZero"/>
        <c:auto val="1"/>
        <c:lblOffset val="100"/>
        <c:noMultiLvlLbl val="0"/>
      </c:catAx>
      <c:valAx>
        <c:axId val="42943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97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946155"/>
        <c:axId val="55862212"/>
      </c:barChart>
      <c:catAx>
        <c:axId val="50946155"/>
        <c:scaling>
          <c:orientation val="minMax"/>
        </c:scaling>
        <c:axPos val="b"/>
        <c:delete val="1"/>
        <c:majorTickMark val="out"/>
        <c:minorTickMark val="none"/>
        <c:tickLblPos val="none"/>
        <c:crossAx val="55862212"/>
        <c:crosses val="autoZero"/>
        <c:auto val="1"/>
        <c:lblOffset val="100"/>
        <c:noMultiLvlLbl val="0"/>
      </c:catAx>
      <c:valAx>
        <c:axId val="55862212"/>
        <c:scaling>
          <c:orientation val="minMax"/>
        </c:scaling>
        <c:axPos val="l"/>
        <c:delete val="1"/>
        <c:majorTickMark val="out"/>
        <c:minorTickMark val="none"/>
        <c:tickLblPos val="none"/>
        <c:crossAx val="509461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sortBy="value" ref="B3:B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38038689100312584/fJqF816d_400x400.jpg" TargetMode="External" /><Relationship Id="rId5" Type="http://schemas.openxmlformats.org/officeDocument/2006/relationships/hyperlink" Target="https://pbs.twimg.com/profile_images/1468561739985862656/yjrvgnvy_400x400.jpg" TargetMode="External" /><Relationship Id="rId6" Type="http://schemas.openxmlformats.org/officeDocument/2006/relationships/hyperlink" Target="https://pbs.twimg.com/profile_images/1507022478312292354/rR7Smvn_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zoomScale="150" zoomScaleNormal="150" workbookViewId="0" topLeftCell="A1">
      <pane xSplit="2" ySplit="2" topLeftCell="C18" activePane="bottomRight" state="frozen"/>
      <selection pane="topRight" activeCell="C1" sqref="C1"/>
      <selection pane="bottomLeft" activeCell="A3" sqref="A3"/>
      <selection pane="bottomRight" activeCell="A33" sqref="A33"/>
    </sheetView>
  </sheetViews>
  <sheetFormatPr defaultColWidth="9.140625" defaultRowHeight="15"/>
  <cols>
    <col min="1" max="2" width="21.57421875" style="115" customWidth="1"/>
    <col min="3" max="3" width="7.8515625" style="118" customWidth="1"/>
    <col min="4" max="4" width="8.7109375" style="119" customWidth="1"/>
    <col min="5" max="5" width="7.7109375" style="119" customWidth="1"/>
    <col min="6" max="6" width="9.8515625" style="119" customWidth="1"/>
    <col min="7" max="7" width="11.00390625" style="118" customWidth="1"/>
    <col min="8" max="8" width="8.00390625" style="115" hidden="1" customWidth="1"/>
    <col min="9" max="9" width="12.28125" style="118" hidden="1" customWidth="1"/>
    <col min="10" max="10" width="12.421875" style="118" hidden="1" customWidth="1"/>
    <col min="11" max="11" width="15.57421875" style="118" customWidth="1"/>
    <col min="12" max="12" width="11.00390625" style="113" hidden="1" customWidth="1"/>
    <col min="13" max="13" width="10.8515625" style="113" hidden="1" customWidth="1"/>
    <col min="14" max="14" width="14.421875" style="113" customWidth="1"/>
    <col min="15" max="15" width="17.140625" style="113" bestFit="1" customWidth="1"/>
    <col min="16" max="16" width="20.140625" style="113" bestFit="1" customWidth="1"/>
    <col min="17" max="16384" width="9.140625" style="113" customWidth="1"/>
  </cols>
  <sheetData>
    <row r="1" spans="3:13" ht="15">
      <c r="C1" s="102" t="s">
        <v>39</v>
      </c>
      <c r="D1" s="103"/>
      <c r="E1" s="103"/>
      <c r="F1" s="103"/>
      <c r="G1" s="102"/>
      <c r="H1" s="109" t="s">
        <v>43</v>
      </c>
      <c r="I1" s="116"/>
      <c r="J1" s="116"/>
      <c r="K1" s="104" t="s">
        <v>42</v>
      </c>
      <c r="L1" s="117" t="s">
        <v>40</v>
      </c>
      <c r="M1" s="117"/>
    </row>
    <row r="2" spans="1:14" ht="30" customHeight="1">
      <c r="A2" s="115" t="s">
        <v>0</v>
      </c>
      <c r="B2" s="115" t="s">
        <v>1</v>
      </c>
      <c r="C2" s="113" t="s">
        <v>2</v>
      </c>
      <c r="D2" s="113" t="s">
        <v>3</v>
      </c>
      <c r="E2" s="113" t="s">
        <v>130</v>
      </c>
      <c r="F2" s="113" t="s">
        <v>4</v>
      </c>
      <c r="G2" s="113" t="s">
        <v>11</v>
      </c>
      <c r="H2" s="115" t="s">
        <v>46</v>
      </c>
      <c r="I2" s="113" t="s">
        <v>160</v>
      </c>
      <c r="J2" s="113" t="s">
        <v>161</v>
      </c>
      <c r="K2" s="113" t="s">
        <v>165</v>
      </c>
      <c r="L2" s="113" t="s">
        <v>12</v>
      </c>
      <c r="M2" s="113" t="s">
        <v>38</v>
      </c>
      <c r="N2" s="113" t="s">
        <v>190</v>
      </c>
    </row>
    <row r="3" spans="1:14" ht="15" customHeight="1">
      <c r="A3" s="111" t="s">
        <v>175</v>
      </c>
      <c r="B3" s="130" t="s">
        <v>176</v>
      </c>
      <c r="C3" s="105" t="s">
        <v>185</v>
      </c>
      <c r="D3" s="106">
        <v>1</v>
      </c>
      <c r="E3" s="107"/>
      <c r="F3" s="108">
        <v>80</v>
      </c>
      <c r="G3" s="105"/>
      <c r="H3" s="109"/>
      <c r="I3" s="110"/>
      <c r="J3" s="110"/>
      <c r="K3" s="104"/>
      <c r="L3" s="112">
        <v>3</v>
      </c>
      <c r="M3" s="112"/>
      <c r="N3" s="114">
        <v>1</v>
      </c>
    </row>
    <row r="4" spans="1:14" ht="15" customHeight="1">
      <c r="A4" s="111" t="s">
        <v>198</v>
      </c>
      <c r="B4" s="130" t="s">
        <v>176</v>
      </c>
      <c r="C4" s="105" t="s">
        <v>185</v>
      </c>
      <c r="D4" s="106">
        <v>1.037037037037037</v>
      </c>
      <c r="E4" s="107"/>
      <c r="F4" s="108">
        <v>79.79423868312757</v>
      </c>
      <c r="G4" s="105"/>
      <c r="H4" s="109"/>
      <c r="I4" s="110"/>
      <c r="J4" s="110"/>
      <c r="K4" s="104"/>
      <c r="L4" s="112">
        <v>4</v>
      </c>
      <c r="M4" s="112"/>
      <c r="N4" s="114">
        <v>2</v>
      </c>
    </row>
    <row r="5" spans="1:14" ht="15" customHeight="1">
      <c r="A5" s="111" t="s">
        <v>177</v>
      </c>
      <c r="B5" s="130" t="s">
        <v>176</v>
      </c>
      <c r="C5" s="105" t="s">
        <v>185</v>
      </c>
      <c r="D5" s="106">
        <v>1.074074074074074</v>
      </c>
      <c r="E5" s="107"/>
      <c r="F5" s="108">
        <v>79.58847736625515</v>
      </c>
      <c r="G5" s="105"/>
      <c r="H5" s="109"/>
      <c r="I5" s="110"/>
      <c r="J5" s="110"/>
      <c r="K5" s="104"/>
      <c r="L5" s="112">
        <v>5</v>
      </c>
      <c r="M5" s="112"/>
      <c r="N5" s="114">
        <v>3</v>
      </c>
    </row>
    <row r="6" spans="1:14" ht="15">
      <c r="A6" s="111" t="s">
        <v>174</v>
      </c>
      <c r="B6" s="130" t="s">
        <v>176</v>
      </c>
      <c r="C6" s="105" t="s">
        <v>185</v>
      </c>
      <c r="D6" s="106">
        <v>1.074074074074074</v>
      </c>
      <c r="E6" s="107"/>
      <c r="F6" s="108">
        <v>79.58847736625515</v>
      </c>
      <c r="G6" s="105"/>
      <c r="H6" s="109"/>
      <c r="I6" s="110"/>
      <c r="J6" s="110"/>
      <c r="K6" s="104"/>
      <c r="L6" s="112">
        <v>6</v>
      </c>
      <c r="M6" s="112"/>
      <c r="N6" s="114">
        <v>3</v>
      </c>
    </row>
    <row r="7" spans="1:14" ht="15">
      <c r="A7" s="111" t="s">
        <v>176</v>
      </c>
      <c r="B7" s="130" t="s">
        <v>175</v>
      </c>
      <c r="C7" s="105" t="s">
        <v>185</v>
      </c>
      <c r="D7" s="106">
        <v>1.1481481481481481</v>
      </c>
      <c r="E7" s="107"/>
      <c r="F7" s="108">
        <v>79.17695473251028</v>
      </c>
      <c r="G7" s="105"/>
      <c r="H7" s="109"/>
      <c r="I7" s="110"/>
      <c r="J7" s="110"/>
      <c r="K7" s="104"/>
      <c r="L7" s="112">
        <v>7</v>
      </c>
      <c r="M7" s="112"/>
      <c r="N7" s="114">
        <v>5</v>
      </c>
    </row>
    <row r="8" spans="1:14" ht="15">
      <c r="A8" s="111" t="s">
        <v>198</v>
      </c>
      <c r="B8" s="130" t="s">
        <v>175</v>
      </c>
      <c r="C8" s="105" t="s">
        <v>205</v>
      </c>
      <c r="D8" s="106">
        <v>4.148148148148149</v>
      </c>
      <c r="E8" s="107"/>
      <c r="F8" s="108">
        <v>62.510288065843625</v>
      </c>
      <c r="G8" s="105"/>
      <c r="H8" s="109"/>
      <c r="I8" s="110"/>
      <c r="J8" s="110"/>
      <c r="K8" s="104"/>
      <c r="L8" s="112">
        <v>8</v>
      </c>
      <c r="M8" s="112"/>
      <c r="N8" s="114">
        <v>86</v>
      </c>
    </row>
    <row r="9" spans="1:14" ht="15">
      <c r="A9" s="111" t="s">
        <v>178</v>
      </c>
      <c r="B9" s="130" t="s">
        <v>175</v>
      </c>
      <c r="C9" s="105" t="s">
        <v>188</v>
      </c>
      <c r="D9" s="106">
        <v>1.3703703703703702</v>
      </c>
      <c r="E9" s="107"/>
      <c r="F9" s="108">
        <v>77.94238683127573</v>
      </c>
      <c r="G9" s="105"/>
      <c r="H9" s="109"/>
      <c r="I9" s="110"/>
      <c r="J9" s="110"/>
      <c r="K9" s="104"/>
      <c r="L9" s="112">
        <v>9</v>
      </c>
      <c r="M9" s="112"/>
      <c r="N9" s="114">
        <v>11</v>
      </c>
    </row>
    <row r="10" spans="1:14" ht="15">
      <c r="A10" s="111" t="s">
        <v>177</v>
      </c>
      <c r="B10" s="130" t="s">
        <v>175</v>
      </c>
      <c r="C10" s="105" t="s">
        <v>204</v>
      </c>
      <c r="D10" s="106">
        <v>5.444444444444445</v>
      </c>
      <c r="E10" s="107"/>
      <c r="F10" s="108">
        <v>55.308641975308646</v>
      </c>
      <c r="G10" s="105"/>
      <c r="H10" s="109"/>
      <c r="I10" s="110"/>
      <c r="J10" s="110"/>
      <c r="K10" s="104"/>
      <c r="L10" s="112">
        <v>10</v>
      </c>
      <c r="M10" s="112"/>
      <c r="N10" s="114">
        <v>121</v>
      </c>
    </row>
    <row r="11" spans="1:14" ht="15">
      <c r="A11" s="111" t="s">
        <v>174</v>
      </c>
      <c r="B11" s="130" t="s">
        <v>175</v>
      </c>
      <c r="C11" s="105" t="s">
        <v>202</v>
      </c>
      <c r="D11" s="106">
        <v>5.7407407407407405</v>
      </c>
      <c r="E11" s="107"/>
      <c r="F11" s="108">
        <v>53.66255144032922</v>
      </c>
      <c r="G11" s="105"/>
      <c r="H11" s="109"/>
      <c r="I11" s="110"/>
      <c r="J11" s="110"/>
      <c r="K11" s="104"/>
      <c r="L11" s="112">
        <v>11</v>
      </c>
      <c r="M11" s="112"/>
      <c r="N11" s="114">
        <v>129</v>
      </c>
    </row>
    <row r="12" spans="1:14" ht="15">
      <c r="A12" s="111" t="s">
        <v>176</v>
      </c>
      <c r="B12" s="130" t="s">
        <v>198</v>
      </c>
      <c r="C12" s="105" t="s">
        <v>187</v>
      </c>
      <c r="D12" s="106">
        <v>1.7407407407407407</v>
      </c>
      <c r="E12" s="107"/>
      <c r="F12" s="108">
        <v>75.88477366255144</v>
      </c>
      <c r="G12" s="105"/>
      <c r="H12" s="109"/>
      <c r="I12" s="110"/>
      <c r="J12" s="110"/>
      <c r="K12" s="104"/>
      <c r="L12" s="112">
        <v>12</v>
      </c>
      <c r="M12" s="112"/>
      <c r="N12" s="114">
        <v>21</v>
      </c>
    </row>
    <row r="13" spans="1:14" ht="15">
      <c r="A13" s="111" t="s">
        <v>175</v>
      </c>
      <c r="B13" s="130" t="s">
        <v>198</v>
      </c>
      <c r="C13" s="105" t="s">
        <v>206</v>
      </c>
      <c r="D13" s="106">
        <v>6.62962962962963</v>
      </c>
      <c r="E13" s="107"/>
      <c r="F13" s="108">
        <v>48.724279835390945</v>
      </c>
      <c r="G13" s="105"/>
      <c r="H13" s="109"/>
      <c r="I13" s="110"/>
      <c r="J13" s="110"/>
      <c r="K13" s="104"/>
      <c r="L13" s="112">
        <v>13</v>
      </c>
      <c r="M13" s="112"/>
      <c r="N13" s="114">
        <v>153</v>
      </c>
    </row>
    <row r="14" spans="1:14" ht="15">
      <c r="A14" s="111" t="s">
        <v>178</v>
      </c>
      <c r="B14" s="130" t="s">
        <v>198</v>
      </c>
      <c r="C14" s="105" t="s">
        <v>207</v>
      </c>
      <c r="D14" s="106">
        <v>2.2962962962962963</v>
      </c>
      <c r="E14" s="107"/>
      <c r="F14" s="108">
        <v>72.79835390946502</v>
      </c>
      <c r="G14" s="105"/>
      <c r="H14" s="109"/>
      <c r="I14" s="110"/>
      <c r="J14" s="110"/>
      <c r="K14" s="104"/>
      <c r="L14" s="112">
        <v>14</v>
      </c>
      <c r="M14" s="112"/>
      <c r="N14" s="114">
        <v>36</v>
      </c>
    </row>
    <row r="15" spans="1:14" ht="15">
      <c r="A15" s="111" t="s">
        <v>177</v>
      </c>
      <c r="B15" s="130" t="s">
        <v>198</v>
      </c>
      <c r="C15" s="105" t="s">
        <v>203</v>
      </c>
      <c r="D15" s="106">
        <v>4.333333333333334</v>
      </c>
      <c r="E15" s="107"/>
      <c r="F15" s="108">
        <v>61.48148148148148</v>
      </c>
      <c r="G15" s="105"/>
      <c r="H15" s="109"/>
      <c r="I15" s="110"/>
      <c r="J15" s="110"/>
      <c r="K15" s="104"/>
      <c r="L15" s="112">
        <v>15</v>
      </c>
      <c r="M15" s="112"/>
      <c r="N15" s="114">
        <v>91</v>
      </c>
    </row>
    <row r="16" spans="1:14" ht="15">
      <c r="A16" s="111" t="s">
        <v>174</v>
      </c>
      <c r="B16" s="130" t="s">
        <v>198</v>
      </c>
      <c r="C16" s="105" t="s">
        <v>208</v>
      </c>
      <c r="D16" s="106">
        <v>5.111111111111111</v>
      </c>
      <c r="E16" s="107"/>
      <c r="F16" s="108">
        <v>57.160493827160494</v>
      </c>
      <c r="G16" s="105"/>
      <c r="H16" s="109"/>
      <c r="I16" s="110"/>
      <c r="J16" s="110"/>
      <c r="K16" s="104"/>
      <c r="L16" s="112">
        <v>16</v>
      </c>
      <c r="M16" s="112"/>
      <c r="N16" s="114">
        <v>112</v>
      </c>
    </row>
    <row r="17" spans="1:14" ht="15">
      <c r="A17" s="111" t="s">
        <v>176</v>
      </c>
      <c r="B17" s="130" t="s">
        <v>178</v>
      </c>
      <c r="C17" s="105" t="s">
        <v>185</v>
      </c>
      <c r="D17" s="106">
        <v>1.074074074074074</v>
      </c>
      <c r="E17" s="107"/>
      <c r="F17" s="108">
        <v>79.58847736625515</v>
      </c>
      <c r="G17" s="105"/>
      <c r="H17" s="109"/>
      <c r="I17" s="110"/>
      <c r="J17" s="110"/>
      <c r="K17" s="104"/>
      <c r="L17" s="112">
        <v>17</v>
      </c>
      <c r="M17" s="112"/>
      <c r="N17" s="114">
        <v>3</v>
      </c>
    </row>
    <row r="18" spans="1:14" ht="15">
      <c r="A18" s="111" t="s">
        <v>175</v>
      </c>
      <c r="B18" s="130" t="s">
        <v>178</v>
      </c>
      <c r="C18" s="105" t="s">
        <v>188</v>
      </c>
      <c r="D18" s="106">
        <v>1.2592592592592593</v>
      </c>
      <c r="E18" s="107"/>
      <c r="F18" s="108">
        <v>78.559670781893</v>
      </c>
      <c r="G18" s="105"/>
      <c r="H18" s="109"/>
      <c r="I18" s="110"/>
      <c r="J18" s="110"/>
      <c r="K18" s="104"/>
      <c r="L18" s="112">
        <v>18</v>
      </c>
      <c r="M18" s="112"/>
      <c r="N18" s="114">
        <v>8</v>
      </c>
    </row>
    <row r="19" spans="1:14" ht="15">
      <c r="A19" s="111" t="s">
        <v>198</v>
      </c>
      <c r="B19" s="98" t="s">
        <v>178</v>
      </c>
      <c r="C19" s="105" t="s">
        <v>199</v>
      </c>
      <c r="D19" s="106">
        <v>1.925925925925926</v>
      </c>
      <c r="E19" s="107"/>
      <c r="F19" s="108">
        <v>74.8559670781893</v>
      </c>
      <c r="G19" s="105"/>
      <c r="H19" s="109"/>
      <c r="I19" s="110"/>
      <c r="J19" s="110"/>
      <c r="K19" s="104"/>
      <c r="L19" s="112">
        <v>19</v>
      </c>
      <c r="M19" s="112"/>
      <c r="N19" s="114">
        <v>26</v>
      </c>
    </row>
    <row r="20" spans="1:14" ht="15">
      <c r="A20" s="111" t="s">
        <v>177</v>
      </c>
      <c r="B20" s="98" t="s">
        <v>178</v>
      </c>
      <c r="C20" s="105" t="s">
        <v>191</v>
      </c>
      <c r="D20" s="106">
        <v>1.5925925925925926</v>
      </c>
      <c r="E20" s="107"/>
      <c r="F20" s="108">
        <v>76.70781893004116</v>
      </c>
      <c r="G20" s="105"/>
      <c r="H20" s="109"/>
      <c r="I20" s="110"/>
      <c r="J20" s="110"/>
      <c r="K20" s="104"/>
      <c r="L20" s="112">
        <v>20</v>
      </c>
      <c r="M20" s="112"/>
      <c r="N20" s="114">
        <v>17</v>
      </c>
    </row>
    <row r="21" spans="1:14" ht="15">
      <c r="A21" s="111" t="s">
        <v>174</v>
      </c>
      <c r="B21" s="98" t="s">
        <v>178</v>
      </c>
      <c r="C21" s="105" t="s">
        <v>187</v>
      </c>
      <c r="D21" s="106">
        <v>1.7777777777777777</v>
      </c>
      <c r="E21" s="107"/>
      <c r="F21" s="108">
        <v>75.67901234567901</v>
      </c>
      <c r="G21" s="105"/>
      <c r="H21" s="109"/>
      <c r="I21" s="110"/>
      <c r="J21" s="110"/>
      <c r="K21" s="104"/>
      <c r="L21" s="112">
        <v>21</v>
      </c>
      <c r="M21" s="112"/>
      <c r="N21" s="114">
        <v>22</v>
      </c>
    </row>
    <row r="22" spans="1:14" ht="15">
      <c r="A22" s="111" t="s">
        <v>176</v>
      </c>
      <c r="B22" s="98" t="s">
        <v>177</v>
      </c>
      <c r="C22" s="105" t="s">
        <v>187</v>
      </c>
      <c r="D22" s="106">
        <v>1.8888888888888888</v>
      </c>
      <c r="E22" s="107"/>
      <c r="F22" s="108">
        <v>75.06172839506173</v>
      </c>
      <c r="G22" s="105"/>
      <c r="H22" s="109"/>
      <c r="I22" s="110"/>
      <c r="J22" s="110"/>
      <c r="K22" s="104"/>
      <c r="L22" s="112">
        <v>22</v>
      </c>
      <c r="M22" s="112"/>
      <c r="N22" s="114">
        <v>25</v>
      </c>
    </row>
    <row r="23" spans="1:14" ht="15">
      <c r="A23" s="111" t="s">
        <v>175</v>
      </c>
      <c r="B23" s="98" t="s">
        <v>177</v>
      </c>
      <c r="C23" s="105" t="s">
        <v>209</v>
      </c>
      <c r="D23" s="106">
        <v>9.037037037037036</v>
      </c>
      <c r="E23" s="107"/>
      <c r="F23" s="108">
        <v>35.349794238683124</v>
      </c>
      <c r="G23" s="105"/>
      <c r="H23" s="109"/>
      <c r="I23" s="110"/>
      <c r="J23" s="110"/>
      <c r="K23" s="104"/>
      <c r="L23" s="112">
        <v>23</v>
      </c>
      <c r="M23" s="112"/>
      <c r="N23" s="114">
        <v>218</v>
      </c>
    </row>
    <row r="24" spans="1:14" ht="15">
      <c r="A24" s="111" t="s">
        <v>198</v>
      </c>
      <c r="B24" s="98" t="s">
        <v>177</v>
      </c>
      <c r="C24" s="105" t="s">
        <v>210</v>
      </c>
      <c r="D24" s="106">
        <v>8.037037037037038</v>
      </c>
      <c r="E24" s="107"/>
      <c r="F24" s="108">
        <v>40.90534979423868</v>
      </c>
      <c r="G24" s="105"/>
      <c r="H24" s="109"/>
      <c r="I24" s="110"/>
      <c r="J24" s="110"/>
      <c r="K24" s="104"/>
      <c r="L24" s="112">
        <v>24</v>
      </c>
      <c r="M24" s="112"/>
      <c r="N24" s="114">
        <v>191</v>
      </c>
    </row>
    <row r="25" spans="1:14" ht="15">
      <c r="A25" s="111" t="s">
        <v>178</v>
      </c>
      <c r="B25" s="98" t="s">
        <v>177</v>
      </c>
      <c r="C25" s="105" t="s">
        <v>191</v>
      </c>
      <c r="D25" s="106">
        <v>1.6296296296296298</v>
      </c>
      <c r="E25" s="107"/>
      <c r="F25" s="108">
        <v>76.50205761316873</v>
      </c>
      <c r="G25" s="105"/>
      <c r="H25" s="109"/>
      <c r="I25" s="110"/>
      <c r="J25" s="110"/>
      <c r="K25" s="104"/>
      <c r="L25" s="112">
        <v>25</v>
      </c>
      <c r="M25" s="112"/>
      <c r="N25" s="114">
        <v>18</v>
      </c>
    </row>
    <row r="26" spans="1:14" ht="15">
      <c r="A26" s="111" t="s">
        <v>174</v>
      </c>
      <c r="B26" s="98" t="s">
        <v>177</v>
      </c>
      <c r="C26" s="105" t="s">
        <v>211</v>
      </c>
      <c r="D26" s="106">
        <v>4.555555555555555</v>
      </c>
      <c r="E26" s="107"/>
      <c r="F26" s="108">
        <v>60.24691358024691</v>
      </c>
      <c r="G26" s="105"/>
      <c r="H26" s="109"/>
      <c r="I26" s="110"/>
      <c r="J26" s="110"/>
      <c r="K26" s="104"/>
      <c r="L26" s="112">
        <v>26</v>
      </c>
      <c r="M26" s="112"/>
      <c r="N26" s="114">
        <v>97</v>
      </c>
    </row>
    <row r="27" spans="1:14" ht="15">
      <c r="A27" s="127" t="s">
        <v>176</v>
      </c>
      <c r="B27" s="98" t="s">
        <v>174</v>
      </c>
      <c r="C27" s="121" t="s">
        <v>201</v>
      </c>
      <c r="D27" s="122">
        <v>2.3703703703703702</v>
      </c>
      <c r="E27" s="123"/>
      <c r="F27" s="124">
        <v>72.38683127572017</v>
      </c>
      <c r="G27" s="121"/>
      <c r="H27" s="125"/>
      <c r="I27" s="126"/>
      <c r="J27" s="126"/>
      <c r="K27" s="120"/>
      <c r="L27" s="128">
        <v>27</v>
      </c>
      <c r="M27" s="128"/>
      <c r="N27" s="129">
        <v>38</v>
      </c>
    </row>
    <row r="28" spans="1:14" ht="15">
      <c r="A28" s="127" t="s">
        <v>175</v>
      </c>
      <c r="B28" s="98" t="s">
        <v>174</v>
      </c>
      <c r="C28" s="121" t="s">
        <v>186</v>
      </c>
      <c r="D28" s="122">
        <v>10</v>
      </c>
      <c r="E28" s="123"/>
      <c r="F28" s="124">
        <v>30</v>
      </c>
      <c r="G28" s="121"/>
      <c r="H28" s="125"/>
      <c r="I28" s="126"/>
      <c r="J28" s="126"/>
      <c r="K28" s="120"/>
      <c r="L28" s="128">
        <v>28</v>
      </c>
      <c r="M28" s="128"/>
      <c r="N28" s="129">
        <v>244</v>
      </c>
    </row>
    <row r="29" spans="1:14" ht="15">
      <c r="A29" s="127" t="s">
        <v>198</v>
      </c>
      <c r="B29" s="98" t="s">
        <v>174</v>
      </c>
      <c r="C29" s="121" t="s">
        <v>202</v>
      </c>
      <c r="D29" s="122">
        <v>5.7407407407407405</v>
      </c>
      <c r="E29" s="123"/>
      <c r="F29" s="124">
        <v>53.66255144032922</v>
      </c>
      <c r="G29" s="121"/>
      <c r="H29" s="125"/>
      <c r="I29" s="126"/>
      <c r="J29" s="126"/>
      <c r="K29" s="120"/>
      <c r="L29" s="128">
        <v>29</v>
      </c>
      <c r="M29" s="128"/>
      <c r="N29" s="129">
        <v>129</v>
      </c>
    </row>
    <row r="30" spans="1:14" ht="15">
      <c r="A30" s="127" t="s">
        <v>178</v>
      </c>
      <c r="B30" s="98" t="s">
        <v>174</v>
      </c>
      <c r="C30" s="121" t="s">
        <v>201</v>
      </c>
      <c r="D30" s="122">
        <v>2.4444444444444446</v>
      </c>
      <c r="E30" s="123"/>
      <c r="F30" s="124">
        <v>71.9753086419753</v>
      </c>
      <c r="G30" s="121"/>
      <c r="H30" s="125"/>
      <c r="I30" s="126"/>
      <c r="J30" s="126"/>
      <c r="K30" s="120"/>
      <c r="L30" s="128">
        <v>30</v>
      </c>
      <c r="M30" s="128"/>
      <c r="N30" s="129">
        <v>40</v>
      </c>
    </row>
    <row r="31" spans="1:14" ht="15">
      <c r="A31" s="127" t="s">
        <v>177</v>
      </c>
      <c r="B31" s="98" t="s">
        <v>174</v>
      </c>
      <c r="C31" s="121" t="s">
        <v>211</v>
      </c>
      <c r="D31" s="122">
        <v>4.518518518518519</v>
      </c>
      <c r="E31" s="123"/>
      <c r="F31" s="124">
        <v>60.45267489711934</v>
      </c>
      <c r="G31" s="121"/>
      <c r="H31" s="125"/>
      <c r="I31" s="126"/>
      <c r="J31" s="126"/>
      <c r="K31" s="120"/>
      <c r="L31" s="128">
        <v>31</v>
      </c>
      <c r="M31" s="128"/>
      <c r="N31" s="129">
        <v>96</v>
      </c>
    </row>
  </sheetData>
  <dataValidations count="13" disablePrompts="1">
    <dataValidation allowBlank="1" showErrorMessage="1" sqref="A6:B10 B3:B5"/>
    <dataValidation allowBlank="1" showInputMessage="1" showErrorMessage="1" promptTitle="Vertex Name" prompt="Enter the name of the vertex." sqref="A3:A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F16" sqref="F16"/>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84"/>
      <c r="C3" s="84"/>
      <c r="D3" s="64">
        <v>1000</v>
      </c>
      <c r="E3" s="85"/>
      <c r="F3" s="70" t="s">
        <v>194</v>
      </c>
      <c r="G3" s="84"/>
      <c r="H3" s="86"/>
      <c r="I3" s="87"/>
      <c r="J3" s="87"/>
      <c r="K3" s="86" t="s">
        <v>178</v>
      </c>
      <c r="L3" s="88">
        <v>4000.2</v>
      </c>
      <c r="M3" s="89">
        <v>3226.853515625</v>
      </c>
      <c r="N3" s="89">
        <v>901.3802490234375</v>
      </c>
      <c r="O3" s="90"/>
      <c r="P3" s="91"/>
      <c r="Q3" s="91"/>
      <c r="R3" s="66">
        <v>3</v>
      </c>
      <c r="S3" s="92"/>
      <c r="T3" s="92"/>
      <c r="U3" s="92"/>
      <c r="V3" s="93"/>
      <c r="W3" s="93"/>
      <c r="X3" s="93"/>
      <c r="Y3" s="93"/>
      <c r="Z3" s="94"/>
      <c r="AA3" s="95">
        <v>3</v>
      </c>
      <c r="AB3" s="95"/>
      <c r="AC3" s="67"/>
    </row>
    <row r="4" spans="1:29" ht="15">
      <c r="A4" s="71" t="s">
        <v>174</v>
      </c>
      <c r="B4" s="84"/>
      <c r="C4" s="84"/>
      <c r="D4" s="64">
        <v>1000</v>
      </c>
      <c r="E4" s="85"/>
      <c r="F4" s="70" t="s">
        <v>192</v>
      </c>
      <c r="G4" s="84"/>
      <c r="H4" s="86"/>
      <c r="I4" s="87"/>
      <c r="J4" s="87"/>
      <c r="K4" s="86" t="s">
        <v>174</v>
      </c>
      <c r="L4" s="88">
        <v>5999.8</v>
      </c>
      <c r="M4" s="89">
        <v>1454.20703125</v>
      </c>
      <c r="N4" s="89">
        <v>4999.5</v>
      </c>
      <c r="O4" s="90"/>
      <c r="P4" s="91"/>
      <c r="Q4" s="91"/>
      <c r="R4" s="92">
        <v>4</v>
      </c>
      <c r="S4" s="92"/>
      <c r="T4" s="92"/>
      <c r="U4" s="92"/>
      <c r="V4" s="93"/>
      <c r="W4" s="93"/>
      <c r="X4" s="93"/>
      <c r="Y4" s="93"/>
      <c r="Z4" s="94"/>
      <c r="AA4" s="95">
        <v>4</v>
      </c>
      <c r="AB4" s="95"/>
      <c r="AC4" s="82"/>
    </row>
    <row r="5" spans="1:29" ht="15">
      <c r="A5" s="14" t="s">
        <v>175</v>
      </c>
      <c r="B5" s="84"/>
      <c r="C5" s="84"/>
      <c r="D5" s="64">
        <v>1000</v>
      </c>
      <c r="E5" s="85"/>
      <c r="F5" s="101" t="s">
        <v>200</v>
      </c>
      <c r="G5" s="84"/>
      <c r="H5" s="86"/>
      <c r="I5" s="87"/>
      <c r="J5" s="87"/>
      <c r="K5" s="86" t="s">
        <v>175</v>
      </c>
      <c r="L5" s="88">
        <v>7999.4</v>
      </c>
      <c r="M5" s="89">
        <v>3226.853515625</v>
      </c>
      <c r="N5" s="89">
        <v>9097.6201171875</v>
      </c>
      <c r="O5" s="90"/>
      <c r="P5" s="91"/>
      <c r="Q5" s="91"/>
      <c r="R5" s="80">
        <v>5</v>
      </c>
      <c r="S5" s="92"/>
      <c r="T5" s="92"/>
      <c r="U5" s="92"/>
      <c r="V5" s="93"/>
      <c r="W5" s="93"/>
      <c r="X5" s="93"/>
      <c r="Y5" s="93"/>
      <c r="Z5" s="94"/>
      <c r="AA5" s="95">
        <v>5</v>
      </c>
      <c r="AB5" s="95"/>
      <c r="AC5" s="67"/>
    </row>
    <row r="6" spans="1:29" ht="15">
      <c r="A6" s="14" t="s">
        <v>177</v>
      </c>
      <c r="B6" s="84"/>
      <c r="C6" s="84"/>
      <c r="D6" s="64">
        <v>1000</v>
      </c>
      <c r="E6" s="85"/>
      <c r="F6" s="131" t="s">
        <v>213</v>
      </c>
      <c r="G6" s="84"/>
      <c r="H6" s="86"/>
      <c r="I6" s="87"/>
      <c r="J6" s="87"/>
      <c r="K6" s="86" t="s">
        <v>177</v>
      </c>
      <c r="L6" s="88">
        <v>1</v>
      </c>
      <c r="M6" s="89">
        <v>8544.79296875</v>
      </c>
      <c r="N6" s="89">
        <v>4999.5</v>
      </c>
      <c r="O6" s="90"/>
      <c r="P6" s="91"/>
      <c r="Q6" s="91"/>
      <c r="R6" s="92">
        <v>1</v>
      </c>
      <c r="S6" s="92"/>
      <c r="T6" s="92"/>
      <c r="U6" s="92"/>
      <c r="V6" s="93"/>
      <c r="W6" s="93"/>
      <c r="X6" s="93"/>
      <c r="Y6" s="93"/>
      <c r="Z6" s="94"/>
      <c r="AA6" s="95">
        <v>6</v>
      </c>
      <c r="AB6" s="95"/>
      <c r="AC6" s="67"/>
    </row>
    <row r="7" spans="1:29" ht="15">
      <c r="A7" s="14" t="s">
        <v>176</v>
      </c>
      <c r="B7" s="72"/>
      <c r="C7" s="72"/>
      <c r="D7" s="64">
        <v>1000</v>
      </c>
      <c r="E7" s="73"/>
      <c r="F7" s="96" t="s">
        <v>193</v>
      </c>
      <c r="G7" s="72"/>
      <c r="H7" s="74"/>
      <c r="I7" s="75"/>
      <c r="J7" s="75"/>
      <c r="K7" s="74" t="s">
        <v>176</v>
      </c>
      <c r="L7" s="76">
        <v>2000.6</v>
      </c>
      <c r="M7" s="77">
        <v>6772.146484375</v>
      </c>
      <c r="N7" s="77">
        <v>901.3802490234375</v>
      </c>
      <c r="O7" s="78"/>
      <c r="P7" s="79"/>
      <c r="Q7" s="79"/>
      <c r="R7" s="66">
        <v>2</v>
      </c>
      <c r="S7" s="80"/>
      <c r="T7" s="80"/>
      <c r="U7" s="80"/>
      <c r="V7" s="68"/>
      <c r="W7" s="68"/>
      <c r="X7" s="68"/>
      <c r="Y7" s="68"/>
      <c r="Z7" s="69"/>
      <c r="AA7" s="81">
        <v>7</v>
      </c>
      <c r="AB7" s="81"/>
      <c r="AC7" s="67"/>
    </row>
    <row r="8" spans="1:29" ht="15">
      <c r="A8" s="71" t="s">
        <v>198</v>
      </c>
      <c r="B8" s="72"/>
      <c r="C8" s="72"/>
      <c r="D8" s="64">
        <v>1000</v>
      </c>
      <c r="E8" s="65"/>
      <c r="F8" s="97" t="s">
        <v>195</v>
      </c>
      <c r="G8" s="72"/>
      <c r="H8" s="74"/>
      <c r="I8" s="75"/>
      <c r="J8" s="75"/>
      <c r="K8" s="74" t="s">
        <v>198</v>
      </c>
      <c r="L8" s="76">
        <v>9999</v>
      </c>
      <c r="M8" s="77">
        <v>6772.146484375</v>
      </c>
      <c r="N8" s="77">
        <v>9097.6201171875</v>
      </c>
      <c r="O8" s="78"/>
      <c r="P8" s="79"/>
      <c r="Q8" s="79"/>
      <c r="R8" s="99">
        <v>6</v>
      </c>
      <c r="S8" s="99"/>
      <c r="T8" s="99"/>
      <c r="U8" s="99"/>
      <c r="V8" s="100"/>
      <c r="W8" s="100"/>
      <c r="X8" s="100"/>
      <c r="Y8" s="100"/>
      <c r="Z8" s="69"/>
      <c r="AA8" s="81">
        <v>8</v>
      </c>
      <c r="AB8" s="81"/>
      <c r="AC8" s="82"/>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7" r:id="rId2" display="https://pbs.twimg.com/profile_images/1339838210516643840/BxAkOBb4_400x400.jpg"/>
    <hyperlink ref="F3" r:id="rId3" display="https://pbs.twimg.com/profile_images/1407943350976647168/OGaF8xtq_400x400.jpg"/>
    <hyperlink ref="F8" r:id="rId4" display="https://pbs.twimg.com/profile_images/1438038689100312584/fJqF816d_400x400.jpg"/>
    <hyperlink ref="F5" r:id="rId5" display="https://pbs.twimg.com/profile_images/1468561739985862656/yjrvgnvy_400x400.jpg"/>
    <hyperlink ref="F6" r:id="rId6" display="https://pbs.twimg.com/profile_images/1507022478312292354/rR7Smvn_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0" t="s">
        <v>39</v>
      </c>
      <c r="C1" s="51"/>
      <c r="D1" s="51"/>
      <c r="E1" s="52"/>
      <c r="F1" s="49" t="s">
        <v>43</v>
      </c>
      <c r="G1" s="53" t="s">
        <v>44</v>
      </c>
      <c r="H1" s="54"/>
      <c r="I1" s="55" t="s">
        <v>40</v>
      </c>
      <c r="J1" s="56"/>
      <c r="K1" s="57" t="s">
        <v>42</v>
      </c>
      <c r="L1" s="58"/>
      <c r="M1" s="58"/>
      <c r="N1" s="58"/>
      <c r="O1" s="58"/>
      <c r="P1" s="58"/>
      <c r="Q1" s="58"/>
      <c r="R1" s="58"/>
      <c r="S1" s="58"/>
      <c r="T1" s="58"/>
      <c r="U1" s="58"/>
      <c r="V1" s="58"/>
      <c r="W1" s="58"/>
      <c r="X1" s="5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59"/>
      <c r="H3" s="59"/>
      <c r="I3" s="48"/>
      <c r="J3" s="48"/>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1</v>
      </c>
      <c r="E2" s="3">
        <f>COUNTIF(Vertices[Degree],"&gt;= "&amp;D2)-COUNTIF(Vertices[Degree],"&gt;="&amp;D3)</f>
        <v>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1.0909090909090908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1.1818181818181817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1.2727272727272725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1.3636363636363633</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1.4545454545454541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1.545454545454545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1.6363636363636358</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1.7272727272727266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1.8181818181818175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1.9090909090909083</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1.9999999999999991</v>
      </c>
      <c r="E13" s="3">
        <f>COUNTIF(Vertices[Degree],"&gt;= "&amp;D13)-COUNTIF(Vertices[Degree],"&gt;="&amp;D14)</f>
        <v>1</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2.09090909090909</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2.1818181818181808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2.2727272727272716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2.3636363636363624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2.4545454545454533</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2.545454545454544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2.636363636363635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2.7272727272727257</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2.8181818181818166</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2.9090909090909074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2.9999999999999982</v>
      </c>
      <c r="E24" s="3">
        <f>COUNTIF(Vertices[Degree],"&gt;= "&amp;D24)-COUNTIF(Vertices[Degree],"&gt;="&amp;D25)</f>
        <v>1</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3.090909090909089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3.18181818181818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3"/>
      <c r="B27" s="63"/>
      <c r="D27" s="32"/>
      <c r="E27" s="3">
        <f>COUNTIF(Vertices[Degree],"&gt;= "&amp;D27)-COUNTIF(Vertices[Degree],"&gt;="&amp;D28)</f>
        <v>-3</v>
      </c>
      <c r="F27" s="60"/>
      <c r="G27" s="61">
        <f>COUNTIF(Vertices[In-Degree],"&gt;= "&amp;F27)-COUNTIF(Vertices[In-Degree],"&gt;="&amp;F28)</f>
        <v>0</v>
      </c>
      <c r="H27" s="60"/>
      <c r="I27" s="61">
        <f>COUNTIF(Vertices[Out-Degree],"&gt;= "&amp;H27)-COUNTIF(Vertices[Out-Degree],"&gt;="&amp;H28)</f>
        <v>0</v>
      </c>
      <c r="J27" s="60"/>
      <c r="K27" s="61">
        <f>COUNTIF(Vertices[Betweenness Centrality],"&gt;= "&amp;J27)-COUNTIF(Vertices[Betweenness Centrality],"&gt;="&amp;J28)</f>
        <v>0</v>
      </c>
      <c r="L27" s="60"/>
      <c r="M27" s="61">
        <f>COUNTIF(Vertices[Closeness Centrality],"&gt;= "&amp;L27)-COUNTIF(Vertices[Closeness Centrality],"&gt;="&amp;L28)</f>
        <v>0</v>
      </c>
      <c r="N27" s="60"/>
      <c r="O27" s="61">
        <f>COUNTIF(Vertices[Eigenvector Centrality],"&gt;= "&amp;N27)-COUNTIF(Vertices[Eigenvector Centrality],"&gt;="&amp;N28)</f>
        <v>0</v>
      </c>
      <c r="P27" s="60"/>
      <c r="Q27" s="61">
        <f>COUNTIF(Vertices[Eigenvector Centrality],"&gt;= "&amp;P27)-COUNTIF(Vertices[Eigenvector Centrality],"&gt;="&amp;P28)</f>
        <v>0</v>
      </c>
      <c r="R27" s="60"/>
      <c r="S27" s="62">
        <f>COUNTIF(Vertices[Clustering Coefficient],"&gt;= "&amp;R27)-COUNTIF(Vertices[Clustering Coefficient],"&gt;="&amp;R28)</f>
        <v>0</v>
      </c>
      <c r="T27" s="60"/>
      <c r="U27" s="61">
        <f ca="1">COUNTIF(Vertices[Clustering Coefficient],"&gt;= "&amp;T27)-COUNTIF(Vertices[Clustering Coefficient],"&gt;="&amp;T28)</f>
        <v>0</v>
      </c>
    </row>
    <row r="28" spans="1:21" ht="15">
      <c r="A28" s="34"/>
      <c r="B28" s="34"/>
      <c r="D28" s="32">
        <f>D26+($D$57-$D$2)/BinDivisor</f>
        <v>3.2727272727272707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1:21" ht="15">
      <c r="A30" s="34"/>
      <c r="B30" s="34"/>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1:21" ht="15">
      <c r="A31" s="34"/>
      <c r="B31" s="34"/>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1:21" ht="15">
      <c r="A32" s="34"/>
      <c r="B32" s="34"/>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1:21" ht="15">
      <c r="A33" s="63"/>
      <c r="B33" s="63"/>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1:21" ht="15">
      <c r="A34" s="34"/>
      <c r="B34" s="34"/>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1:21" ht="15">
      <c r="A35" s="34"/>
      <c r="B35" s="34"/>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1:21" ht="15">
      <c r="A36" s="34"/>
      <c r="B36" s="34"/>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1:21" ht="15">
      <c r="A37" s="63"/>
      <c r="B37" s="63"/>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1:21" ht="15">
      <c r="A38" s="63"/>
      <c r="B38" s="63"/>
      <c r="D38" s="32"/>
      <c r="E38" s="3">
        <f>COUNTIF(Vertices[Degree],"&gt;= "&amp;D38)-COUNTIF(Vertices[Degree],"&gt;="&amp;D40)</f>
        <v>-3</v>
      </c>
      <c r="F38" s="60"/>
      <c r="G38" s="61">
        <f>COUNTIF(Vertices[In-Degree],"&gt;= "&amp;F38)-COUNTIF(Vertices[In-Degree],"&gt;="&amp;F40)</f>
        <v>0</v>
      </c>
      <c r="H38" s="60"/>
      <c r="I38" s="61">
        <f>COUNTIF(Vertices[Out-Degree],"&gt;= "&amp;H38)-COUNTIF(Vertices[Out-Degree],"&gt;="&amp;H40)</f>
        <v>0</v>
      </c>
      <c r="J38" s="60"/>
      <c r="K38" s="61">
        <f>COUNTIF(Vertices[Betweenness Centrality],"&gt;= "&amp;J38)-COUNTIF(Vertices[Betweenness Centrality],"&gt;="&amp;J40)</f>
        <v>0</v>
      </c>
      <c r="L38" s="60"/>
      <c r="M38" s="61">
        <f>COUNTIF(Vertices[Closeness Centrality],"&gt;= "&amp;L38)-COUNTIF(Vertices[Closeness Centrality],"&gt;="&amp;L40)</f>
        <v>0</v>
      </c>
      <c r="N38" s="60"/>
      <c r="O38" s="61">
        <f>COUNTIF(Vertices[Eigenvector Centrality],"&gt;= "&amp;N38)-COUNTIF(Vertices[Eigenvector Centrality],"&gt;="&amp;N40)</f>
        <v>0</v>
      </c>
      <c r="P38" s="60"/>
      <c r="Q38" s="61">
        <f>COUNTIF(Vertices[Eigenvector Centrality],"&gt;= "&amp;P38)-COUNTIF(Vertices[Eigenvector Centrality],"&gt;="&amp;P40)</f>
        <v>0</v>
      </c>
      <c r="R38" s="60"/>
      <c r="S38" s="62">
        <f>COUNTIF(Vertices[Clustering Coefficient],"&gt;= "&amp;R38)-COUNTIF(Vertices[Clustering Coefficient],"&gt;="&amp;R40)</f>
        <v>0</v>
      </c>
      <c r="T38" s="60"/>
      <c r="U38" s="61">
        <f ca="1">COUNTIF(Vertices[Clustering Coefficient],"&gt;= "&amp;T38)-COUNTIF(Vertices[Clustering Coefficient],"&gt;="&amp;T40)</f>
        <v>0</v>
      </c>
    </row>
    <row r="39" spans="1:21" ht="15">
      <c r="A39" s="63"/>
      <c r="B39" s="63"/>
      <c r="D39" s="32"/>
      <c r="E39" s="3">
        <f>COUNTIF(Vertices[Degree],"&gt;= "&amp;D39)-COUNTIF(Vertices[Degree],"&gt;="&amp;D40)</f>
        <v>-3</v>
      </c>
      <c r="F39" s="60"/>
      <c r="G39" s="61">
        <f>COUNTIF(Vertices[In-Degree],"&gt;= "&amp;F39)-COUNTIF(Vertices[In-Degree],"&gt;="&amp;F40)</f>
        <v>0</v>
      </c>
      <c r="H39" s="60"/>
      <c r="I39" s="61">
        <f>COUNTIF(Vertices[Out-Degree],"&gt;= "&amp;H39)-COUNTIF(Vertices[Out-Degree],"&gt;="&amp;H40)</f>
        <v>0</v>
      </c>
      <c r="J39" s="60"/>
      <c r="K39" s="61">
        <f>COUNTIF(Vertices[Betweenness Centrality],"&gt;= "&amp;J39)-COUNTIF(Vertices[Betweenness Centrality],"&gt;="&amp;J40)</f>
        <v>0</v>
      </c>
      <c r="L39" s="60"/>
      <c r="M39" s="61">
        <f>COUNTIF(Vertices[Closeness Centrality],"&gt;= "&amp;L39)-COUNTIF(Vertices[Closeness Centrality],"&gt;="&amp;L40)</f>
        <v>0</v>
      </c>
      <c r="N39" s="60"/>
      <c r="O39" s="61">
        <f>COUNTIF(Vertices[Eigenvector Centrality],"&gt;= "&amp;N39)-COUNTIF(Vertices[Eigenvector Centrality],"&gt;="&amp;N40)</f>
        <v>0</v>
      </c>
      <c r="P39" s="60"/>
      <c r="Q39" s="61">
        <f>COUNTIF(Vertices[Eigenvector Centrality],"&gt;= "&amp;P39)-COUNTIF(Vertices[Eigenvector Centrality],"&gt;="&amp;P40)</f>
        <v>0</v>
      </c>
      <c r="R39" s="60"/>
      <c r="S39" s="62">
        <f>COUNTIF(Vertices[Clustering Coefficient],"&gt;= "&amp;R39)-COUNTIF(Vertices[Clustering Coefficient],"&gt;="&amp;R40)</f>
        <v>0</v>
      </c>
      <c r="T39" s="60"/>
      <c r="U39" s="61">
        <f ca="1">COUNTIF(Vertices[Clustering Coefficient],"&gt;= "&amp;T39)-COUNTIF(Vertices[Clustering Coefficient],"&gt;="&amp;T40)</f>
        <v>0</v>
      </c>
    </row>
    <row r="40" spans="4:21" ht="15">
      <c r="D40" s="32">
        <f>D28+($D$57-$D$2)/BinDivisor</f>
        <v>3.3636363636363615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3.4545454545454524</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3.545454545454543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3.636363636363634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3.727272727272725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3.8181818181818157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3.9090909090909065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3.9999999999999973</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4.090909090909088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4.181818181818179</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4.27272727272727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4.363636363636361</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4.4545454545454515</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4.545454545454542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4.636363636363633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4.727272727272724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6</v>
      </c>
      <c r="D56" s="32">
        <f t="shared" si="10"/>
        <v>4.818181818181815</v>
      </c>
      <c r="E56" s="3">
        <f>COUNTIF(Vertices[Degree],"&gt;= "&amp;D56)-COUNTIF(Vertices[Degree],"&gt;="&amp;D57)</f>
        <v>1</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3.5</v>
      </c>
      <c r="D57" s="32">
        <f>MAX(Vertices[Degree])</f>
        <v>6</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f>_xlfn.IFERROR(MEDIAN(Vertices[Degree]),NoMetricMessage)</f>
        <v>3.5</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212</v>
      </c>
    </row>
    <row r="9" spans="1:11" ht="409.5">
      <c r="A9"/>
      <c r="B9">
        <v>3</v>
      </c>
      <c r="C9">
        <v>4</v>
      </c>
      <c r="D9" t="s">
        <v>62</v>
      </c>
      <c r="E9" t="s">
        <v>62</v>
      </c>
      <c r="H9" t="s">
        <v>74</v>
      </c>
      <c r="J9" t="s">
        <v>181</v>
      </c>
      <c r="K9" s="13" t="s">
        <v>196</v>
      </c>
    </row>
    <row r="10" spans="1:11" ht="409.5">
      <c r="A10"/>
      <c r="B10">
        <v>4</v>
      </c>
      <c r="D10" t="s">
        <v>63</v>
      </c>
      <c r="E10" t="s">
        <v>63</v>
      </c>
      <c r="H10" t="s">
        <v>75</v>
      </c>
      <c r="J10" t="s">
        <v>183</v>
      </c>
      <c r="K10" s="83" t="s">
        <v>197</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2022-04-05T14:30:00Z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