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827"/>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<sst xmlns="http://schemas.openxmlformats.org/spreadsheetml/2006/main" count="326" uniqueCount="211">
  <si>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</si>
  <si>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</si>
  <si>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</si>
  <si>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</si>
  <si>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</si>
  <si>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</si>
  <si>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</si>
  <si>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</si>
  <si>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</si>
  <si>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</si>
  <si>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</si>
  <si>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</si>
  <si>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</si>
  <si>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</si>
  <si>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</si>
  <si>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</si>
  <si>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</si>
  <si>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</si>
  <si>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</si>
  <si>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</si>
  <si>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</si>
  <si>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</si>
  <si>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</si>
  <si>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</si>
  <si>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</si>
  <si>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</si>
  <si>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</si>
  <si>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</si>
  <si>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</si>
  <si>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</si>
  <si>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</si>
  <si>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</si>
  <si>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</si>
  <si>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</si>
  <si>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</si>
  <si>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</si>
  <si>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</si>
  <si>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</si>
  <si>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</si>
  <si>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</si>
  <si>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</si>
  <si>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</si>
  <si>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</si>
  <si>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</si>
  <si>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</si>
  <si>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</si>
  <si>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</si>
  <si>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</si>
  <si>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</si>
  <si>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</si>
  <si>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</si>
  <si>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</si>
  <si>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</si>
  <si>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</si>
  <si>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</si>
  <si>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</si>
  <si>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</si>
  <si>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</si>
  <si>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</si>
  <si>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</si>
  <si>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</si>
  <si>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</si>
  <si>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</si>
  <si>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</si>
  <si>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</si>
  <si>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</si>
  <si>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</si>
  <si>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</si>
  <si>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</si>
  <si>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</si>
  <si>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</si>
  <si>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</si>
  <si>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</si>
  <si>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</si>
  <si>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</si>
  <si>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</si>
  <si>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</si>
  <si>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</si>
  <si>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</si>
  <si>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</si>
  <si>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</si>
  <si>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</si>
  <si>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</si>
  <si>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</si>
  <si>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</si>
  <si>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</si>
  <si>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</si>
  <si>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</si>
  <si>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</si>
  <si>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</si>
  <si>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</si>
  <si>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</si>
  <si>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</si>
  <si>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</si>
  <si>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</si>
  <si>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</si>
  <si>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</si>
  <si>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</si>
  <si>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</si>
  <si>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</si>
  <si>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</si>
  <si>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</si>
  <si>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</si>
  <si>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</si>
  <si>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</si>
  <si>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</si>
  <si>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</si>
  <si>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</si>
  <si>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</si>
  <si>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</si>
  <si>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</si>
  <si>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</si>
  <si>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</si>
  <si>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</si>
  <si>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</si>
  <si>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</si>
  <si>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</si>
  <si>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</si>
  <si>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</si>
  <si>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</si>
  <si>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</si>
  <si>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</si>
  <si>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</si>
  <si>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</si>
  <si>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</si>
  <si>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</si>
  <si>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</si>
  <si>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</si>
  <si>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</si>
  <si>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</si>
  <si>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</si>
  <si>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</si>
  <si>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</si>
  <si>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</si>
  <si>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</si>
  <si>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</si>
  <si>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</si>
  <si>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</si>
  <si>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</si>
  <si>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</si>
  <si>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</si>
  <si>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</si>
  <si>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</si>
  <si>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</si>
  <si>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</si>
  <si>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</si>
  <si>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</si>
  <si>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</si>
  <si>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</si>
  <si>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</si>
  <si>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</si>
  <si>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</si>
  <si>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</si>
  <si>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</si>
  <si>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</si>
  <si>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</si>
  <si>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</si>
  <si>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</si>
  <si>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</si>
  <si>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</si>
  <si>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</si>
  <si>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</si>
  <si>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</si>
  <si>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</si>
  <si>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</si>
  <si>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</si>
  <si>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</si>
  <si>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</si>
  <si>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</si>
  <si>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</si>
  <si>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</si>
  <si>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</si>
  <si>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</si>
  <si>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</si>
  <si>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</si>
  <si>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</si>
  <si>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</si>
  <si>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</si>
  <si>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</si>
  <si>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</si>
  <si>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</si>
  <si>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</si>
  <si>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</si>
  <si>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</si>
  <si>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</si>
  <si>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</si>
  <si>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</si>
  <si>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138, 118, 118</t>
  </si>
  <si>
    <t>131, 125, 125</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</si>
  <si>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</si>
  <si>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</si>
  <si>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</si>
  <si>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https://pbs.twimg.com/profile_images/1190196852408365057/ON_LBppj_400x400.png</t>
  </si>
  <si>
    <t>https://pbs.twimg.com/profile_images/1339838210516643840/BxAkOBb4_400x400.jpg</t>
  </si>
  <si>
    <t>171, 85, 85</t>
  </si>
  <si>
    <t>https://pbs.twimg.com/profile_images/1407943350976647168/OGaF8xtq_400x400.jpg</t>
  </si>
  <si>
    <t>https://pbs.twimg.com/profile_images/1438038689100312584/fJqF816d_400x400.jpg</t>
  </si>
  <si>
    <t>https://pbs.twimg.com/profile_images/1414516530444918789/beTToWCu_400x400.jpg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</si>
  <si>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</si>
  <si>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</si>
  <si>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184, 72, 72</t>
  </si>
  <si>
    <t>161, 95, 95</t>
  </si>
  <si>
    <t>167, 89, 89</t>
  </si>
  <si>
    <t>Die Grünen</t>
  </si>
  <si>
    <t>177, 79, 79</t>
  </si>
  <si>
    <t>141, 115, 115</t>
  </si>
  <si>
    <t>144, 112, 112</t>
  </si>
  <si>
    <t>158, 98, 98</t>
  </si>
  <si>
    <t>206, 49, 49</t>
  </si>
  <si>
    <t>Edge Weight▓1▓273▓0▓True▓Gray▓Red▓▓Edge Weight▓1▓273▓0▓1▓10▓False▓Edge Weight▓1▓273▓0▓80▓30▓False▓▓0▓0▓0▓True▓Black▓Black▓▓▓0▓0▓0▓0▓0▓False▓▓0▓0▓0▓0▓0▓False▓▓0▓0▓0▓0▓0▓False▓▓0▓0▓0▓0▓0▓False</t>
  </si>
  <si>
    <t>https://pbs.twimg.com/profile_images/1468561739985862656/yjrvgnvy_400x400.jpg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</si>
</sst>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0" fillId="3" borderId="1" xfId="23" applyNumberFormat="1" applyFont="1" applyAlignment="1">
      <alignment wrapText="1"/>
    </xf>
    <xf numFmtId="0" fontId="0" fillId="2" borderId="1" xfId="20" applyNumberFormat="1" applyFont="1" applyAlignment="1">
      <alignment wrapText="1"/>
    </xf>
    <xf numFmtId="0" fontId="0" fillId="4" borderId="1" xfId="24" applyNumberFormat="1" applyAlignment="1">
      <alignment wrapText="1"/>
    </xf>
    <xf numFmtId="0" fontId="0" fillId="0" borderId="0" xfId="0" applyFill="1"/>
    <xf numFmtId="0" fontId="10" fillId="3" borderId="1" xfId="28" applyNumberFormat="1" applyFill="1" applyBorder="1" applyAlignment="1">
      <alignment/>
    </xf>
    <xf numFmtId="0" fontId="10" fillId="3" borderId="1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0" borderId="0" xfId="21" applyNumberFormat="1" applyFont="1" applyAlignment="1">
      <alignment/>
    </xf>
    <xf numFmtId="0" fontId="0" fillId="0" borderId="0" xfId="21" applyNumberFormat="1" applyFont="1" applyBorder="1" applyAlignment="1">
      <alignment/>
    </xf>
    <xf numFmtId="0" fontId="0" fillId="4" borderId="1" xfId="24" applyNumberFormat="1" applyAlignment="1">
      <alignment wrapText="1"/>
    </xf>
    <xf numFmtId="0" fontId="10" fillId="3" borderId="1" xfId="28" applyNumberFormat="1"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8">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7"/>
      <tableStyleElement type="headerRow" dxfId="96"/>
    </tableStyle>
    <tableStyle name="NodeXL Table" pivot="0" count="1">
      <tableStyleElement type="headerRow" dxfId="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709298"/>
        <c:axId val="18512771"/>
      </c:barChart>
      <c:catAx>
        <c:axId val="617092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512771"/>
        <c:crosses val="autoZero"/>
        <c:auto val="1"/>
        <c:lblOffset val="100"/>
        <c:noMultiLvlLbl val="0"/>
      </c:catAx>
      <c:valAx>
        <c:axId val="18512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09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2397212"/>
        <c:axId val="23139453"/>
      </c:barChart>
      <c:catAx>
        <c:axId val="323972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139453"/>
        <c:crosses val="autoZero"/>
        <c:auto val="1"/>
        <c:lblOffset val="100"/>
        <c:noMultiLvlLbl val="0"/>
      </c:catAx>
      <c:valAx>
        <c:axId val="23139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97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928486"/>
        <c:axId val="62356375"/>
      </c:barChart>
      <c:catAx>
        <c:axId val="69284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356375"/>
        <c:crosses val="autoZero"/>
        <c:auto val="1"/>
        <c:lblOffset val="100"/>
        <c:noMultiLvlLbl val="0"/>
      </c:catAx>
      <c:valAx>
        <c:axId val="62356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28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4336464"/>
        <c:axId val="17701585"/>
      </c:barChart>
      <c:catAx>
        <c:axId val="243364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701585"/>
        <c:crosses val="autoZero"/>
        <c:auto val="1"/>
        <c:lblOffset val="100"/>
        <c:noMultiLvlLbl val="0"/>
      </c:catAx>
      <c:valAx>
        <c:axId val="17701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36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5096538"/>
        <c:axId val="24542251"/>
      </c:barChart>
      <c:catAx>
        <c:axId val="250965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542251"/>
        <c:crosses val="autoZero"/>
        <c:auto val="1"/>
        <c:lblOffset val="100"/>
        <c:noMultiLvlLbl val="0"/>
      </c:catAx>
      <c:valAx>
        <c:axId val="24542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96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9553668"/>
        <c:axId val="41765285"/>
      </c:barChart>
      <c:catAx>
        <c:axId val="195536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765285"/>
        <c:crosses val="autoZero"/>
        <c:auto val="1"/>
        <c:lblOffset val="100"/>
        <c:noMultiLvlLbl val="0"/>
      </c:catAx>
      <c:valAx>
        <c:axId val="41765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53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0343246"/>
        <c:axId val="27544895"/>
      </c:barChart>
      <c:catAx>
        <c:axId val="403432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544895"/>
        <c:crosses val="autoZero"/>
        <c:auto val="1"/>
        <c:lblOffset val="100"/>
        <c:noMultiLvlLbl val="0"/>
      </c:catAx>
      <c:valAx>
        <c:axId val="27544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43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6577464"/>
        <c:axId val="16543993"/>
      </c:barChart>
      <c:catAx>
        <c:axId val="465774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543993"/>
        <c:crosses val="autoZero"/>
        <c:auto val="1"/>
        <c:lblOffset val="100"/>
        <c:noMultiLvlLbl val="0"/>
      </c:catAx>
      <c:valAx>
        <c:axId val="16543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77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4678210"/>
        <c:axId val="64995027"/>
      </c:barChart>
      <c:catAx>
        <c:axId val="14678210"/>
        <c:scaling>
          <c:orientation val="minMax"/>
        </c:scaling>
        <c:axPos val="b"/>
        <c:delete val="1"/>
        <c:majorTickMark val="out"/>
        <c:minorTickMark val="none"/>
        <c:tickLblPos val="none"/>
        <c:crossAx val="64995027"/>
        <c:crosses val="autoZero"/>
        <c:auto val="1"/>
        <c:lblOffset val="100"/>
        <c:noMultiLvlLbl val="0"/>
      </c:catAx>
      <c:valAx>
        <c:axId val="64995027"/>
        <c:scaling>
          <c:orientation val="minMax"/>
        </c:scaling>
        <c:axPos val="l"/>
        <c:delete val="1"/>
        <c:majorTickMark val="out"/>
        <c:minorTickMark val="none"/>
        <c:tickLblPos val="none"/>
        <c:crossAx val="146782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0" totalsRowShown="0" headerRowDxfId="94" dataDxfId="93">
  <autoFilter ref="A2:N30"/>
  <sortState ref="A3:N30">
    <sortCondition sortBy="value" ref="A3:A30"/>
  </sortState>
  <tableColumns count="14">
    <tableColumn id="1" name="Vertex 1" dataDxfId="92"/>
    <tableColumn id="2" name="Vertex 2" dataDxfId="91"/>
    <tableColumn id="3" name="Color" dataDxfId="90"/>
    <tableColumn id="4" name="Width" dataDxfId="89"/>
    <tableColumn id="11" name="Style" dataDxfId="88"/>
    <tableColumn id="5" name="Opacity" dataDxfId="87"/>
    <tableColumn id="6" name="Visibility" dataDxfId="86"/>
    <tableColumn id="10" name="Label" dataDxfId="85"/>
    <tableColumn id="12" name="Label Text Color" dataDxfId="84"/>
    <tableColumn id="13" name="Label Font Size" dataDxfId="83"/>
    <tableColumn id="14" name="Reciprocated?" dataDxfId="82"/>
    <tableColumn id="7" name="ID" dataDxfId="81"/>
    <tableColumn id="9" name="Dynamic Filter" dataDxfId="80"/>
    <tableColumn id="15" name="Edge Weight"/>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190196852408365057/ON_LBppj_400x400.png" TargetMode="External" /><Relationship Id="rId2" Type="http://schemas.openxmlformats.org/officeDocument/2006/relationships/hyperlink" Target="https://pbs.twimg.com/profile_images/1339838210516643840/BxAkOBb4_400x400.jpg" TargetMode="External" /><Relationship Id="rId3" Type="http://schemas.openxmlformats.org/officeDocument/2006/relationships/hyperlink" Target="https://pbs.twimg.com/profile_images/1407943350976647168/OGaF8xtq_400x400.jpg" TargetMode="External" /><Relationship Id="rId4" Type="http://schemas.openxmlformats.org/officeDocument/2006/relationships/hyperlink" Target="https://pbs.twimg.com/profile_images/1414516530444918789/beTToWCu_400x400.jpg" TargetMode="External" /><Relationship Id="rId5" Type="http://schemas.openxmlformats.org/officeDocument/2006/relationships/hyperlink" Target="https://pbs.twimg.com/profile_images/1438038689100312584/fJqF816d_400x400.jpg" TargetMode="External" /><Relationship Id="rId6" Type="http://schemas.openxmlformats.org/officeDocument/2006/relationships/hyperlink" Target="https://pbs.twimg.com/profile_images/1468561739985862656/yjrvgnvy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zoomScale="150" zoomScaleNormal="150"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4.421875" style="0" customWidth="1"/>
    <col min="15" max="15" width="11.00390625" style="0" bestFit="1" customWidth="1"/>
    <col min="16" max="16" width="14.28125" style="0" bestFit="1" customWidth="1"/>
  </cols>
  <sheetData>
    <row r="1" spans="3:13" ht="15">
      <c r="C1" s="17" t="s">
        <v>39</v>
      </c>
      <c r="D1" s="18"/>
      <c r="E1" s="18"/>
      <c r="F1" s="18"/>
      <c r="G1" s="17"/>
      <c r="H1" s="16" t="s">
        <v>43</v>
      </c>
      <c r="I1" s="55"/>
      <c r="J1" s="55"/>
      <c r="K1" s="34" t="s">
        <v>42</v>
      </c>
      <c r="L1" s="19" t="s">
        <v>40</v>
      </c>
      <c r="M1" s="19"/>
    </row>
    <row r="2" spans="1:1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t="s">
        <v>190</v>
      </c>
    </row>
    <row r="3" spans="1:14" ht="15" customHeight="1">
      <c r="A3" s="112" t="s">
        <v>176</v>
      </c>
      <c r="B3" s="113" t="s">
        <v>175</v>
      </c>
      <c r="C3" s="49" t="s">
        <v>191</v>
      </c>
      <c r="D3" s="50">
        <v>1.5625</v>
      </c>
      <c r="E3" s="103"/>
      <c r="F3" s="51">
        <v>76.875</v>
      </c>
      <c r="G3" s="49"/>
      <c r="H3" s="53"/>
      <c r="I3" s="52"/>
      <c r="J3" s="52"/>
      <c r="K3" s="105"/>
      <c r="L3" s="104">
        <v>3</v>
      </c>
      <c r="M3" s="104"/>
      <c r="N3" s="106">
        <v>18</v>
      </c>
    </row>
    <row r="4" spans="1:14" ht="15" customHeight="1">
      <c r="A4" s="112" t="s">
        <v>176</v>
      </c>
      <c r="B4" s="113" t="s">
        <v>203</v>
      </c>
      <c r="C4" s="49" t="s">
        <v>205</v>
      </c>
      <c r="D4" s="50">
        <v>2.0919117647058822</v>
      </c>
      <c r="E4" s="103"/>
      <c r="F4" s="51">
        <v>73.93382352941177</v>
      </c>
      <c r="G4" s="49"/>
      <c r="H4" s="53"/>
      <c r="I4" s="52"/>
      <c r="J4" s="52"/>
      <c r="K4" s="105"/>
      <c r="L4" s="104">
        <v>4</v>
      </c>
      <c r="M4" s="104"/>
      <c r="N4" s="106">
        <v>34</v>
      </c>
    </row>
    <row r="5" spans="1:14" ht="15" customHeight="1">
      <c r="A5" s="112" t="s">
        <v>176</v>
      </c>
      <c r="B5" s="113" t="s">
        <v>178</v>
      </c>
      <c r="C5" s="49" t="s">
        <v>185</v>
      </c>
      <c r="D5" s="50">
        <v>1.099264705882353</v>
      </c>
      <c r="E5" s="103"/>
      <c r="F5" s="51">
        <v>79.44852941176471</v>
      </c>
      <c r="G5" s="49"/>
      <c r="H5" s="53"/>
      <c r="I5" s="52"/>
      <c r="J5" s="52"/>
      <c r="K5" s="105"/>
      <c r="L5" s="104">
        <v>5</v>
      </c>
      <c r="M5" s="104"/>
      <c r="N5" s="106">
        <v>4</v>
      </c>
    </row>
    <row r="6" spans="1:14" ht="15" customHeight="1">
      <c r="A6" s="112" t="s">
        <v>176</v>
      </c>
      <c r="B6" s="113" t="s">
        <v>177</v>
      </c>
      <c r="C6" s="49" t="s">
        <v>187</v>
      </c>
      <c r="D6" s="50">
        <v>1.8602941176470589</v>
      </c>
      <c r="E6" s="103"/>
      <c r="F6" s="51">
        <v>75.22058823529412</v>
      </c>
      <c r="G6" s="49"/>
      <c r="H6" s="53"/>
      <c r="I6" s="52"/>
      <c r="J6" s="52"/>
      <c r="K6" s="105"/>
      <c r="L6" s="104">
        <v>6</v>
      </c>
      <c r="M6" s="104"/>
      <c r="N6" s="106">
        <v>27</v>
      </c>
    </row>
    <row r="7" spans="1:14" ht="15" customHeight="1">
      <c r="A7" s="112" t="s">
        <v>176</v>
      </c>
      <c r="B7" s="113" t="s">
        <v>174</v>
      </c>
      <c r="C7" s="49" t="s">
        <v>200</v>
      </c>
      <c r="D7" s="50">
        <v>4.8713235294117645</v>
      </c>
      <c r="E7" s="103"/>
      <c r="F7" s="51">
        <v>58.49264705882353</v>
      </c>
      <c r="G7" s="49"/>
      <c r="H7" s="53"/>
      <c r="I7" s="52"/>
      <c r="J7" s="52"/>
      <c r="K7" s="105"/>
      <c r="L7" s="104">
        <v>7</v>
      </c>
      <c r="M7" s="104"/>
      <c r="N7" s="106">
        <v>118</v>
      </c>
    </row>
    <row r="8" spans="1:14" ht="15" customHeight="1">
      <c r="A8" s="112" t="s">
        <v>175</v>
      </c>
      <c r="B8" s="113" t="s">
        <v>176</v>
      </c>
      <c r="C8" s="49" t="s">
        <v>185</v>
      </c>
      <c r="D8" s="50">
        <v>1.0661764705882353</v>
      </c>
      <c r="E8" s="103"/>
      <c r="F8" s="51">
        <v>79.63235294117646</v>
      </c>
      <c r="G8" s="49"/>
      <c r="H8" s="53"/>
      <c r="I8" s="52"/>
      <c r="J8" s="52"/>
      <c r="K8" s="105"/>
      <c r="L8" s="104">
        <v>8</v>
      </c>
      <c r="M8" s="104"/>
      <c r="N8" s="106">
        <v>3</v>
      </c>
    </row>
    <row r="9" spans="1:14" ht="15" customHeight="1">
      <c r="A9" s="112" t="s">
        <v>175</v>
      </c>
      <c r="B9" s="113" t="s">
        <v>203</v>
      </c>
      <c r="C9" s="49" t="s">
        <v>200</v>
      </c>
      <c r="D9" s="50">
        <v>4.970588235294118</v>
      </c>
      <c r="E9" s="103"/>
      <c r="F9" s="51">
        <v>57.94117647058823</v>
      </c>
      <c r="G9" s="49"/>
      <c r="H9" s="53"/>
      <c r="I9" s="52"/>
      <c r="J9" s="52"/>
      <c r="K9" s="105"/>
      <c r="L9" s="104">
        <v>9</v>
      </c>
      <c r="M9" s="104"/>
      <c r="N9" s="106">
        <v>121</v>
      </c>
    </row>
    <row r="10" spans="1:14" ht="15" customHeight="1">
      <c r="A10" s="112" t="s">
        <v>175</v>
      </c>
      <c r="B10" s="113" t="s">
        <v>178</v>
      </c>
      <c r="C10" s="49" t="s">
        <v>188</v>
      </c>
      <c r="D10" s="50">
        <v>1.3308823529411764</v>
      </c>
      <c r="E10" s="103"/>
      <c r="F10" s="51">
        <v>78.16176470588235</v>
      </c>
      <c r="G10" s="49"/>
      <c r="H10" s="53"/>
      <c r="I10" s="52"/>
      <c r="J10" s="52"/>
      <c r="K10" s="105"/>
      <c r="L10" s="104">
        <v>10</v>
      </c>
      <c r="M10" s="104"/>
      <c r="N10" s="106">
        <v>11</v>
      </c>
    </row>
    <row r="11" spans="1:14" ht="15" customHeight="1">
      <c r="A11" s="112" t="s">
        <v>175</v>
      </c>
      <c r="B11" s="113" t="s">
        <v>177</v>
      </c>
      <c r="C11" s="49" t="s">
        <v>204</v>
      </c>
      <c r="D11" s="50">
        <v>4.4411764705882355</v>
      </c>
      <c r="E11" s="103"/>
      <c r="F11" s="51">
        <v>60.88235294117647</v>
      </c>
      <c r="G11" s="49"/>
      <c r="H11" s="53"/>
      <c r="I11" s="52"/>
      <c r="J11" s="52"/>
      <c r="K11" s="105"/>
      <c r="L11" s="104">
        <v>11</v>
      </c>
      <c r="M11" s="104"/>
      <c r="N11" s="106">
        <v>105</v>
      </c>
    </row>
    <row r="12" spans="1:14" ht="15" customHeight="1">
      <c r="A12" s="112" t="s">
        <v>175</v>
      </c>
      <c r="B12" s="113" t="s">
        <v>174</v>
      </c>
      <c r="C12" s="49" t="s">
        <v>186</v>
      </c>
      <c r="D12" s="50">
        <v>10</v>
      </c>
      <c r="E12" s="103"/>
      <c r="F12" s="51">
        <v>30</v>
      </c>
      <c r="G12" s="49"/>
      <c r="H12" s="53"/>
      <c r="I12" s="52"/>
      <c r="J12" s="52"/>
      <c r="K12" s="105"/>
      <c r="L12" s="104">
        <v>12</v>
      </c>
      <c r="M12" s="104"/>
      <c r="N12" s="106">
        <v>273</v>
      </c>
    </row>
    <row r="13" spans="1:14" ht="15" customHeight="1">
      <c r="A13" s="112" t="s">
        <v>203</v>
      </c>
      <c r="B13" s="113" t="s">
        <v>176</v>
      </c>
      <c r="C13" s="49" t="s">
        <v>185</v>
      </c>
      <c r="D13" s="50">
        <v>1.099264705882353</v>
      </c>
      <c r="E13" s="103"/>
      <c r="F13" s="51">
        <v>79.44852941176471</v>
      </c>
      <c r="G13" s="49"/>
      <c r="H13" s="53"/>
      <c r="I13" s="52"/>
      <c r="J13" s="52"/>
      <c r="K13" s="105"/>
      <c r="L13" s="104">
        <v>13</v>
      </c>
      <c r="M13" s="104"/>
      <c r="N13" s="106">
        <v>4</v>
      </c>
    </row>
    <row r="14" spans="1:14" ht="15" customHeight="1">
      <c r="A14" s="112" t="s">
        <v>203</v>
      </c>
      <c r="B14" s="113" t="s">
        <v>175</v>
      </c>
      <c r="C14" s="49" t="s">
        <v>204</v>
      </c>
      <c r="D14" s="50">
        <v>4.375</v>
      </c>
      <c r="E14" s="103"/>
      <c r="F14" s="51">
        <v>61.25</v>
      </c>
      <c r="G14" s="49"/>
      <c r="H14" s="53"/>
      <c r="I14" s="52"/>
      <c r="J14" s="52"/>
      <c r="K14" s="105"/>
      <c r="L14" s="104">
        <v>14</v>
      </c>
      <c r="M14" s="104"/>
      <c r="N14" s="106">
        <v>103</v>
      </c>
    </row>
    <row r="15" spans="1:14" ht="15" customHeight="1">
      <c r="A15" s="112" t="s">
        <v>203</v>
      </c>
      <c r="B15" s="113" t="s">
        <v>178</v>
      </c>
      <c r="C15" s="49" t="s">
        <v>187</v>
      </c>
      <c r="D15" s="50">
        <v>1.7279411764705883</v>
      </c>
      <c r="E15" s="103"/>
      <c r="F15" s="51">
        <v>75.95588235294117</v>
      </c>
      <c r="G15" s="49"/>
      <c r="H15" s="53"/>
      <c r="I15" s="52"/>
      <c r="J15" s="52"/>
      <c r="K15" s="105"/>
      <c r="L15" s="104">
        <v>15</v>
      </c>
      <c r="M15" s="104"/>
      <c r="N15" s="106">
        <v>23</v>
      </c>
    </row>
    <row r="16" spans="1:14" ht="15" customHeight="1">
      <c r="A16" s="112" t="s">
        <v>203</v>
      </c>
      <c r="B16" s="113" t="s">
        <v>177</v>
      </c>
      <c r="C16" s="49" t="s">
        <v>194</v>
      </c>
      <c r="D16" s="50">
        <v>4.077205882352941</v>
      </c>
      <c r="E16" s="103"/>
      <c r="F16" s="51">
        <v>62.904411764705884</v>
      </c>
      <c r="G16" s="49"/>
      <c r="H16" s="53"/>
      <c r="I16" s="52"/>
      <c r="J16" s="52"/>
      <c r="K16" s="105"/>
      <c r="L16" s="104">
        <v>16</v>
      </c>
      <c r="M16" s="104"/>
      <c r="N16" s="106">
        <v>94</v>
      </c>
    </row>
    <row r="17" spans="1:14" ht="15" customHeight="1">
      <c r="A17" s="112" t="s">
        <v>203</v>
      </c>
      <c r="B17" s="113" t="s">
        <v>174</v>
      </c>
      <c r="C17" s="49" t="s">
        <v>208</v>
      </c>
      <c r="D17" s="50">
        <v>6.5588235294117645</v>
      </c>
      <c r="E17" s="103"/>
      <c r="F17" s="51">
        <v>49.11764705882353</v>
      </c>
      <c r="G17" s="49"/>
      <c r="H17" s="53"/>
      <c r="I17" s="52"/>
      <c r="J17" s="52"/>
      <c r="K17" s="105"/>
      <c r="L17" s="104">
        <v>17</v>
      </c>
      <c r="M17" s="104"/>
      <c r="N17" s="106">
        <v>169</v>
      </c>
    </row>
    <row r="18" spans="1:14" ht="45">
      <c r="A18" s="112" t="s">
        <v>178</v>
      </c>
      <c r="B18" s="113" t="s">
        <v>175</v>
      </c>
      <c r="C18" s="49" t="s">
        <v>191</v>
      </c>
      <c r="D18" s="50">
        <v>1.5625</v>
      </c>
      <c r="E18" s="103"/>
      <c r="F18" s="51">
        <v>76.875</v>
      </c>
      <c r="G18" s="49"/>
      <c r="H18" s="53"/>
      <c r="I18" s="52"/>
      <c r="J18" s="52"/>
      <c r="K18" s="105"/>
      <c r="L18" s="104">
        <v>18</v>
      </c>
      <c r="M18" s="104"/>
      <c r="N18" s="106">
        <v>18</v>
      </c>
    </row>
    <row r="19" spans="1:14" ht="45">
      <c r="A19" s="112" t="s">
        <v>178</v>
      </c>
      <c r="B19" s="113" t="s">
        <v>203</v>
      </c>
      <c r="C19" s="49" t="s">
        <v>206</v>
      </c>
      <c r="D19" s="50">
        <v>2.1580882352941178</v>
      </c>
      <c r="E19" s="103"/>
      <c r="F19" s="51">
        <v>73.56617647058823</v>
      </c>
      <c r="G19" s="49"/>
      <c r="H19" s="53"/>
      <c r="I19" s="52"/>
      <c r="J19" s="52"/>
      <c r="K19" s="105"/>
      <c r="L19" s="104">
        <v>19</v>
      </c>
      <c r="M19" s="104"/>
      <c r="N19" s="106">
        <v>36</v>
      </c>
    </row>
    <row r="20" spans="1:14" ht="45">
      <c r="A20" s="112" t="s">
        <v>178</v>
      </c>
      <c r="B20" s="113" t="s">
        <v>177</v>
      </c>
      <c r="C20" s="49" t="s">
        <v>191</v>
      </c>
      <c r="D20" s="50">
        <v>1.6617647058823528</v>
      </c>
      <c r="E20" s="103"/>
      <c r="F20" s="51">
        <v>76.32352941176471</v>
      </c>
      <c r="G20" s="49"/>
      <c r="H20" s="53"/>
      <c r="I20" s="52"/>
      <c r="J20" s="52"/>
      <c r="K20" s="105"/>
      <c r="L20" s="104">
        <v>20</v>
      </c>
      <c r="M20" s="104"/>
      <c r="N20" s="106">
        <v>21</v>
      </c>
    </row>
    <row r="21" spans="1:14" ht="30">
      <c r="A21" s="112" t="s">
        <v>178</v>
      </c>
      <c r="B21" s="113" t="s">
        <v>174</v>
      </c>
      <c r="C21" s="49" t="s">
        <v>201</v>
      </c>
      <c r="D21" s="50">
        <v>3.4154411764705883</v>
      </c>
      <c r="E21" s="103"/>
      <c r="F21" s="51">
        <v>66.58088235294117</v>
      </c>
      <c r="G21" s="49"/>
      <c r="H21" s="53"/>
      <c r="I21" s="52"/>
      <c r="J21" s="52"/>
      <c r="K21" s="105"/>
      <c r="L21" s="104">
        <v>21</v>
      </c>
      <c r="M21" s="104"/>
      <c r="N21" s="106">
        <v>74</v>
      </c>
    </row>
    <row r="22" spans="1:14" ht="30">
      <c r="A22" s="112" t="s">
        <v>177</v>
      </c>
      <c r="B22" s="113" t="s">
        <v>175</v>
      </c>
      <c r="C22" s="49" t="s">
        <v>202</v>
      </c>
      <c r="D22" s="50">
        <v>3.7463235294117645</v>
      </c>
      <c r="E22" s="103"/>
      <c r="F22" s="51">
        <v>64.74264705882354</v>
      </c>
      <c r="G22" s="49"/>
      <c r="H22" s="53"/>
      <c r="I22" s="52"/>
      <c r="J22" s="52"/>
      <c r="K22" s="105"/>
      <c r="L22" s="104">
        <v>22</v>
      </c>
      <c r="M22" s="104"/>
      <c r="N22" s="106">
        <v>84</v>
      </c>
    </row>
    <row r="23" spans="1:14" ht="30">
      <c r="A23" s="112" t="s">
        <v>177</v>
      </c>
      <c r="B23" s="109" t="s">
        <v>203</v>
      </c>
      <c r="C23" s="49" t="s">
        <v>200</v>
      </c>
      <c r="D23" s="50">
        <v>5.036764705882353</v>
      </c>
      <c r="E23" s="103"/>
      <c r="F23" s="51">
        <v>57.57352941176471</v>
      </c>
      <c r="G23" s="49"/>
      <c r="H23" s="53"/>
      <c r="I23" s="52"/>
      <c r="J23" s="52"/>
      <c r="K23" s="114"/>
      <c r="L23" s="104">
        <v>23</v>
      </c>
      <c r="M23" s="104"/>
      <c r="N23" s="106">
        <v>123</v>
      </c>
    </row>
    <row r="24" spans="1:14" ht="45">
      <c r="A24" s="112" t="s">
        <v>177</v>
      </c>
      <c r="B24" s="109" t="s">
        <v>178</v>
      </c>
      <c r="C24" s="49" t="s">
        <v>188</v>
      </c>
      <c r="D24" s="50">
        <v>1.3308823529411764</v>
      </c>
      <c r="E24" s="103"/>
      <c r="F24" s="51">
        <v>78.16176470588235</v>
      </c>
      <c r="G24" s="49"/>
      <c r="H24" s="53"/>
      <c r="I24" s="52"/>
      <c r="J24" s="52"/>
      <c r="K24" s="114"/>
      <c r="L24" s="104">
        <v>24</v>
      </c>
      <c r="M24" s="104"/>
      <c r="N24" s="106">
        <v>11</v>
      </c>
    </row>
    <row r="25" spans="1:14" ht="30">
      <c r="A25" s="112" t="s">
        <v>177</v>
      </c>
      <c r="B25" s="109" t="s">
        <v>174</v>
      </c>
      <c r="C25" s="49" t="s">
        <v>202</v>
      </c>
      <c r="D25" s="50">
        <v>3.7463235294117645</v>
      </c>
      <c r="E25" s="103"/>
      <c r="F25" s="51">
        <v>64.74264705882354</v>
      </c>
      <c r="G25" s="49"/>
      <c r="H25" s="53"/>
      <c r="I25" s="52"/>
      <c r="J25" s="52"/>
      <c r="K25" s="114"/>
      <c r="L25" s="104">
        <v>25</v>
      </c>
      <c r="M25" s="104"/>
      <c r="N25" s="106">
        <v>84</v>
      </c>
    </row>
    <row r="26" spans="1:14" ht="45">
      <c r="A26" s="112" t="s">
        <v>174</v>
      </c>
      <c r="B26" s="109" t="s">
        <v>176</v>
      </c>
      <c r="C26" s="49" t="s">
        <v>185</v>
      </c>
      <c r="D26" s="50">
        <v>1</v>
      </c>
      <c r="E26" s="103"/>
      <c r="F26" s="51">
        <v>80</v>
      </c>
      <c r="G26" s="49"/>
      <c r="H26" s="53"/>
      <c r="I26" s="52"/>
      <c r="J26" s="52"/>
      <c r="K26" s="114"/>
      <c r="L26" s="104">
        <v>26</v>
      </c>
      <c r="M26" s="104"/>
      <c r="N26" s="106">
        <v>1</v>
      </c>
    </row>
    <row r="27" spans="1:14" ht="30">
      <c r="A27" s="112" t="s">
        <v>174</v>
      </c>
      <c r="B27" s="109" t="s">
        <v>175</v>
      </c>
      <c r="C27" s="49" t="s">
        <v>202</v>
      </c>
      <c r="D27" s="50">
        <v>3.8125</v>
      </c>
      <c r="E27" s="103"/>
      <c r="F27" s="51">
        <v>64.375</v>
      </c>
      <c r="G27" s="49"/>
      <c r="H27" s="53"/>
      <c r="I27" s="52"/>
      <c r="J27" s="52"/>
      <c r="K27" s="114"/>
      <c r="L27" s="104">
        <v>27</v>
      </c>
      <c r="M27" s="104"/>
      <c r="N27" s="106">
        <v>86</v>
      </c>
    </row>
    <row r="28" spans="1:14" ht="30">
      <c r="A28" s="112" t="s">
        <v>174</v>
      </c>
      <c r="B28" s="109" t="s">
        <v>203</v>
      </c>
      <c r="C28" s="49" t="s">
        <v>200</v>
      </c>
      <c r="D28" s="50">
        <v>5.036764705882353</v>
      </c>
      <c r="E28" s="103"/>
      <c r="F28" s="51">
        <v>57.57352941176471</v>
      </c>
      <c r="G28" s="49"/>
      <c r="H28" s="53"/>
      <c r="I28" s="52"/>
      <c r="J28" s="52"/>
      <c r="K28" s="114"/>
      <c r="L28" s="104">
        <v>28</v>
      </c>
      <c r="M28" s="104"/>
      <c r="N28" s="106">
        <v>123</v>
      </c>
    </row>
    <row r="29" spans="1:14" ht="45">
      <c r="A29" s="112" t="s">
        <v>174</v>
      </c>
      <c r="B29" s="109" t="s">
        <v>178</v>
      </c>
      <c r="C29" s="49" t="s">
        <v>187</v>
      </c>
      <c r="D29" s="50">
        <v>1.8272058823529411</v>
      </c>
      <c r="E29" s="103"/>
      <c r="F29" s="51">
        <v>75.40441176470588</v>
      </c>
      <c r="G29" s="49"/>
      <c r="H29" s="53"/>
      <c r="I29" s="52"/>
      <c r="J29" s="52"/>
      <c r="K29" s="114"/>
      <c r="L29" s="104">
        <v>29</v>
      </c>
      <c r="M29" s="104"/>
      <c r="N29" s="106">
        <v>26</v>
      </c>
    </row>
    <row r="30" spans="1:14" ht="30">
      <c r="A30" s="112" t="s">
        <v>174</v>
      </c>
      <c r="B30" s="109" t="s">
        <v>177</v>
      </c>
      <c r="C30" s="49" t="s">
        <v>207</v>
      </c>
      <c r="D30" s="50">
        <v>3.1838235294117645</v>
      </c>
      <c r="E30" s="103"/>
      <c r="F30" s="51">
        <v>67.86764705882354</v>
      </c>
      <c r="G30" s="49"/>
      <c r="H30" s="53"/>
      <c r="I30" s="52"/>
      <c r="J30" s="52"/>
      <c r="K30" s="114"/>
      <c r="L30" s="104">
        <v>30</v>
      </c>
      <c r="M30" s="104"/>
      <c r="N30" s="106">
        <v>67</v>
      </c>
    </row>
  </sheetData>
  <dataValidations count="13">
    <dataValidation allowBlank="1" showErrorMessage="1" sqref="B13:B17 A18:B22 A3:B6"/>
    <dataValidation allowBlank="1" showInputMessage="1" showErrorMessage="1" promptTitle="Vertex Name" prompt="Enter the name of the vertex." sqref="A7:B12 A13:A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8"/>
  <sheetViews>
    <sheetView tabSelected="1" zoomScale="120" zoomScaleNormal="120" workbookViewId="0" topLeftCell="A1">
      <pane xSplit="1" ySplit="2" topLeftCell="C3" activePane="bottomRight" state="frozen"/>
      <selection pane="topRight" activeCell="B1" sqref="B1"/>
      <selection pane="bottomLeft" activeCell="A3" sqref="A3"/>
      <selection pane="bottomRight" activeCell="A1" sqref="A1"/>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53.2812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3"/>
      <c r="AF2"/>
      <c r="AG2"/>
      <c r="AH2"/>
    </row>
    <row r="3" spans="1:29" ht="15">
      <c r="A3" s="14" t="s">
        <v>178</v>
      </c>
      <c r="B3" s="91"/>
      <c r="C3" s="91"/>
      <c r="D3" s="71">
        <v>1000</v>
      </c>
      <c r="E3" s="92"/>
      <c r="F3" s="77" t="s">
        <v>195</v>
      </c>
      <c r="G3" s="91"/>
      <c r="H3" s="93"/>
      <c r="I3" s="94"/>
      <c r="J3" s="94"/>
      <c r="K3" s="93" t="s">
        <v>178</v>
      </c>
      <c r="L3" s="95">
        <v>4000.2</v>
      </c>
      <c r="M3" s="96">
        <v>3226.853515625</v>
      </c>
      <c r="N3" s="96">
        <v>901.3802490234375</v>
      </c>
      <c r="O3" s="97"/>
      <c r="P3" s="98"/>
      <c r="Q3" s="98"/>
      <c r="R3" s="73"/>
      <c r="S3" s="99"/>
      <c r="T3" s="99"/>
      <c r="U3" s="99"/>
      <c r="V3" s="100"/>
      <c r="W3" s="100"/>
      <c r="X3" s="100"/>
      <c r="Y3" s="100"/>
      <c r="Z3" s="101"/>
      <c r="AA3" s="102">
        <v>3</v>
      </c>
      <c r="AB3" s="102"/>
      <c r="AC3" s="74"/>
    </row>
    <row r="4" spans="1:29" ht="15">
      <c r="A4" s="78" t="s">
        <v>174</v>
      </c>
      <c r="B4" s="91"/>
      <c r="C4" s="91"/>
      <c r="D4" s="71">
        <v>1000</v>
      </c>
      <c r="E4" s="92"/>
      <c r="F4" s="77" t="s">
        <v>192</v>
      </c>
      <c r="G4" s="91"/>
      <c r="H4" s="93"/>
      <c r="I4" s="94"/>
      <c r="J4" s="94"/>
      <c r="K4" s="93" t="s">
        <v>174</v>
      </c>
      <c r="L4" s="95">
        <v>5999.8</v>
      </c>
      <c r="M4" s="96">
        <v>1454.20703125</v>
      </c>
      <c r="N4" s="96">
        <v>4999.5</v>
      </c>
      <c r="O4" s="97"/>
      <c r="P4" s="98"/>
      <c r="Q4" s="98"/>
      <c r="R4" s="99"/>
      <c r="S4" s="99"/>
      <c r="T4" s="99"/>
      <c r="U4" s="99"/>
      <c r="V4" s="100"/>
      <c r="W4" s="100"/>
      <c r="X4" s="100"/>
      <c r="Y4" s="100"/>
      <c r="Z4" s="101"/>
      <c r="AA4" s="102">
        <v>4</v>
      </c>
      <c r="AB4" s="102"/>
      <c r="AC4" s="89"/>
    </row>
    <row r="5" spans="1:29" ht="15">
      <c r="A5" s="14" t="s">
        <v>175</v>
      </c>
      <c r="B5" s="91"/>
      <c r="C5" s="91"/>
      <c r="D5" s="71">
        <v>1000</v>
      </c>
      <c r="E5" s="92"/>
      <c r="F5" s="115" t="s">
        <v>210</v>
      </c>
      <c r="G5" s="91"/>
      <c r="H5" s="93"/>
      <c r="I5" s="94"/>
      <c r="J5" s="94"/>
      <c r="K5" s="93" t="s">
        <v>175</v>
      </c>
      <c r="L5" s="95">
        <v>9999</v>
      </c>
      <c r="M5" s="96">
        <v>3226.853515625</v>
      </c>
      <c r="N5" s="96">
        <v>9097.6201171875</v>
      </c>
      <c r="O5" s="97"/>
      <c r="P5" s="98"/>
      <c r="Q5" s="98"/>
      <c r="R5" s="87"/>
      <c r="S5" s="99"/>
      <c r="T5" s="99"/>
      <c r="U5" s="99"/>
      <c r="V5" s="100"/>
      <c r="W5" s="100"/>
      <c r="X5" s="100"/>
      <c r="Y5" s="100"/>
      <c r="Z5" s="101"/>
      <c r="AA5" s="102">
        <v>5</v>
      </c>
      <c r="AB5" s="102"/>
      <c r="AC5" s="74"/>
    </row>
    <row r="6" spans="1:29" ht="15">
      <c r="A6" s="14" t="s">
        <v>177</v>
      </c>
      <c r="B6" s="91"/>
      <c r="C6" s="91"/>
      <c r="D6" s="71">
        <v>1000</v>
      </c>
      <c r="E6" s="92"/>
      <c r="F6" s="107" t="s">
        <v>197</v>
      </c>
      <c r="G6" s="91"/>
      <c r="H6" s="93"/>
      <c r="I6" s="94"/>
      <c r="J6" s="94"/>
      <c r="K6" s="93" t="s">
        <v>177</v>
      </c>
      <c r="L6" s="95">
        <v>1</v>
      </c>
      <c r="M6" s="96">
        <v>8544.79296875</v>
      </c>
      <c r="N6" s="96">
        <v>4999.5</v>
      </c>
      <c r="O6" s="97"/>
      <c r="P6" s="98"/>
      <c r="Q6" s="98"/>
      <c r="R6" s="99"/>
      <c r="S6" s="99"/>
      <c r="T6" s="99"/>
      <c r="U6" s="99"/>
      <c r="V6" s="100"/>
      <c r="W6" s="100"/>
      <c r="X6" s="100"/>
      <c r="Y6" s="100"/>
      <c r="Z6" s="101"/>
      <c r="AA6" s="102">
        <v>6</v>
      </c>
      <c r="AB6" s="102"/>
      <c r="AC6" s="74"/>
    </row>
    <row r="7" spans="1:29" ht="15">
      <c r="A7" s="14" t="s">
        <v>176</v>
      </c>
      <c r="B7" s="79"/>
      <c r="C7" s="79"/>
      <c r="D7" s="71">
        <v>1000</v>
      </c>
      <c r="E7" s="80"/>
      <c r="F7" s="107" t="s">
        <v>193</v>
      </c>
      <c r="G7" s="79"/>
      <c r="H7" s="81"/>
      <c r="I7" s="82"/>
      <c r="J7" s="82"/>
      <c r="K7" s="81" t="s">
        <v>176</v>
      </c>
      <c r="L7" s="83">
        <v>2000.6</v>
      </c>
      <c r="M7" s="84">
        <v>6772.146484375</v>
      </c>
      <c r="N7" s="84">
        <v>901.3802490234375</v>
      </c>
      <c r="O7" s="85"/>
      <c r="P7" s="86"/>
      <c r="Q7" s="86"/>
      <c r="R7" s="73"/>
      <c r="S7" s="87"/>
      <c r="T7" s="87"/>
      <c r="U7" s="87"/>
      <c r="V7" s="75"/>
      <c r="W7" s="75"/>
      <c r="X7" s="75"/>
      <c r="Y7" s="75"/>
      <c r="Z7" s="76"/>
      <c r="AA7" s="88">
        <v>7</v>
      </c>
      <c r="AB7" s="88"/>
      <c r="AC7" s="74"/>
    </row>
    <row r="8" spans="1:29" ht="15">
      <c r="A8" s="78" t="s">
        <v>203</v>
      </c>
      <c r="B8" s="79"/>
      <c r="C8" s="79"/>
      <c r="D8" s="71">
        <v>1000</v>
      </c>
      <c r="E8" s="72"/>
      <c r="F8" s="108" t="s">
        <v>196</v>
      </c>
      <c r="G8" s="79"/>
      <c r="H8" s="81"/>
      <c r="I8" s="82"/>
      <c r="J8" s="82"/>
      <c r="K8" s="81"/>
      <c r="L8" s="83"/>
      <c r="M8" s="84">
        <v>6772.146484375</v>
      </c>
      <c r="N8" s="84">
        <v>9097.6201171875</v>
      </c>
      <c r="O8" s="85"/>
      <c r="P8" s="86"/>
      <c r="Q8" s="86"/>
      <c r="R8" s="110"/>
      <c r="S8" s="110"/>
      <c r="T8" s="110"/>
      <c r="U8" s="110"/>
      <c r="V8" s="111"/>
      <c r="W8" s="111"/>
      <c r="X8" s="111"/>
      <c r="Y8" s="111"/>
      <c r="Z8" s="76"/>
      <c r="AA8" s="88">
        <v>8</v>
      </c>
      <c r="AB8" s="88"/>
      <c r="AC8" s="89"/>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4" r:id="rId1" display="https://pbs.twimg.com/profile_images/1190196852408365057/ON_LBppj_400x400.png"/>
    <hyperlink ref="F7" r:id="rId2" display="https://pbs.twimg.com/profile_images/1339838210516643840/BxAkOBb4_400x400.jpg"/>
    <hyperlink ref="F3" r:id="rId3" display="https://pbs.twimg.com/profile_images/1407943350976647168/OGaF8xtq_400x400.jpg"/>
    <hyperlink ref="F6" r:id="rId4" display="https://pbs.twimg.com/profile_images/1414516530444918789/beTToWCu_400x400.jpg"/>
    <hyperlink ref="F8" r:id="rId5" display="https://pbs.twimg.com/profile_images/1438038689100312584/fJqF816d_400x400.jpg"/>
    <hyperlink ref="F5" r:id="rId6" display="https://pbs.twimg.com/profile_images/1468561739985862656/yjrvgnvy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7" t="s">
        <v>39</v>
      </c>
      <c r="C1" s="58"/>
      <c r="D1" s="58"/>
      <c r="E1" s="59"/>
      <c r="F1" s="56" t="s">
        <v>43</v>
      </c>
      <c r="G1" s="60" t="s">
        <v>44</v>
      </c>
      <c r="H1" s="61"/>
      <c r="I1" s="62" t="s">
        <v>40</v>
      </c>
      <c r="J1" s="63"/>
      <c r="K1" s="64" t="s">
        <v>42</v>
      </c>
      <c r="L1" s="65"/>
      <c r="M1" s="65"/>
      <c r="N1" s="65"/>
      <c r="O1" s="65"/>
      <c r="P1" s="65"/>
      <c r="Q1" s="65"/>
      <c r="R1" s="65"/>
      <c r="S1" s="65"/>
      <c r="T1" s="65"/>
      <c r="U1" s="65"/>
      <c r="V1" s="65"/>
      <c r="W1" s="65"/>
      <c r="X1" s="65"/>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66"/>
      <c r="H3" s="66"/>
      <c r="I3" s="54"/>
      <c r="J3" s="54"/>
      <c r="K3" s="47"/>
      <c r="L3" s="47"/>
      <c r="M3" s="47"/>
      <c r="N3" s="47"/>
      <c r="O3" s="47"/>
      <c r="P3" s="47"/>
      <c r="Q3" s="47"/>
      <c r="R3" s="47"/>
      <c r="S3" s="47"/>
      <c r="T3" s="47"/>
      <c r="U3" s="47"/>
      <c r="V3" s="47"/>
      <c r="W3" s="48"/>
      <c r="X3" s="48"/>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35"/>
      <c r="B3" s="35"/>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70"/>
      <c r="B27" s="70"/>
      <c r="D27" s="33"/>
      <c r="E27" s="3">
        <f>COUNTIF(Vertices[Degree],"&gt;= "&amp;D27)-COUNTIF(Vertices[Degree],"&gt;="&amp;D28)</f>
        <v>0</v>
      </c>
      <c r="F27" s="67"/>
      <c r="G27" s="68">
        <f>COUNTIF(Vertices[In-Degree],"&gt;= "&amp;F27)-COUNTIF(Vertices[In-Degree],"&gt;="&amp;F28)</f>
        <v>0</v>
      </c>
      <c r="H27" s="67"/>
      <c r="I27" s="68">
        <f>COUNTIF(Vertices[Out-Degree],"&gt;= "&amp;H27)-COUNTIF(Vertices[Out-Degree],"&gt;="&amp;H28)</f>
        <v>0</v>
      </c>
      <c r="J27" s="67"/>
      <c r="K27" s="68">
        <f>COUNTIF(Vertices[Betweenness Centrality],"&gt;= "&amp;J27)-COUNTIF(Vertices[Betweenness Centrality],"&gt;="&amp;J28)</f>
        <v>0</v>
      </c>
      <c r="L27" s="67"/>
      <c r="M27" s="68">
        <f>COUNTIF(Vertices[Closeness Centrality],"&gt;= "&amp;L27)-COUNTIF(Vertices[Closeness Centrality],"&gt;="&amp;L28)</f>
        <v>0</v>
      </c>
      <c r="N27" s="67"/>
      <c r="O27" s="68">
        <f>COUNTIF(Vertices[Eigenvector Centrality],"&gt;= "&amp;N27)-COUNTIF(Vertices[Eigenvector Centrality],"&gt;="&amp;N28)</f>
        <v>0</v>
      </c>
      <c r="P27" s="67"/>
      <c r="Q27" s="68">
        <f>COUNTIF(Vertices[Eigenvector Centrality],"&gt;= "&amp;P27)-COUNTIF(Vertices[Eigenvector Centrality],"&gt;="&amp;P28)</f>
        <v>0</v>
      </c>
      <c r="R27" s="67"/>
      <c r="S27" s="69">
        <f>COUNTIF(Vertices[Clustering Coefficient],"&gt;= "&amp;R27)-COUNTIF(Vertices[Clustering Coefficient],"&gt;="&amp;R28)</f>
        <v>0</v>
      </c>
      <c r="T27" s="67"/>
      <c r="U27" s="68">
        <f ca="1">COUNTIF(Vertices[Clustering Coefficient],"&gt;= "&amp;T27)-COUNTIF(Vertices[Clustering Coefficient],"&gt;="&amp;T28)</f>
        <v>0</v>
      </c>
    </row>
    <row r="28" spans="1:21" ht="15">
      <c r="A28" s="35"/>
      <c r="B28" s="3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35"/>
      <c r="B29" s="35"/>
      <c r="D29" s="33"/>
      <c r="E29" s="3">
        <f>COUNTIF(Vertices[Degree],"&gt;= "&amp;D29)-COUNTIF(Vertices[Degree],"&gt;="&amp;D30)</f>
        <v>0</v>
      </c>
      <c r="F29" s="67"/>
      <c r="G29" s="68">
        <f>COUNTIF(Vertices[In-Degree],"&gt;= "&amp;F29)-COUNTIF(Vertices[In-Degree],"&gt;="&amp;F30)</f>
        <v>0</v>
      </c>
      <c r="H29" s="67"/>
      <c r="I29" s="68">
        <f>COUNTIF(Vertices[Out-Degree],"&gt;= "&amp;H29)-COUNTIF(Vertices[Out-Degree],"&gt;="&amp;H30)</f>
        <v>0</v>
      </c>
      <c r="J29" s="67"/>
      <c r="K29" s="68">
        <f>COUNTIF(Vertices[Betweenness Centrality],"&gt;= "&amp;J29)-COUNTIF(Vertices[Betweenness Centrality],"&gt;="&amp;J30)</f>
        <v>0</v>
      </c>
      <c r="L29" s="67"/>
      <c r="M29" s="68">
        <f>COUNTIF(Vertices[Closeness Centrality],"&gt;= "&amp;L29)-COUNTIF(Vertices[Closeness Centrality],"&gt;="&amp;L30)</f>
        <v>0</v>
      </c>
      <c r="N29" s="67"/>
      <c r="O29" s="68">
        <f>COUNTIF(Vertices[Eigenvector Centrality],"&gt;= "&amp;N29)-COUNTIF(Vertices[Eigenvector Centrality],"&gt;="&amp;N30)</f>
        <v>0</v>
      </c>
      <c r="P29" s="67"/>
      <c r="Q29" s="68">
        <f>COUNTIF(Vertices[Eigenvector Centrality],"&gt;= "&amp;P29)-COUNTIF(Vertices[Eigenvector Centrality],"&gt;="&amp;P30)</f>
        <v>0</v>
      </c>
      <c r="R29" s="67"/>
      <c r="S29" s="69">
        <f>COUNTIF(Vertices[Clustering Coefficient],"&gt;= "&amp;R29)-COUNTIF(Vertices[Clustering Coefficient],"&gt;="&amp;R30)</f>
        <v>0</v>
      </c>
      <c r="T29" s="67"/>
      <c r="U29" s="68">
        <f>COUNTIF(Vertices[Clustering Coefficient],"&gt;= "&amp;T29)-COUNTIF(Vertices[Clustering Coefficient],"&gt;="&amp;T30)</f>
        <v>0</v>
      </c>
    </row>
    <row r="30" spans="1:21" ht="15">
      <c r="A30" s="35"/>
      <c r="B30" s="35"/>
      <c r="D30" s="33"/>
      <c r="E30" s="3">
        <f>COUNTIF(Vertices[Degree],"&gt;= "&amp;D30)-COUNTIF(Vertices[Degree],"&gt;="&amp;D31)</f>
        <v>0</v>
      </c>
      <c r="F30" s="67"/>
      <c r="G30" s="68">
        <f>COUNTIF(Vertices[In-Degree],"&gt;= "&amp;F30)-COUNTIF(Vertices[In-Degree],"&gt;="&amp;F31)</f>
        <v>0</v>
      </c>
      <c r="H30" s="67"/>
      <c r="I30" s="68">
        <f>COUNTIF(Vertices[Out-Degree],"&gt;= "&amp;H30)-COUNTIF(Vertices[Out-Degree],"&gt;="&amp;H31)</f>
        <v>0</v>
      </c>
      <c r="J30" s="67"/>
      <c r="K30" s="68">
        <f>COUNTIF(Vertices[Betweenness Centrality],"&gt;= "&amp;J30)-COUNTIF(Vertices[Betweenness Centrality],"&gt;="&amp;J31)</f>
        <v>0</v>
      </c>
      <c r="L30" s="67"/>
      <c r="M30" s="68">
        <f>COUNTIF(Vertices[Closeness Centrality],"&gt;= "&amp;L30)-COUNTIF(Vertices[Closeness Centrality],"&gt;="&amp;L31)</f>
        <v>0</v>
      </c>
      <c r="N30" s="67"/>
      <c r="O30" s="68">
        <f>COUNTIF(Vertices[Eigenvector Centrality],"&gt;= "&amp;N30)-COUNTIF(Vertices[Eigenvector Centrality],"&gt;="&amp;N31)</f>
        <v>0</v>
      </c>
      <c r="P30" s="67"/>
      <c r="Q30" s="68">
        <f>COUNTIF(Vertices[Eigenvector Centrality],"&gt;= "&amp;P30)-COUNTIF(Vertices[Eigenvector Centrality],"&gt;="&amp;P31)</f>
        <v>0</v>
      </c>
      <c r="R30" s="67"/>
      <c r="S30" s="69">
        <f>COUNTIF(Vertices[Clustering Coefficient],"&gt;= "&amp;R30)-COUNTIF(Vertices[Clustering Coefficient],"&gt;="&amp;R31)</f>
        <v>0</v>
      </c>
      <c r="T30" s="67"/>
      <c r="U30" s="68">
        <f>COUNTIF(Vertices[Clustering Coefficient],"&gt;= "&amp;T30)-COUNTIF(Vertices[Clustering Coefficient],"&gt;="&amp;T31)</f>
        <v>0</v>
      </c>
    </row>
    <row r="31" spans="1:21" ht="15">
      <c r="A31" s="35"/>
      <c r="B31" s="35"/>
      <c r="D31" s="33"/>
      <c r="E31" s="3">
        <f>COUNTIF(Vertices[Degree],"&gt;= "&amp;D31)-COUNTIF(Vertices[Degree],"&gt;="&amp;D32)</f>
        <v>0</v>
      </c>
      <c r="F31" s="67"/>
      <c r="G31" s="68">
        <f>COUNTIF(Vertices[In-Degree],"&gt;= "&amp;F31)-COUNTIF(Vertices[In-Degree],"&gt;="&amp;F32)</f>
        <v>0</v>
      </c>
      <c r="H31" s="67"/>
      <c r="I31" s="68">
        <f>COUNTIF(Vertices[Out-Degree],"&gt;= "&amp;H31)-COUNTIF(Vertices[Out-Degree],"&gt;="&amp;H32)</f>
        <v>0</v>
      </c>
      <c r="J31" s="67"/>
      <c r="K31" s="68">
        <f>COUNTIF(Vertices[Betweenness Centrality],"&gt;= "&amp;J31)-COUNTIF(Vertices[Betweenness Centrality],"&gt;="&amp;J32)</f>
        <v>0</v>
      </c>
      <c r="L31" s="67"/>
      <c r="M31" s="68">
        <f>COUNTIF(Vertices[Closeness Centrality],"&gt;= "&amp;L31)-COUNTIF(Vertices[Closeness Centrality],"&gt;="&amp;L32)</f>
        <v>0</v>
      </c>
      <c r="N31" s="67"/>
      <c r="O31" s="68">
        <f>COUNTIF(Vertices[Eigenvector Centrality],"&gt;= "&amp;N31)-COUNTIF(Vertices[Eigenvector Centrality],"&gt;="&amp;N32)</f>
        <v>0</v>
      </c>
      <c r="P31" s="67"/>
      <c r="Q31" s="68">
        <f>COUNTIF(Vertices[Eigenvector Centrality],"&gt;= "&amp;P31)-COUNTIF(Vertices[Eigenvector Centrality],"&gt;="&amp;P32)</f>
        <v>0</v>
      </c>
      <c r="R31" s="67"/>
      <c r="S31" s="69">
        <f>COUNTIF(Vertices[Clustering Coefficient],"&gt;= "&amp;R31)-COUNTIF(Vertices[Clustering Coefficient],"&gt;="&amp;R32)</f>
        <v>0</v>
      </c>
      <c r="T31" s="67"/>
      <c r="U31" s="68">
        <f>COUNTIF(Vertices[Clustering Coefficient],"&gt;= "&amp;T31)-COUNTIF(Vertices[Clustering Coefficient],"&gt;="&amp;T32)</f>
        <v>0</v>
      </c>
    </row>
    <row r="32" spans="1:21" ht="15">
      <c r="A32" s="35"/>
      <c r="B32" s="35"/>
      <c r="D32" s="33"/>
      <c r="E32" s="3">
        <f>COUNTIF(Vertices[Degree],"&gt;= "&amp;D32)-COUNTIF(Vertices[Degree],"&gt;="&amp;D33)</f>
        <v>0</v>
      </c>
      <c r="F32" s="67"/>
      <c r="G32" s="68">
        <f>COUNTIF(Vertices[In-Degree],"&gt;= "&amp;F32)-COUNTIF(Vertices[In-Degree],"&gt;="&amp;F33)</f>
        <v>0</v>
      </c>
      <c r="H32" s="67"/>
      <c r="I32" s="68">
        <f>COUNTIF(Vertices[Out-Degree],"&gt;= "&amp;H32)-COUNTIF(Vertices[Out-Degree],"&gt;="&amp;H33)</f>
        <v>0</v>
      </c>
      <c r="J32" s="67"/>
      <c r="K32" s="68">
        <f>COUNTIF(Vertices[Betweenness Centrality],"&gt;= "&amp;J32)-COUNTIF(Vertices[Betweenness Centrality],"&gt;="&amp;J33)</f>
        <v>0</v>
      </c>
      <c r="L32" s="67"/>
      <c r="M32" s="68">
        <f>COUNTIF(Vertices[Closeness Centrality],"&gt;= "&amp;L32)-COUNTIF(Vertices[Closeness Centrality],"&gt;="&amp;L33)</f>
        <v>0</v>
      </c>
      <c r="N32" s="67"/>
      <c r="O32" s="68">
        <f>COUNTIF(Vertices[Eigenvector Centrality],"&gt;= "&amp;N32)-COUNTIF(Vertices[Eigenvector Centrality],"&gt;="&amp;N33)</f>
        <v>0</v>
      </c>
      <c r="P32" s="67"/>
      <c r="Q32" s="68">
        <f>COUNTIF(Vertices[Eigenvector Centrality],"&gt;= "&amp;P32)-COUNTIF(Vertices[Eigenvector Centrality],"&gt;="&amp;P33)</f>
        <v>0</v>
      </c>
      <c r="R32" s="67"/>
      <c r="S32" s="69">
        <f>COUNTIF(Vertices[Clustering Coefficient],"&gt;= "&amp;R32)-COUNTIF(Vertices[Clustering Coefficient],"&gt;="&amp;R33)</f>
        <v>0</v>
      </c>
      <c r="T32" s="67"/>
      <c r="U32" s="68">
        <f>COUNTIF(Vertices[Clustering Coefficient],"&gt;= "&amp;T32)-COUNTIF(Vertices[Clustering Coefficient],"&gt;="&amp;T33)</f>
        <v>0</v>
      </c>
    </row>
    <row r="33" spans="1:21" ht="15">
      <c r="A33" s="70"/>
      <c r="B33" s="70"/>
      <c r="D33" s="33"/>
      <c r="E33" s="3">
        <f>COUNTIF(Vertices[Degree],"&gt;= "&amp;D33)-COUNTIF(Vertices[Degree],"&gt;="&amp;D38)</f>
        <v>0</v>
      </c>
      <c r="F33" s="67"/>
      <c r="G33" s="68">
        <f>COUNTIF(Vertices[In-Degree],"&gt;= "&amp;F33)-COUNTIF(Vertices[In-Degree],"&gt;="&amp;F38)</f>
        <v>0</v>
      </c>
      <c r="H33" s="67"/>
      <c r="I33" s="68">
        <f>COUNTIF(Vertices[Out-Degree],"&gt;= "&amp;H33)-COUNTIF(Vertices[Out-Degree],"&gt;="&amp;H38)</f>
        <v>0</v>
      </c>
      <c r="J33" s="67"/>
      <c r="K33" s="68">
        <f>COUNTIF(Vertices[Betweenness Centrality],"&gt;= "&amp;J33)-COUNTIF(Vertices[Betweenness Centrality],"&gt;="&amp;J38)</f>
        <v>0</v>
      </c>
      <c r="L33" s="67"/>
      <c r="M33" s="68">
        <f>COUNTIF(Vertices[Closeness Centrality],"&gt;= "&amp;L33)-COUNTIF(Vertices[Closeness Centrality],"&gt;="&amp;L38)</f>
        <v>0</v>
      </c>
      <c r="N33" s="67"/>
      <c r="O33" s="68">
        <f>COUNTIF(Vertices[Eigenvector Centrality],"&gt;= "&amp;N33)-COUNTIF(Vertices[Eigenvector Centrality],"&gt;="&amp;N38)</f>
        <v>0</v>
      </c>
      <c r="P33" s="67"/>
      <c r="Q33" s="68">
        <f>COUNTIF(Vertices[Eigenvector Centrality],"&gt;= "&amp;P33)-COUNTIF(Vertices[Eigenvector Centrality],"&gt;="&amp;P38)</f>
        <v>0</v>
      </c>
      <c r="R33" s="67"/>
      <c r="S33" s="69">
        <f>COUNTIF(Vertices[Clustering Coefficient],"&gt;= "&amp;R33)-COUNTIF(Vertices[Clustering Coefficient],"&gt;="&amp;R38)</f>
        <v>0</v>
      </c>
      <c r="T33" s="67"/>
      <c r="U33" s="68">
        <f>COUNTIF(Vertices[Clustering Coefficient],"&gt;= "&amp;T33)-COUNTIF(Vertices[Clustering Coefficient],"&gt;="&amp;T38)</f>
        <v>0</v>
      </c>
    </row>
    <row r="34" spans="1:21" ht="15">
      <c r="A34" s="35"/>
      <c r="B34" s="35"/>
      <c r="D34" s="33"/>
      <c r="E34" s="3">
        <f>COUNTIF(Vertices[Degree],"&gt;= "&amp;D34)-COUNTIF(Vertices[Degree],"&gt;="&amp;D35)</f>
        <v>0</v>
      </c>
      <c r="F34" s="67"/>
      <c r="G34" s="68">
        <f>COUNTIF(Vertices[In-Degree],"&gt;= "&amp;F34)-COUNTIF(Vertices[In-Degree],"&gt;="&amp;F35)</f>
        <v>0</v>
      </c>
      <c r="H34" s="67"/>
      <c r="I34" s="68">
        <f>COUNTIF(Vertices[Out-Degree],"&gt;= "&amp;H34)-COUNTIF(Vertices[Out-Degree],"&gt;="&amp;H35)</f>
        <v>0</v>
      </c>
      <c r="J34" s="67"/>
      <c r="K34" s="68">
        <f>COUNTIF(Vertices[Betweenness Centrality],"&gt;= "&amp;J34)-COUNTIF(Vertices[Betweenness Centrality],"&gt;="&amp;J35)</f>
        <v>0</v>
      </c>
      <c r="L34" s="67"/>
      <c r="M34" s="68">
        <f>COUNTIF(Vertices[Closeness Centrality],"&gt;= "&amp;L34)-COUNTIF(Vertices[Closeness Centrality],"&gt;="&amp;L35)</f>
        <v>0</v>
      </c>
      <c r="N34" s="67"/>
      <c r="O34" s="68">
        <f>COUNTIF(Vertices[Eigenvector Centrality],"&gt;= "&amp;N34)-COUNTIF(Vertices[Eigenvector Centrality],"&gt;="&amp;N35)</f>
        <v>0</v>
      </c>
      <c r="P34" s="67"/>
      <c r="Q34" s="68">
        <f>COUNTIF(Vertices[Eigenvector Centrality],"&gt;= "&amp;P34)-COUNTIF(Vertices[Eigenvector Centrality],"&gt;="&amp;P35)</f>
        <v>0</v>
      </c>
      <c r="R34" s="67"/>
      <c r="S34" s="69">
        <f>COUNTIF(Vertices[Clustering Coefficient],"&gt;= "&amp;R34)-COUNTIF(Vertices[Clustering Coefficient],"&gt;="&amp;R35)</f>
        <v>0</v>
      </c>
      <c r="T34" s="67"/>
      <c r="U34" s="68">
        <f>COUNTIF(Vertices[Clustering Coefficient],"&gt;= "&amp;T34)-COUNTIF(Vertices[Clustering Coefficient],"&gt;="&amp;T35)</f>
        <v>0</v>
      </c>
    </row>
    <row r="35" spans="1:21" ht="15">
      <c r="A35" s="35"/>
      <c r="B35" s="35"/>
      <c r="D35" s="33"/>
      <c r="E35" s="3">
        <f>COUNTIF(Vertices[Degree],"&gt;= "&amp;D35)-COUNTIF(Vertices[Degree],"&gt;="&amp;D36)</f>
        <v>0</v>
      </c>
      <c r="F35" s="67"/>
      <c r="G35" s="68">
        <f>COUNTIF(Vertices[In-Degree],"&gt;= "&amp;F35)-COUNTIF(Vertices[In-Degree],"&gt;="&amp;F36)</f>
        <v>0</v>
      </c>
      <c r="H35" s="67"/>
      <c r="I35" s="68">
        <f>COUNTIF(Vertices[Out-Degree],"&gt;= "&amp;H35)-COUNTIF(Vertices[Out-Degree],"&gt;="&amp;H36)</f>
        <v>0</v>
      </c>
      <c r="J35" s="67"/>
      <c r="K35" s="68">
        <f>COUNTIF(Vertices[Betweenness Centrality],"&gt;= "&amp;J35)-COUNTIF(Vertices[Betweenness Centrality],"&gt;="&amp;J36)</f>
        <v>0</v>
      </c>
      <c r="L35" s="67"/>
      <c r="M35" s="68">
        <f>COUNTIF(Vertices[Closeness Centrality],"&gt;= "&amp;L35)-COUNTIF(Vertices[Closeness Centrality],"&gt;="&amp;L36)</f>
        <v>0</v>
      </c>
      <c r="N35" s="67"/>
      <c r="O35" s="68">
        <f>COUNTIF(Vertices[Eigenvector Centrality],"&gt;= "&amp;N35)-COUNTIF(Vertices[Eigenvector Centrality],"&gt;="&amp;N36)</f>
        <v>0</v>
      </c>
      <c r="P35" s="67"/>
      <c r="Q35" s="68">
        <f>COUNTIF(Vertices[Eigenvector Centrality],"&gt;= "&amp;P35)-COUNTIF(Vertices[Eigenvector Centrality],"&gt;="&amp;P36)</f>
        <v>0</v>
      </c>
      <c r="R35" s="67"/>
      <c r="S35" s="69">
        <f>COUNTIF(Vertices[Clustering Coefficient],"&gt;= "&amp;R35)-COUNTIF(Vertices[Clustering Coefficient],"&gt;="&amp;R36)</f>
        <v>0</v>
      </c>
      <c r="T35" s="67"/>
      <c r="U35" s="68">
        <f>COUNTIF(Vertices[Clustering Coefficient],"&gt;= "&amp;T35)-COUNTIF(Vertices[Clustering Coefficient],"&gt;="&amp;T36)</f>
        <v>0</v>
      </c>
    </row>
    <row r="36" spans="1:21" ht="15">
      <c r="A36" s="35"/>
      <c r="B36" s="35"/>
      <c r="D36" s="33"/>
      <c r="E36" s="3">
        <f>COUNTIF(Vertices[Degree],"&gt;= "&amp;D36)-COUNTIF(Vertices[Degree],"&gt;="&amp;D37)</f>
        <v>0</v>
      </c>
      <c r="F36" s="67"/>
      <c r="G36" s="68">
        <f>COUNTIF(Vertices[In-Degree],"&gt;= "&amp;F36)-COUNTIF(Vertices[In-Degree],"&gt;="&amp;F37)</f>
        <v>0</v>
      </c>
      <c r="H36" s="67"/>
      <c r="I36" s="68">
        <f>COUNTIF(Vertices[Out-Degree],"&gt;= "&amp;H36)-COUNTIF(Vertices[Out-Degree],"&gt;="&amp;H37)</f>
        <v>0</v>
      </c>
      <c r="J36" s="67"/>
      <c r="K36" s="68">
        <f>COUNTIF(Vertices[Betweenness Centrality],"&gt;= "&amp;J36)-COUNTIF(Vertices[Betweenness Centrality],"&gt;="&amp;J37)</f>
        <v>0</v>
      </c>
      <c r="L36" s="67"/>
      <c r="M36" s="68">
        <f>COUNTIF(Vertices[Closeness Centrality],"&gt;= "&amp;L36)-COUNTIF(Vertices[Closeness Centrality],"&gt;="&amp;L37)</f>
        <v>0</v>
      </c>
      <c r="N36" s="67"/>
      <c r="O36" s="68">
        <f>COUNTIF(Vertices[Eigenvector Centrality],"&gt;= "&amp;N36)-COUNTIF(Vertices[Eigenvector Centrality],"&gt;="&amp;N37)</f>
        <v>0</v>
      </c>
      <c r="P36" s="67"/>
      <c r="Q36" s="68">
        <f>COUNTIF(Vertices[Eigenvector Centrality],"&gt;= "&amp;P36)-COUNTIF(Vertices[Eigenvector Centrality],"&gt;="&amp;P37)</f>
        <v>0</v>
      </c>
      <c r="R36" s="67"/>
      <c r="S36" s="69">
        <f>COUNTIF(Vertices[Clustering Coefficient],"&gt;= "&amp;R36)-COUNTIF(Vertices[Clustering Coefficient],"&gt;="&amp;R37)</f>
        <v>0</v>
      </c>
      <c r="T36" s="67"/>
      <c r="U36" s="68">
        <f>COUNTIF(Vertices[Clustering Coefficient],"&gt;= "&amp;T36)-COUNTIF(Vertices[Clustering Coefficient],"&gt;="&amp;T37)</f>
        <v>0</v>
      </c>
    </row>
    <row r="37" spans="1:21" ht="15">
      <c r="A37" s="70"/>
      <c r="B37" s="70"/>
      <c r="D37" s="33"/>
      <c r="E37" s="3">
        <f>COUNTIF(Vertices[Degree],"&gt;= "&amp;D37)-COUNTIF(Vertices[Degree],"&gt;="&amp;D38)</f>
        <v>0</v>
      </c>
      <c r="F37" s="67"/>
      <c r="G37" s="68">
        <f>COUNTIF(Vertices[In-Degree],"&gt;= "&amp;F37)-COUNTIF(Vertices[In-Degree],"&gt;="&amp;F38)</f>
        <v>0</v>
      </c>
      <c r="H37" s="67"/>
      <c r="I37" s="68">
        <f>COUNTIF(Vertices[Out-Degree],"&gt;= "&amp;H37)-COUNTIF(Vertices[Out-Degree],"&gt;="&amp;H38)</f>
        <v>0</v>
      </c>
      <c r="J37" s="67"/>
      <c r="K37" s="68">
        <f>COUNTIF(Vertices[Betweenness Centrality],"&gt;= "&amp;J37)-COUNTIF(Vertices[Betweenness Centrality],"&gt;="&amp;J38)</f>
        <v>0</v>
      </c>
      <c r="L37" s="67"/>
      <c r="M37" s="68">
        <f>COUNTIF(Vertices[Closeness Centrality],"&gt;= "&amp;L37)-COUNTIF(Vertices[Closeness Centrality],"&gt;="&amp;L38)</f>
        <v>0</v>
      </c>
      <c r="N37" s="67"/>
      <c r="O37" s="68">
        <f>COUNTIF(Vertices[Eigenvector Centrality],"&gt;= "&amp;N37)-COUNTIF(Vertices[Eigenvector Centrality],"&gt;="&amp;N38)</f>
        <v>0</v>
      </c>
      <c r="P37" s="67"/>
      <c r="Q37" s="68">
        <f>COUNTIF(Vertices[Eigenvector Centrality],"&gt;= "&amp;P37)-COUNTIF(Vertices[Eigenvector Centrality],"&gt;="&amp;P38)</f>
        <v>0</v>
      </c>
      <c r="R37" s="67"/>
      <c r="S37" s="69">
        <f>COUNTIF(Vertices[Clustering Coefficient],"&gt;= "&amp;R37)-COUNTIF(Vertices[Clustering Coefficient],"&gt;="&amp;R38)</f>
        <v>0</v>
      </c>
      <c r="T37" s="67"/>
      <c r="U37" s="68">
        <f>COUNTIF(Vertices[Clustering Coefficient],"&gt;= "&amp;T37)-COUNTIF(Vertices[Clustering Coefficient],"&gt;="&amp;T38)</f>
        <v>0</v>
      </c>
    </row>
    <row r="38" spans="1:21" ht="15">
      <c r="A38" s="70"/>
      <c r="B38" s="70"/>
      <c r="D38" s="33"/>
      <c r="E38" s="3">
        <f>COUNTIF(Vertices[Degree],"&gt;= "&amp;D38)-COUNTIF(Vertices[Degree],"&gt;="&amp;D40)</f>
        <v>0</v>
      </c>
      <c r="F38" s="67"/>
      <c r="G38" s="68">
        <f>COUNTIF(Vertices[In-Degree],"&gt;= "&amp;F38)-COUNTIF(Vertices[In-Degree],"&gt;="&amp;F40)</f>
        <v>0</v>
      </c>
      <c r="H38" s="67"/>
      <c r="I38" s="68">
        <f>COUNTIF(Vertices[Out-Degree],"&gt;= "&amp;H38)-COUNTIF(Vertices[Out-Degree],"&gt;="&amp;H40)</f>
        <v>0</v>
      </c>
      <c r="J38" s="67"/>
      <c r="K38" s="68">
        <f>COUNTIF(Vertices[Betweenness Centrality],"&gt;= "&amp;J38)-COUNTIF(Vertices[Betweenness Centrality],"&gt;="&amp;J40)</f>
        <v>0</v>
      </c>
      <c r="L38" s="67"/>
      <c r="M38" s="68">
        <f>COUNTIF(Vertices[Closeness Centrality],"&gt;= "&amp;L38)-COUNTIF(Vertices[Closeness Centrality],"&gt;="&amp;L40)</f>
        <v>0</v>
      </c>
      <c r="N38" s="67"/>
      <c r="O38" s="68">
        <f>COUNTIF(Vertices[Eigenvector Centrality],"&gt;= "&amp;N38)-COUNTIF(Vertices[Eigenvector Centrality],"&gt;="&amp;N40)</f>
        <v>0</v>
      </c>
      <c r="P38" s="67"/>
      <c r="Q38" s="68">
        <f>COUNTIF(Vertices[Eigenvector Centrality],"&gt;= "&amp;P38)-COUNTIF(Vertices[Eigenvector Centrality],"&gt;="&amp;P40)</f>
        <v>0</v>
      </c>
      <c r="R38" s="67"/>
      <c r="S38" s="69">
        <f>COUNTIF(Vertices[Clustering Coefficient],"&gt;= "&amp;R38)-COUNTIF(Vertices[Clustering Coefficient],"&gt;="&amp;R40)</f>
        <v>0</v>
      </c>
      <c r="T38" s="67"/>
      <c r="U38" s="68">
        <f ca="1">COUNTIF(Vertices[Clustering Coefficient],"&gt;= "&amp;T38)-COUNTIF(Vertices[Clustering Coefficient],"&gt;="&amp;T40)</f>
        <v>0</v>
      </c>
    </row>
    <row r="39" spans="1:21" ht="15">
      <c r="A39" s="70"/>
      <c r="B39" s="70"/>
      <c r="D39" s="33"/>
      <c r="E39" s="3">
        <f>COUNTIF(Vertices[Degree],"&gt;= "&amp;D39)-COUNTIF(Vertices[Degree],"&gt;="&amp;D40)</f>
        <v>0</v>
      </c>
      <c r="F39" s="67"/>
      <c r="G39" s="68">
        <f>COUNTIF(Vertices[In-Degree],"&gt;= "&amp;F39)-COUNTIF(Vertices[In-Degree],"&gt;="&amp;F40)</f>
        <v>0</v>
      </c>
      <c r="H39" s="67"/>
      <c r="I39" s="68">
        <f>COUNTIF(Vertices[Out-Degree],"&gt;= "&amp;H39)-COUNTIF(Vertices[Out-Degree],"&gt;="&amp;H40)</f>
        <v>0</v>
      </c>
      <c r="J39" s="67"/>
      <c r="K39" s="68">
        <f>COUNTIF(Vertices[Betweenness Centrality],"&gt;= "&amp;J39)-COUNTIF(Vertices[Betweenness Centrality],"&gt;="&amp;J40)</f>
        <v>0</v>
      </c>
      <c r="L39" s="67"/>
      <c r="M39" s="68">
        <f>COUNTIF(Vertices[Closeness Centrality],"&gt;= "&amp;L39)-COUNTIF(Vertices[Closeness Centrality],"&gt;="&amp;L40)</f>
        <v>0</v>
      </c>
      <c r="N39" s="67"/>
      <c r="O39" s="68">
        <f>COUNTIF(Vertices[Eigenvector Centrality],"&gt;= "&amp;N39)-COUNTIF(Vertices[Eigenvector Centrality],"&gt;="&amp;N40)</f>
        <v>0</v>
      </c>
      <c r="P39" s="67"/>
      <c r="Q39" s="68">
        <f>COUNTIF(Vertices[Eigenvector Centrality],"&gt;= "&amp;P39)-COUNTIF(Vertices[Eigenvector Centrality],"&gt;="&amp;P40)</f>
        <v>0</v>
      </c>
      <c r="R39" s="67"/>
      <c r="S39" s="69">
        <f>COUNTIF(Vertices[Clustering Coefficient],"&gt;= "&amp;R39)-COUNTIF(Vertices[Clustering Coefficient],"&gt;="&amp;R40)</f>
        <v>0</v>
      </c>
      <c r="T39" s="67"/>
      <c r="U39" s="68">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189</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209</v>
      </c>
    </row>
    <row r="9" spans="1:11" ht="409.5">
      <c r="A9"/>
      <c r="B9">
        <v>3</v>
      </c>
      <c r="C9">
        <v>4</v>
      </c>
      <c r="D9" t="s">
        <v>62</v>
      </c>
      <c r="E9" t="s">
        <v>62</v>
      </c>
      <c r="H9" t="s">
        <v>74</v>
      </c>
      <c r="J9" t="s">
        <v>181</v>
      </c>
      <c r="K9" s="13" t="s">
        <v>198</v>
      </c>
    </row>
    <row r="10" spans="1:11" ht="409.5">
      <c r="A10"/>
      <c r="B10">
        <v>4</v>
      </c>
      <c r="D10" t="s">
        <v>63</v>
      </c>
      <c r="E10" t="s">
        <v>63</v>
      </c>
      <c r="H10" t="s">
        <v>75</v>
      </c>
      <c r="J10" t="s">
        <v>183</v>
      </c>
      <c r="K10" s="90" t="s">
        <v>199</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2022-02-07T16:54:12Z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