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28770" windowHeight="1210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Sheet1" sheetId="13" r:id="rId9"/>
    <sheet name="Twitter Search Ntwrk Top Items" sheetId="9" r:id="rId10"/>
    <sheet name="Words" sheetId="10" r:id="rId11"/>
    <sheet name="Word Pairs" sheetId="11" r:id="rId12"/>
    <sheet name="Top Items" sheetId="12" r:id="rId13"/>
    <sheet name="Vertex Content" sheetId="14" r:id="rId14"/>
    <sheet name="Word List" sheetId="15" r:id="rId15"/>
    <sheet name="Export Options" sheetId="16" r:id="rId16"/>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<sst xmlns="http://schemas.openxmlformats.org/spreadsheetml/2006/main" count="3468" uniqueCount="920">
  <si>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</si>
  <si>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</si>
  <si>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</si>
  <si>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</si>
  <si>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</si>
  <si>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</si>
  <si>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</si>
  <si>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</si>
  <si>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</si>
  <si>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</si>
  <si>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</si>
  <si>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</si>
  <si>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</si>
  <si>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</si>
  <si>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</si>
  <si>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</si>
  <si>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</si>
  <si>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</si>
  <si>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</si>
  <si>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</si>
  <si>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</si>
  <si>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</si>
  <si>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</si>
  <si>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</si>
  <si>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</si>
  <si>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</si>
  <si>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</si>
  <si>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</si>
  <si>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</si>
  <si>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</si>
  <si>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</si>
  <si>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</si>
  <si>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</si>
  <si>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</si>
  <si>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</si>
  <si>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</si>
  <si>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</si>
  <si>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</si>
  <si>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</si>
  <si>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</si>
  <si>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</si>
  <si>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</si>
  <si>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</si>
  <si>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</si>
  <si>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</si>
  <si>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</si>
  <si>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</si>
  <si>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</si>
  <si>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</si>
  <si>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</si>
  <si>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</si>
  <si>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</si>
  <si>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</si>
  <si>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</si>
  <si>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</si>
  <si>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</si>
  <si>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</si>
  <si>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</si>
  <si>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</si>
  <si>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</si>
  <si>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</si>
  <si>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</si>
  <si>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</si>
  <si>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</si>
  <si>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</si>
  <si>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</si>
  <si>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</si>
  <si>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</si>
  <si>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</si>
  <si>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</si>
  <si>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</si>
  <si>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</si>
  <si>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</si>
  <si>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</si>
  <si>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</si>
  <si>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</si>
  <si>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</si>
  <si>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</si>
  <si>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</si>
  <si>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</si>
  <si>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</si>
  <si>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</si>
  <si>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</si>
  <si>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</si>
  <si>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</si>
  <si>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</si>
  <si>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</si>
  <si>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</si>
  <si>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</si>
  <si>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</si>
  <si>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</si>
  <si>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</si>
  <si>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</si>
  <si>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</si>
  <si>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</si>
  <si>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</si>
  <si>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</si>
  <si>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</si>
  <si>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</si>
  <si>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</si>
  <si>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</si>
  <si>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</si>
  <si>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</si>
  <si>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</si>
  <si>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</si>
  <si>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</si>
  <si>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</si>
  <si>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</si>
  <si>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</si>
  <si>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</si>
  <si>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</si>
  <si>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</si>
  <si>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</si>
  <si>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</si>
  <si>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</si>
  <si>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</si>
  <si>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</si>
  <si>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</si>
  <si>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</si>
  <si>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</si>
  <si>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</si>
  <si>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</si>
  <si>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</si>
  <si>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</si>
  <si>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</si>
  <si>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</si>
  <si>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</si>
  <si>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</si>
  <si>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</si>
  <si>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</si>
  <si>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</si>
  <si>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</si>
  <si>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</si>
  <si>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</si>
  <si>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</si>
  <si>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</si>
  <si>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</si>
  <si>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</si>
  <si>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</si>
  <si>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</si>
  <si>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</si>
  <si>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</si>
  <si>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</si>
  <si>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</si>
  <si>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</si>
  <si>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</si>
  <si>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</si>
  <si>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</si>
  <si>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</si>
  <si>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</si>
  <si>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</si>
  <si>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</si>
  <si>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</si>
  <si>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</si>
  <si>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</si>
  <si>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</si>
  <si>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</si>
  <si>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</si>
  <si>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</si>
  <si>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</si>
  <si>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</si>
  <si>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</si>
  <si>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</si>
  <si>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</si>
  <si>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</si>
  <si>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</si>
  <si>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</si>
  <si>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</si>
  <si>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</si>
  <si>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</si>
  <si>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</si>
  <si>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</si>
  <si>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</si>
  <si>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</si>
  <si>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</si>
  <si>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</si>
  <si>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</si>
  <si>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</si>
  <si>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</si>
  <si>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</si>
  <si>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</si>
  <si>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</si>
  <si>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</si>
  <si>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</si>
  <si>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</si>
  <si>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</si>
  <si>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</si>
  <si>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</si>
  <si>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</si>
  <si>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</si>
  <si>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</si>
  <si>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</si>
  <si>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</si>
  <si>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</si>
  <si>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</si>
  <si>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Mentions</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</si>
  <si>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</si>
  <si>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</si>
  <si>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</si>
  <si>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</si>
  <si>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</si>
  <si>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</si>
  <si>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</si>
  <si>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</si>
  <si>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</si>
  <si>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</si>
  <si>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</si>
  <si>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</si>
  <si>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</si>
  <si>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</si>
  <si>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</si>
  <si>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</si>
  <si>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</si>
  <si>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</si>
  <si>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</si>
  <si>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</si>
  <si>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</si>
  <si>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</si>
  <si>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Open Twitter Page for This Person</t>
  </si>
  <si>
    <t>Edge Weight</t>
  </si>
  <si>
    <t>G1</t>
  </si>
  <si>
    <t>0, 12, 96</t>
  </si>
  <si>
    <t>Graph Type</t>
  </si>
  <si>
    <t>Modularity</t>
  </si>
  <si>
    <t>NodeXL Version</t>
  </si>
  <si>
    <t>Group 1</t>
  </si>
  <si>
    <t>Group 2</t>
  </si>
  <si>
    <t>Edges</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</si>
  <si>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</si>
  <si>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</si>
  <si>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</si>
  <si>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</si>
  <si>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</si>
  <si>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</si>
  <si>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</si>
  <si>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</si>
  <si>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</si>
  <si>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</si>
  <si>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</si>
  <si>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</si>
  <si>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</si>
  <si>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</si>
  <si>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</si>
  <si>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</si>
  <si>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</si>
  <si>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</si>
  <si>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</si>
  <si>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</si>
  <si>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</si>
  <si>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</si>
  <si>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</si>
  <si>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</si>
  <si>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</si>
  <si>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</si>
  <si>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</si>
  <si>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</si>
  <si>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</si>
  <si>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</si>
  <si>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</si>
  <si>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</si>
  <si>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</si>
  <si>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</si>
  <si>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</si>
  <si>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</si>
  <si>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</si>
  <si>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</si>
  <si>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</si>
  <si>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</si>
  <si>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1</t>
  </si>
  <si>
    <t>Word 2</t>
  </si>
  <si>
    <t>Mutual Information</t>
  </si>
  <si>
    <t>Top 10 Vertices, Ranked by Betweenness Centrality</t>
  </si>
  <si>
    <t>Green</t>
  </si>
  <si>
    <t>Subgraph</t>
  </si>
  <si>
    <t/>
  </si>
  <si>
    <t>Non-categorized Words</t>
  </si>
  <si>
    <t>Total Words</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</si>
  <si>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</si>
  <si>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</si>
  <si>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</si>
  <si>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</si>
  <si>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</si>
  <si>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</si>
  <si>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</si>
  <si>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</si>
  <si>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</si>
  <si>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</si>
  <si>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</si>
  <si>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</si>
  <si>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</si>
  <si>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</si>
  <si>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</si>
  <si>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</si>
  <si>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</si>
  <si>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</si>
  <si>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</si>
  <si>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</si>
  <si>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</si>
  <si>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</si>
  <si>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</si>
  <si>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</si>
  <si>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</si>
  <si>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</si>
  <si>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</si>
  <si>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</si>
  <si>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</si>
  <si>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</si>
  <si>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</si>
  <si>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</si>
  <si>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</si>
  <si>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</si>
  <si>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</si>
  <si>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</si>
  <si>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</si>
  <si>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</si>
  <si>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</si>
  <si>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</si>
  <si>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</si>
  <si>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</si>
  <si>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t>
  </si>
  <si>
    <t>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t>
  </si>
  <si>
    <t>="String"&gt;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t>
  </si>
  <si>
    <t>Date</t>
  </si>
  <si>
    <t>Time</t>
  </si>
  <si>
    <t>Twitter Web App</t>
  </si>
  <si>
    <t>law</t>
  </si>
  <si>
    <t>it</t>
  </si>
  <si>
    <t>new</t>
  </si>
  <si>
    <t>years</t>
  </si>
  <si>
    <t>see</t>
  </si>
  <si>
    <t>apply</t>
  </si>
  <si>
    <t>join</t>
  </si>
  <si>
    <t>used</t>
  </si>
  <si>
    <t>free</t>
  </si>
  <si>
    <t>many</t>
  </si>
  <si>
    <t>west</t>
  </si>
  <si>
    <t>during</t>
  </si>
  <si>
    <t>coming</t>
  </si>
  <si>
    <t>again</t>
  </si>
  <si>
    <t>located</t>
  </si>
  <si>
    <t>experience</t>
  </si>
  <si>
    <t>learn</t>
  </si>
  <si>
    <t>use</t>
  </si>
  <si>
    <t>current</t>
  </si>
  <si>
    <t>hear</t>
  </si>
  <si>
    <t>site</t>
  </si>
  <si>
    <t>patchedreality</t>
  </si>
  <si>
    <t>markpersaud3</t>
  </si>
  <si>
    <t>ziliaklaw</t>
  </si>
  <si>
    <t>vrarchicago</t>
  </si>
  <si>
    <t>thebundlar</t>
  </si>
  <si>
    <t>charlie_athanas</t>
  </si>
  <si>
    <t>jeremyhl</t>
  </si>
  <si>
    <t>origindev</t>
  </si>
  <si>
    <t>ilyazlatkin</t>
  </si>
  <si>
    <t>vrara_chicago</t>
  </si>
  <si>
    <t>loadinglaw</t>
  </si>
  <si>
    <t>thenextevolution</t>
  </si>
  <si>
    <t>1148319626348191750</t>
  </si>
  <si>
    <t>1148600501241597952</t>
  </si>
  <si>
    <t>1148641773671108608</t>
  </si>
  <si>
    <t>1148270495386570752</t>
  </si>
  <si>
    <t>1148270871561347072</t>
  </si>
  <si>
    <t>1148281476833861632</t>
  </si>
  <si>
    <t>1148383576297222149</t>
  </si>
  <si>
    <t>1148319547822432263</t>
  </si>
  <si>
    <t>1148298061837414406</t>
  </si>
  <si>
    <t>1149101801007960064</t>
  </si>
  <si>
    <t>1149105146032459776</t>
  </si>
  <si>
    <t>1149106274258305024</t>
  </si>
  <si>
    <t>1150421750745829376</t>
  </si>
  <si>
    <t>1149097799050506240</t>
  </si>
  <si>
    <t>1149100137899266048</t>
  </si>
  <si>
    <t>1149104225022033920</t>
  </si>
  <si>
    <t>1149110024297484288</t>
  </si>
  <si>
    <t>1149099244382564358</t>
  </si>
  <si>
    <t>vr</t>
  </si>
  <si>
    <t>ar</t>
  </si>
  <si>
    <t>data</t>
  </si>
  <si>
    <t>tech</t>
  </si>
  <si>
    <t>privacy</t>
  </si>
  <si>
    <t>microsoft</t>
  </si>
  <si>
    <t>hololens</t>
  </si>
  <si>
    <t>xr</t>
  </si>
  <si>
    <t>meetup</t>
  </si>
  <si>
    <t>food</t>
  </si>
  <si>
    <t>drinks</t>
  </si>
  <si>
    <t>patent</t>
  </si>
  <si>
    <t>wild</t>
  </si>
  <si>
    <t>understand</t>
  </si>
  <si>
    <t>vrar_chicago</t>
  </si>
  <si>
    <t>issues</t>
  </si>
  <si>
    <t>10th</t>
  </si>
  <si>
    <t>30pm</t>
  </si>
  <si>
    <t>experts</t>
  </si>
  <si>
    <t>dissuss</t>
  </si>
  <si>
    <t>questions</t>
  </si>
  <si>
    <t>answered</t>
  </si>
  <si>
    <t>members</t>
  </si>
  <si>
    <t>ready</t>
  </si>
  <si>
    <t>changes</t>
  </si>
  <si>
    <t>grow</t>
  </si>
  <si>
    <t>communication</t>
  </si>
  <si>
    <t>technology</t>
  </si>
  <si>
    <t>attend</t>
  </si>
  <si>
    <t>provided</t>
  </si>
  <si>
    <t>learning</t>
  </si>
  <si>
    <t>currently</t>
  </si>
  <si>
    <t>listening</t>
  </si>
  <si>
    <t>hosting</t>
  </si>
  <si>
    <t>discuss</t>
  </si>
  <si>
    <t>recruiting</t>
  </si>
  <si>
    <t>VertexID</t>
  </si>
  <si>
    <t>Most</t>
  </si>
  <si>
    <t>words</t>
  </si>
  <si>
    <t>in</t>
  </si>
  <si>
    <t>tweets</t>
  </si>
  <si>
    <t>with</t>
  </si>
  <si>
    <t>1871Chicago</t>
  </si>
  <si>
    <t>TweetrootApp</t>
  </si>
  <si>
    <t>First</t>
  </si>
  <si>
    <t>VR</t>
  </si>
  <si>
    <t>ago</t>
  </si>
  <si>
    <t>TheNextEvolution</t>
  </si>
  <si>
    <t>So</t>
  </si>
  <si>
    <t>AR</t>
  </si>
  <si>
    <t>Nice</t>
  </si>
  <si>
    <t>summary</t>
  </si>
  <si>
    <t>Game</t>
  </si>
  <si>
    <t>user</t>
  </si>
  <si>
    <t>concern</t>
  </si>
  <si>
    <t>Recent</t>
  </si>
  <si>
    <t>surgical</t>
  </si>
  <si>
    <t>Solstice</t>
  </si>
  <si>
    <t>TheBUNDLAR</t>
  </si>
  <si>
    <t>FinTankChicago</t>
  </si>
  <si>
    <t>Bold_IP</t>
  </si>
  <si>
    <t>LoadingLaw</t>
  </si>
  <si>
    <t>IlyaZlatkin</t>
  </si>
  <si>
    <t>Hey</t>
  </si>
  <si>
    <t>ChicagoBarAssoc</t>
  </si>
  <si>
    <t>are</t>
  </si>
  <si>
    <t>your</t>
  </si>
  <si>
    <t>for</t>
  </si>
  <si>
    <t>the</t>
  </si>
  <si>
    <t>as</t>
  </si>
  <si>
    <t>VirtualReality</t>
  </si>
  <si>
    <t>and</t>
  </si>
  <si>
    <t>AugmentedReality</t>
  </si>
  <si>
    <t>to</t>
  </si>
  <si>
    <t>be</t>
  </si>
  <si>
    <t>Come</t>
  </si>
  <si>
    <t>it's</t>
  </si>
  <si>
    <t>by</t>
  </si>
  <si>
    <t>ISBAlawyer</t>
  </si>
  <si>
    <t>Tomorrow</t>
  </si>
  <si>
    <t>bold_IP</t>
  </si>
  <si>
    <t>amp</t>
  </si>
  <si>
    <t>LEGAL</t>
  </si>
  <si>
    <t>ASPECTS</t>
  </si>
  <si>
    <t>OF</t>
  </si>
  <si>
    <t>THENEXTEVOLUTION</t>
  </si>
  <si>
    <t>at</t>
  </si>
  <si>
    <t>thevrara's</t>
  </si>
  <si>
    <t>July</t>
  </si>
  <si>
    <t>Meetup</t>
  </si>
  <si>
    <t>At</t>
  </si>
  <si>
    <t>about</t>
  </si>
  <si>
    <t>Vrarchicago</t>
  </si>
  <si>
    <t>Legal</t>
  </si>
  <si>
    <t>Aspects</t>
  </si>
  <si>
    <t>of</t>
  </si>
  <si>
    <t>this</t>
  </si>
  <si>
    <t>Wednesday</t>
  </si>
  <si>
    <t>us</t>
  </si>
  <si>
    <t>get</t>
  </si>
  <si>
    <t>our</t>
  </si>
  <si>
    <t>Q</t>
  </si>
  <si>
    <t>A</t>
  </si>
  <si>
    <t>Thanks</t>
  </si>
  <si>
    <t>Wednesday's</t>
  </si>
  <si>
    <t>MeetUp</t>
  </si>
  <si>
    <t>Hope</t>
  </si>
  <si>
    <t>you</t>
  </si>
  <si>
    <t>we</t>
  </si>
  <si>
    <t>TheLaw</t>
  </si>
  <si>
    <t>Food</t>
  </si>
  <si>
    <t>Drinks</t>
  </si>
  <si>
    <t>who</t>
  </si>
  <si>
    <t>will</t>
  </si>
  <si>
    <t>on</t>
  </si>
  <si>
    <t>As</t>
  </si>
  <si>
    <t>technologies</t>
  </si>
  <si>
    <t>evolve</t>
  </si>
  <si>
    <t>must</t>
  </si>
  <si>
    <t>how</t>
  </si>
  <si>
    <t>them</t>
  </si>
  <si>
    <t>their</t>
  </si>
  <si>
    <t>limitations</t>
  </si>
  <si>
    <t>believing</t>
  </si>
  <si>
    <t>they</t>
  </si>
  <si>
    <t>adapt</t>
  </si>
  <si>
    <t>an</t>
  </si>
  <si>
    <t>expanding</t>
  </si>
  <si>
    <t>portfolio</t>
  </si>
  <si>
    <t>cases</t>
  </si>
  <si>
    <t>Why</t>
  </si>
  <si>
    <t>Mixed</t>
  </si>
  <si>
    <t>Reality</t>
  </si>
  <si>
    <t>is</t>
  </si>
  <si>
    <t>Test</t>
  </si>
  <si>
    <t>Learn</t>
  </si>
  <si>
    <t>Mode</t>
  </si>
  <si>
    <t>a</t>
  </si>
  <si>
    <t>able</t>
  </si>
  <si>
    <t>across</t>
  </si>
  <si>
    <t>after</t>
  </si>
  <si>
    <t>ain't</t>
  </si>
  <si>
    <t>all</t>
  </si>
  <si>
    <t>almost</t>
  </si>
  <si>
    <t>also</t>
  </si>
  <si>
    <t>am</t>
  </si>
  <si>
    <t>among</t>
  </si>
  <si>
    <t>any</t>
  </si>
  <si>
    <t>aren't</t>
  </si>
  <si>
    <t>because</t>
  </si>
  <si>
    <t>been</t>
  </si>
  <si>
    <t>but</t>
  </si>
  <si>
    <t>can</t>
  </si>
  <si>
    <t>can't</t>
  </si>
  <si>
    <t>cannot</t>
  </si>
  <si>
    <t>could</t>
  </si>
  <si>
    <t>could've</t>
  </si>
  <si>
    <t>couldn't</t>
  </si>
  <si>
    <t>did</t>
  </si>
  <si>
    <t>didn't</t>
  </si>
  <si>
    <t>do</t>
  </si>
  <si>
    <t>does</t>
  </si>
  <si>
    <t>doesn't</t>
  </si>
  <si>
    <t>don't</t>
  </si>
  <si>
    <t>either</t>
  </si>
  <si>
    <t>else</t>
  </si>
  <si>
    <t>ever</t>
  </si>
  <si>
    <t>every</t>
  </si>
  <si>
    <t>from</t>
  </si>
  <si>
    <t>got</t>
  </si>
  <si>
    <t>had</t>
  </si>
  <si>
    <t>has</t>
  </si>
  <si>
    <t>hasn't</t>
  </si>
  <si>
    <t>have</t>
  </si>
  <si>
    <t>he</t>
  </si>
  <si>
    <t>he'd</t>
  </si>
  <si>
    <t>he'll</t>
  </si>
  <si>
    <t>he's</t>
  </si>
  <si>
    <t>her</t>
  </si>
  <si>
    <t>hers</t>
  </si>
  <si>
    <t>him</t>
  </si>
  <si>
    <t>his</t>
  </si>
  <si>
    <t>how'd</t>
  </si>
  <si>
    <t>how'll</t>
  </si>
  <si>
    <t>how's</t>
  </si>
  <si>
    <t>however</t>
  </si>
  <si>
    <t>i</t>
  </si>
  <si>
    <t>i'd</t>
  </si>
  <si>
    <t>i'll</t>
  </si>
  <si>
    <t>i'm</t>
  </si>
  <si>
    <t>i've</t>
  </si>
  <si>
    <t>if</t>
  </si>
  <si>
    <t>into</t>
  </si>
  <si>
    <t>isn't</t>
  </si>
  <si>
    <t>its</t>
  </si>
  <si>
    <t>just</t>
  </si>
  <si>
    <t>least</t>
  </si>
  <si>
    <t>let</t>
  </si>
  <si>
    <t>like</t>
  </si>
  <si>
    <t>likely</t>
  </si>
  <si>
    <t>may</t>
  </si>
  <si>
    <t>me</t>
  </si>
  <si>
    <t>might</t>
  </si>
  <si>
    <t>might've</t>
  </si>
  <si>
    <t>most</t>
  </si>
  <si>
    <t>must've</t>
  </si>
  <si>
    <t>mustn't</t>
  </si>
  <si>
    <t>my</t>
  </si>
  <si>
    <t>neither</t>
  </si>
  <si>
    <t>no</t>
  </si>
  <si>
    <t>nor</t>
  </si>
  <si>
    <t>not</t>
  </si>
  <si>
    <t>off</t>
  </si>
  <si>
    <t>often</t>
  </si>
  <si>
    <t>only</t>
  </si>
  <si>
    <t>or</t>
  </si>
  <si>
    <t>other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</si>
  <si>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</si>
  <si>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</si>
  <si>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</si>
  <si>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</si>
  <si>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</si>
  <si>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</si>
  <si>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</si>
  <si>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</si>
  <si>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</si>
  <si>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</si>
  <si>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</si>
  <si>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</si>
  <si>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</si>
  <si>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</si>
  <si>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</si>
  <si>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</si>
  <si>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</si>
  <si>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</si>
  <si>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</si>
  <si>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</si>
  <si>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then</t>
  </si>
  <si>
    <t>there</t>
  </si>
  <si>
    <t>there's</t>
  </si>
  <si>
    <t>these</t>
  </si>
  <si>
    <t>they'd</t>
  </si>
  <si>
    <t>they'll</t>
  </si>
  <si>
    <t>they're</t>
  </si>
  <si>
    <t>they've</t>
  </si>
  <si>
    <t>too</t>
  </si>
  <si>
    <t>wants</t>
  </si>
  <si>
    <t>was</t>
  </si>
  <si>
    <t>wasn't</t>
  </si>
  <si>
    <t>we'd</t>
  </si>
  <si>
    <t>we'll</t>
  </si>
  <si>
    <t>we're</t>
  </si>
  <si>
    <t>were</t>
  </si>
  <si>
    <t>weren't</t>
  </si>
  <si>
    <t>what</t>
  </si>
  <si>
    <t>what's</t>
  </si>
  <si>
    <t>when</t>
  </si>
  <si>
    <t>where</t>
  </si>
  <si>
    <t>where'd</t>
  </si>
  <si>
    <t>where'll</t>
  </si>
  <si>
    <t>where's</t>
  </si>
  <si>
    <t>which</t>
  </si>
  <si>
    <t>while</t>
  </si>
  <si>
    <t>who'd</t>
  </si>
  <si>
    <t>who'll</t>
  </si>
  <si>
    <t>who's</t>
  </si>
  <si>
    <t>whom</t>
  </si>
  <si>
    <t>why</t>
  </si>
  <si>
    <t>why'd</t>
  </si>
  <si>
    <t>won't</t>
  </si>
  <si>
    <t>would</t>
  </si>
  <si>
    <t>would've</t>
  </si>
  <si>
    <t>wouldn't</t>
  </si>
  <si>
    <t>yet</t>
  </si>
  <si>
    <t>you'd</t>
  </si>
  <si>
    <t>you'll</t>
  </si>
  <si>
    <t>you're</t>
  </si>
  <si>
    <t>you've</t>
  </si>
  <si>
    <t>via</t>
  </si>
  <si>
    <t>List</t>
  </si>
  <si>
    <t>Stop Words</t>
  </si>
  <si>
    <t>Key</t>
  </si>
  <si>
    <t>Action Label</t>
  </si>
  <si>
    <t>Action URL</t>
  </si>
  <si>
    <t>Brand Logo</t>
  </si>
  <si>
    <t>Brand URL</t>
  </si>
  <si>
    <t>Hashtag</t>
  </si>
  <si>
    <t>URL</t>
  </si>
  <si>
    <t>Contact the UNO Social Media Lab</t>
  </si>
  <si>
    <t>nufoundation.org/-/uno-college-of-communication-fine-arts-and-media-lab-support-fund-01132630</t>
  </si>
  <si>
    <t>unomaha.edu/_files/images/logo-subsite-o-2.png</t>
  </si>
  <si>
    <t>amazon.com/Social-Media-Communication-Concepts-Practices/dp/1138776459</t>
  </si>
  <si>
    <t>#SMC2016</t>
  </si>
  <si>
    <t>unomaha.edu</t>
  </si>
  <si>
    <t>en</t>
  </si>
  <si>
    <t>Twitter for iPhone</t>
  </si>
  <si>
    <t>G2</t>
  </si>
  <si>
    <t>0, 136, 227</t>
  </si>
  <si>
    <t>Top URLs in Tweet in G2</t>
  </si>
  <si>
    <t>G2 Count</t>
  </si>
  <si>
    <t>Top Domains in Tweet in G2</t>
  </si>
  <si>
    <t>Top Hashtags in Tweet in G2</t>
  </si>
  <si>
    <t>Top Words in Tweet in G2</t>
  </si>
  <si>
    <t>Top Word Pairs in Tweet in G2</t>
  </si>
  <si>
    <t>Top Replied-To in G2</t>
  </si>
  <si>
    <t>Top Mentioned in G2</t>
  </si>
  <si>
    <t>Top Tweeters in G2</t>
  </si>
  <si>
    <t>Graph Gallery URL</t>
  </si>
  <si>
    <t>Graph Source</t>
  </si>
  <si>
    <t>Graph Term</t>
  </si>
  <si>
    <t>Data Import</t>
  </si>
  <si>
    <t>Layout Algorithm</t>
  </si>
  <si>
    <t>Groups</t>
  </si>
  <si>
    <t>Omaha, NE</t>
  </si>
  <si>
    <t>Nebraska, USA</t>
  </si>
  <si>
    <t>Edge Alpha</t>
  </si>
  <si>
    <t>Edge Color</t>
  </si>
  <si>
    <t>Edge Width</t>
  </si>
  <si>
    <t>Vertex Alpha</t>
  </si>
  <si>
    <t>Vertex Radius</t>
  </si>
  <si>
    <t>Vertex X</t>
  </si>
  <si>
    <t>Vertex y</t>
  </si>
  <si>
    <t>The graph was laid out using the Harel-Koren Fast Multiscale layout algorithm.</t>
  </si>
  <si>
    <t>The graph's vertices were grouped by cluster using the Clauset-Newman-Moore cluster algorithm.</t>
  </si>
  <si>
    <t>Tweet Hash</t>
  </si>
  <si>
    <t>User ID</t>
  </si>
  <si>
    <t>Sentiment List#1</t>
  </si>
  <si>
    <t>Sentiment List#2</t>
  </si>
  <si>
    <t>Sentiment List#3</t>
  </si>
  <si>
    <t>Words in Sentiment List#1</t>
  </si>
  <si>
    <t>Words in Sentiment List#2</t>
  </si>
  <si>
    <t>Words in Sentiment List#3</t>
  </si>
  <si>
    <t>Positive</t>
  </si>
  <si>
    <t>Negative</t>
  </si>
  <si>
    <t>(Add your own word list)</t>
  </si>
  <si>
    <t>Word on Sentiment List #1: List1</t>
  </si>
  <si>
    <t>Word on Sentiment List #2: List2</t>
  </si>
  <si>
    <t>Word on Sentiment List #3: List3</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</si>
  <si>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</si>
  <si>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</si>
  <si>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</si>
  <si>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</si>
  <si>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</si>
  <si>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</si>
  <si>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</si>
  <si>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</si>
  <si>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</si>
  <si>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</si>
  <si>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</si>
  <si>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</si>
  <si>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unosmlre</t>
  </si>
  <si>
    <t>1247385614720339976</t>
  </si>
  <si>
    <t>thartman2u</t>
  </si>
  <si>
    <t>Teresa Hartman</t>
  </si>
  <si>
    <t>1299673800</t>
  </si>
  <si>
    <t>Medical librarian, sharing info. (#publichealth, #edtech, #IPE, #leadership) of possible interest to you. Tweets are my own. Follow, likes, &amp; RT ≠ endorsement.</t>
  </si>
  <si>
    <t>MentionsInRetweet</t>
  </si>
  <si>
    <t>Retweet</t>
  </si>
  <si>
    <t>news</t>
  </si>
  <si>
    <t>ccooke6685</t>
  </si>
  <si>
    <t>aejmc</t>
  </si>
  <si>
    <t>docassar</t>
  </si>
  <si>
    <t>nodexl</t>
  </si>
  <si>
    <t>kfreberg</t>
  </si>
  <si>
    <t>nodexlgraphgallery.org</t>
  </si>
  <si>
    <t>highered</t>
  </si>
  <si>
    <t>12006842</t>
  </si>
  <si>
    <t>Professor Jeremy _xD83C__xDF0E_</t>
  </si>
  <si>
    <t>AEJMC</t>
  </si>
  <si>
    <t>Nasir Assar, Ph.D.</t>
  </si>
  <si>
    <t>Karen Freberg • #SMprof • Author • Consultant</t>
  </si>
  <si>
    <t>Christopher Cooke</t>
  </si>
  <si>
    <t>8442592</t>
  </si>
  <si>
    <t>47893228</t>
  </si>
  <si>
    <t>16255254</t>
  </si>
  <si>
    <t>17035423</t>
  </si>
  <si>
    <t>AEJMC is a nonprofit, educational association of journalism and mass communication educators and media professionals. #AEJMC2020 #AEJMC</t>
  </si>
  <si>
    <t>Seasoned and effective business consultant, data Scientist, college professor, economist, and a financial advisor.</t>
  </si>
  <si>
    <t>Omaha, Nebraska USA _xD83C__xDDFA__xD83C__xDDF8_</t>
  </si>
  <si>
    <t>Columbia, SC</t>
  </si>
  <si>
    <t>Jamestown, NC</t>
  </si>
  <si>
    <t>Louisville, KY</t>
  </si>
  <si>
    <t>smprofs</t>
  </si>
  <si>
    <t>top</t>
  </si>
  <si>
    <t>hashtags</t>
  </si>
  <si>
    <t>#smmm2020</t>
  </si>
  <si>
    <t>#smc2021</t>
  </si>
  <si>
    <t>#prprofs</t>
  </si>
  <si>
    <t>#smprofs</t>
  </si>
  <si>
    <t>#highered</t>
  </si>
  <si>
    <t>vivianfrancos</t>
  </si>
  <si>
    <t>mailchi.mp</t>
  </si>
  <si>
    <t>covid</t>
  </si>
  <si>
    <t>de</t>
  </si>
  <si>
    <t>76935934</t>
  </si>
  <si>
    <t>Chicago, IL</t>
  </si>
  <si>
    <t>España</t>
  </si>
  <si>
    <t>#covid</t>
  </si>
  <si>
    <t>#data</t>
  </si>
  <si>
    <t>more</t>
  </si>
  <si>
    <t>8</t>
  </si>
  <si>
    <t>year</t>
  </si>
  <si>
    <t>online</t>
  </si>
  <si>
    <t>conference</t>
  </si>
  <si>
    <t>including</t>
  </si>
  <si>
    <t>community</t>
  </si>
  <si>
    <t>worth</t>
  </si>
  <si>
    <t>post</t>
  </si>
  <si>
    <t>thinking</t>
  </si>
  <si>
    <t>prprofs</t>
  </si>
  <si>
    <t>aejmc2020</t>
  </si>
  <si>
    <t>17:39:28</t>
  </si>
  <si>
    <t>15:56:27</t>
  </si>
  <si>
    <t>Jeremy Harris Lipschultz, PhD, Peter Kiewit Distinguished Professor @communo @unosmlre https://t.co/Ba8NRAzIGv</t>
  </si>
  <si>
    <t>Dayton, OH</t>
  </si>
  <si>
    <t>#aejmc2020</t>
  </si>
  <si>
    <t>connect</t>
  </si>
  <si>
    <t>upcoming</t>
  </si>
  <si>
    <t>blog</t>
  </si>
  <si>
    <t>linkedin</t>
  </si>
  <si>
    <t>october</t>
  </si>
  <si>
    <t>unosml1</t>
  </si>
  <si>
    <t>2020omaha</t>
  </si>
  <si>
    <t>candicechamplin</t>
  </si>
  <si>
    <t>michaelblight</t>
  </si>
  <si>
    <t>alansee</t>
  </si>
  <si>
    <t>nebraskasower</t>
  </si>
  <si>
    <t>It's worth thinking more about @AEJMC #AEJMC2020 in my new @LinkedIn blog post about online community. 
We should connect there!
#smmm2020 #smc2021 
#Omaha2020 
#SMProfs #PRPRofs 
https://t.co/MuPJeDUXD9 https://t.co/GCywFlmKHT</t>
  </si>
  <si>
    <t>The @unosmlre has news about our year, including the upcoming #Omaha2020 conference October 8.
https://t.co/v4iUKqoBnn https://t.co/9Nm8YIroiF</t>
  </si>
  <si>
    <t>jeremyhl via NodeXL https://t.co/7PXtEvwkAX
@jeremyhl
@nebraskasower
@docassar
@ccooke6685
@thartman2u
@alansee
@michaelblight
@candicechamplin
@kfreberg
@vivianfrancos
Top hashtags:
#smc2021
#smprofs
#smmm2020
#prprofs
#aejmc2020
#data
#covid
#highered
#omaha2020 /</t>
  </si>
  <si>
    <t>linkedin.com</t>
  </si>
  <si>
    <t>aejmc2020 smmm2020 smc2021 omaha2020 smprofs prprofs</t>
  </si>
  <si>
    <t>omaha2020</t>
  </si>
  <si>
    <t>smc2021 smprofs smmm2020 prprofs aejmc2020 data covid highered omaha2020</t>
  </si>
  <si>
    <t>19:15:58</t>
  </si>
  <si>
    <t>12:32:34</t>
  </si>
  <si>
    <t>17:39:58</t>
  </si>
  <si>
    <t>17:40:32</t>
  </si>
  <si>
    <t>12:30:58</t>
  </si>
  <si>
    <t>15:29:46</t>
  </si>
  <si>
    <t>1302687002400296961</t>
  </si>
  <si>
    <t>1303310258794901510</t>
  </si>
  <si>
    <t>1303749879601213440</t>
  </si>
  <si>
    <t>1303723956202098689</t>
  </si>
  <si>
    <t>1303750006814445570</t>
  </si>
  <si>
    <t>1303750148972072971</t>
  </si>
  <si>
    <t>1305121796623151107</t>
  </si>
  <si>
    <t>1305529180076093440</t>
  </si>
  <si>
    <t>LinkedIn</t>
  </si>
  <si>
    <t>@unosml</t>
  </si>
  <si>
    <t>Omaha 2020</t>
  </si>
  <si>
    <t>#SEOhashtag Creo y convierto tu #hashtag a #VENTAS</t>
  </si>
  <si>
    <t>Candice [loves social marketing]_xD83D__xDC69__xD83C__xDFFB_‍_xD83D__xDCBB__xD83D__xDCF2_ Champlin</t>
  </si>
  <si>
    <t>Mike Blight</t>
  </si>
  <si>
    <t>Alan See</t>
  </si>
  <si>
    <t>Robert Smith</t>
  </si>
  <si>
    <t>13058772</t>
  </si>
  <si>
    <t>1249130257350823937</t>
  </si>
  <si>
    <t>1184682607990202373</t>
  </si>
  <si>
    <t>950801774377566208</t>
  </si>
  <si>
    <t>50551260</t>
  </si>
  <si>
    <t>14801984</t>
  </si>
  <si>
    <t>69136365</t>
  </si>
  <si>
    <t>When we work together, we can work through anything.
Give help. Get help. We're #InItTogether. (@LinkedInHelp for customer service)</t>
  </si>
  <si>
    <t>UNO Social Media Lab @unosml former account! — Please follow @unosmlre for updates!</t>
  </si>
  <si>
    <t>UNO Social Media Lab for Research &amp; Engagement. Formerly @unosml @unosml1 accounts.</t>
  </si>
  <si>
    <t>Omaha 2020 @unosml @unomaha is a social tech conference on Thursday, October 8, 2020.</t>
  </si>
  <si>
    <t>Agencia #MarketingDigital ➡️ CREA Y convierte tu PROPIO #HASHTAG en #VENTAS Member @smr_foundation @NodeXL #ReputacionDigital #marketing #SEOhashtag</t>
  </si>
  <si>
    <t>@UofL Associate Prof • @UTKnoxville @USCAnnenberg @UF Alum • @wvuimc prof •2x @SAGEmedia_comm Author • @Cannes_Lions Edu Summit Co-Chair • @adobeedu leader</t>
  </si>
  <si>
    <t>Speaker, writer, &amp; social media consultant. _xD83D__xDCBB_ #workaholic _xD83D__xDCBC_ LOVE #education #vetmed &amp; #influencermarketing ⚜️ @UofL _xD83D__xDCDA_ #FrebergAlum //</t>
  </si>
  <si>
    <t>Alex and Noah’s Dad. Assistant Professor of Public Relations &amp; New Media (@northcentralcol). I’m trying my best. he/his/him</t>
  </si>
  <si>
    <t>Forbes "Top 50 Most Influential CMOs on Social Media" and American Marketing Association "Marketer of the Year"</t>
  </si>
  <si>
    <t>Lifelong student of spirituality who walked away from the spiritual circus. Web designer, jazz host &amp; fan. RT's don't = endorsement. No dating bots, please.</t>
  </si>
  <si>
    <t>The Salvation of the State is Watchfulness in the Citizen. ~ Hartley Burr Alexander's words chiseled on the Nebraska State Capitol. Register/Vote on Nov 3, 2020</t>
  </si>
  <si>
    <t>Sunnyvale, CA</t>
  </si>
  <si>
    <t>Lincoln, Nebraska, USA</t>
  </si>
  <si>
    <t xml:space="preserve">linkedin
</t>
  </si>
  <si>
    <t>jeremyhl
The @unosmlre has news about our
year, including the upcoming #Omaha2020
conference October 8. https://t.co/v4iUKqoBnn
https://t.co/9Nm8YIroiF</t>
  </si>
  <si>
    <t>unosml1
The @unosmlre has news about our
year, including the upcoming #Omaha2020
conference October 8. https://t.co/v4iUKqoBnn
https://t.co/9Nm8YIroiF</t>
  </si>
  <si>
    <t>unosmlre
The @unosmlre has news about our
year, including the upcoming #Omaha2020
conference October 8. https://t.co/v4iUKqoBnn
https://t.co/9Nm8YIroiF</t>
  </si>
  <si>
    <t>2020omaha
The @unosmlre has news about our
year, including the upcoming #Omaha2020
conference October 8. https://t.co/v4iUKqoBnn
https://t.co/9Nm8YIroiF</t>
  </si>
  <si>
    <t>docassar
jeremyhl via NodeXL https://t.co/7PXtEvwkAX
@jeremyhl @nebraskasower @docassar
@ccooke6685 @thartman2u @alansee
@michaelblight @candicechamplin
@kfreberg @vivianfrancos Top hashtags:
#smc2021 #smprofs #smmm2020 #prprofs
#aejmc2020 #data #covid #highered
#omaha2020 /</t>
  </si>
  <si>
    <t xml:space="preserve">vivianfrancos
</t>
  </si>
  <si>
    <t>thartman2u
jeremyhl via NodeXL https://t.co/7PXtEvwkAX
@jeremyhl @nebraskasower @docassar
@ccooke6685 @thartman2u @alansee
@michaelblight @candicechamplin
@kfreberg @vivianfrancos Top hashtags:
#smc2021 #smprofs #smmm2020 #prprofs
#aejmc2020 #data #covid #highered
#omaha2020 /</t>
  </si>
  <si>
    <t xml:space="preserve">kfreberg
</t>
  </si>
  <si>
    <t xml:space="preserve">candicechamplin
</t>
  </si>
  <si>
    <t xml:space="preserve">michaelblight
</t>
  </si>
  <si>
    <t xml:space="preserve">alansee
</t>
  </si>
  <si>
    <t xml:space="preserve">ccooke6685
</t>
  </si>
  <si>
    <t xml:space="preserve">nebraskasower
</t>
  </si>
  <si>
    <t>aejmc
It's worth thinking more about
@AEJMC #AEJMC2020 in my new @LinkedIn
blog post about online community.
We should connect there! #smmm2020
#smc2021 #Omaha2020 #SMProfs #PRPRofs
https://t.co/MuPJeDUXD9 https://t.co/GCywFlmKHT</t>
  </si>
  <si>
    <t>https://mailchi.mp/a72644a71c60/happy-holidays-welcome-to-theuno-social-media-lab-newsletter-5820392</t>
  </si>
  <si>
    <t>https://nodexlgraphgallery.org/Pages/Graph.aspx?graphID=235072</t>
  </si>
  <si>
    <t>https://www.linkedin.com/pulse/relationships-social-media-jeremy-harris-lipschultz/</t>
  </si>
  <si>
    <t>https://mailchi.mp/a72644a71c60/happy-holidays-welcome-to-theuno-social-media-lab-newsletter-5820392 https://www.linkedin.com/pulse/relationships-social-media-jeremy-harris-lipschultz/</t>
  </si>
  <si>
    <t>mailchi.mp linkedin.com</t>
  </si>
  <si>
    <t>smc2021</t>
  </si>
  <si>
    <t>smmm2020</t>
  </si>
  <si>
    <t>omaha2020 aejmc2020 smmm2020 smc2021 smprofs prprofs</t>
  </si>
  <si>
    <t>#omaha2020</t>
  </si>
  <si>
    <t>jeremyhl nodexl nebraskasower docassar ccooke6685 thartman2u alansee michaelblight candicechamplin kfreberg</t>
  </si>
  <si>
    <t>#omaha2020 unosmlre news year including upcoming conference october 8 worth</t>
  </si>
  <si>
    <t>unosmlre,news</t>
  </si>
  <si>
    <t>news,year</t>
  </si>
  <si>
    <t>year,including</t>
  </si>
  <si>
    <t>including,upcoming</t>
  </si>
  <si>
    <t>upcoming,#omaha2020</t>
  </si>
  <si>
    <t>#omaha2020,conference</t>
  </si>
  <si>
    <t>conference,october</t>
  </si>
  <si>
    <t>october,8</t>
  </si>
  <si>
    <t>jeremyhl,nodexl</t>
  </si>
  <si>
    <t>nodexl,jeremyhl</t>
  </si>
  <si>
    <t>jeremyhl,nebraskasower</t>
  </si>
  <si>
    <t>nebraskasower,docassar</t>
  </si>
  <si>
    <t>docassar,ccooke6685</t>
  </si>
  <si>
    <t>ccooke6685,thartman2u</t>
  </si>
  <si>
    <t>thartman2u,alansee</t>
  </si>
  <si>
    <t>alansee,michaelblight</t>
  </si>
  <si>
    <t>michaelblight,candicechamplin</t>
  </si>
  <si>
    <t>candicechamplin,kfreberg</t>
  </si>
  <si>
    <t>worth,thinking</t>
  </si>
  <si>
    <t>thinking,more</t>
  </si>
  <si>
    <t>jeremyhl,nodexl  nodexl,jeremyhl  jeremyhl,nebraskasower  nebraskasower,docassar  docassar,ccooke6685  ccooke6685,thartman2u  thartman2u,alansee  alansee,michaelblight  michaelblight,candicechamplin  candicechamplin,kfreberg</t>
  </si>
  <si>
    <t>unosmlre,news  news,year  year,including  including,upcoming  upcoming,#omaha2020  #omaha2020,conference  conference,october  october,8  worth,thinking  thinking,more</t>
  </si>
  <si>
    <t>jeremyhl nebraskasower docassar ccooke6685 thartman2u alansee michaelblight candicechamplin kfreberg vivianfrancos</t>
  </si>
  <si>
    <t>unosmlre aejmc linkedin</t>
  </si>
  <si>
    <t>ccooke6685 kfreberg vivianfrancos nebraskasower thartman2u alansee michaelblight docassar candicechamplin</t>
  </si>
  <si>
    <t>jeremyhl aejmc linkedin unosmlre unosml1 2020omaha</t>
  </si>
  <si>
    <t>aejmc2020 smmm2020 smc2021 smprofs prprofs omaha2020</t>
  </si>
  <si>
    <t>worth thinking more aejmc #aejmc2020 new linkedin blog post online</t>
  </si>
  <si>
    <t>unosmlre news year including upcoming #omaha2020 conference october 8</t>
  </si>
  <si>
    <t>unosmlre news year including upcoming conference october 8 worth thinking</t>
  </si>
  <si>
    <t>worth,thinking  thinking,more  more,aejmc  aejmc,#aejmc2020  #aejmc2020,new  new,linkedin  linkedin,blog  blog,post  post,online  online,community</t>
  </si>
  <si>
    <t>unosmlre,news  news,year  year,including  including,upcoming  upcoming,#omaha2020  #omaha2020,conference  conference,october  october,8</t>
  </si>
  <si>
    <t>1.0.1.440</t>
  </si>
  <si>
    <t>G1: jeremyhl nodexl nebraskasower docassar ccooke6685 thartman2u alansee michaelblight candicechamplin kfreberg</t>
  </si>
  <si>
    <t>G2: #omaha2020 unosmlre news year including upcoming conference october 8 worth</t>
  </si>
  <si>
    <t>Edge Weight▓1▓1▓0▓True▓Green▓Red▓▓Edge Weight▓1▓1▓0▓5▓10▓False▓Edge Weight▓1▓1▓0▓16▓6▓False▓▓0▓0▓0▓True▓Black▓Black▓▓Followers▓12▓84830▓0▓162▓1000▓False▓Followers▓12▓1557022▓0▓100▓70▓False▓▓0▓0▓0▓0▓0▓False▓▓0▓0▓0▓0▓0▓False</t>
  </si>
  <si>
    <t>GraphSource░TwitterSearch▓GraphTerm░Omaha2020▓ImportDescription░The graph represents a network of 15 Twitter users whose recent tweets contained "Omaha2020", or who were replied to or mentioned in those tweets, taken from a data set limited to a maximum of 18,000 tweets.  The network was obtained from Twitter on Tuesday, 15 September 2020 at 18:29 UTC.
The tweets in the network were tweeted over the 6-day, 17-hour, 15-minute period from Sunday, 06 September 2020 at 19:15 UTC to Sunday, 13 September 2020 at 12:30 UTC.
There is an edge for each "replies-to" relationship in a tweet, an edge for each "mentions" relationship in a tweet, and a self-loop edge for each tweet that is not a "replies-to" or "mentions".▓ImportSuggestedTitle░Omaha2020 Twitter NodeXL SNA Map and Report for Tuesday, 15 September 2020 at 18:29 UTC▓ImportSuggestedFileNameNoExtension░2020-09-15 18-29-44 NodeXL Twitter Search Omaha2020▓GroupingDescription░The graph's vertices were grouped by cluster using the Clauset-Newman-Moore cluster algorithm.▓LayoutAlgorithm░The graph was laid out using the Harel-Koren Fast Multiscale layout algorithm.▓GraphDirectedness░The graph is directed.</t>
  </si>
  <si>
    <t>TwitterSearch</t>
  </si>
  <si>
    <t>Omaha2020</t>
  </si>
  <si>
    <t>The graph represents a network of 15 Twitter users whose recent tweets contained "Omaha2020", or who were replied to or mentioned in those tweets, taken from a data set limited to a maximum of 18,000 tweets.  The network was obtained from Twitter on Tuesday, 15 September 2020 at 18:29 UTC.
The tweets in the network were tweeted over the 6-day, 17-hour, 15-minute period from Sunday, 06 September 2020 at 19:15 UTC to Sunday, 13 September 2020 at 12:30 UTC.
There is an edge for each "replies-to" relationship in a tweet, an edge for each "mentions" relationship in a tweet, and a self-loop edge for each tweet that is not a "replies-to" or "mentions".</t>
  </si>
  <si>
    <t>&gt;3&lt;/value&gt;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</si>
  <si>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https://nodexlgraphgallery.org/Pages/Graph.aspx?graphID=235192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</si>
</sst>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
    <numFmt numFmtId="178" formatCode="General"/>
    <numFmt numFmtId="179" formatCode="#,##0.00"/>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4">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border>
    <border>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0" fontId="10" fillId="3" borderId="1" xfId="28" applyNumberFormat="1" applyFill="1" applyBorder="1" applyAlignment="1">
      <alignment/>
    </xf>
    <xf numFmtId="49" fontId="6" fillId="5" borderId="1" xfId="25" applyNumberFormat="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7" xfId="0" applyFill="1" applyBorder="1" applyAlignment="1">
      <alignment/>
    </xf>
    <xf numFmtId="167" fontId="0" fillId="0" borderId="0" xfId="0" applyNumberFormat="1" applyAlignment="1">
      <alignment/>
    </xf>
    <xf numFmtId="167" fontId="0" fillId="4" borderId="1" xfId="24" applyNumberFormat="1" applyAlignment="1" quotePrefix="1">
      <alignment/>
    </xf>
    <xf numFmtId="49" fontId="0" fillId="0" borderId="0" xfId="0" applyNumberFormat="1" applyAlignment="1">
      <alignment/>
    </xf>
    <xf numFmtId="0" fontId="0" fillId="0" borderId="0" xfId="0" applyAlignment="1" quotePrefix="1">
      <alignment wrapText="1"/>
    </xf>
    <xf numFmtId="0" fontId="0" fillId="0" borderId="2" xfId="0" applyFill="1" applyBorder="1" applyAlignment="1">
      <alignment/>
    </xf>
    <xf numFmtId="0" fontId="0" fillId="0" borderId="0" xfId="0" applyFill="1" applyBorder="1" applyAlignment="1">
      <alignment/>
    </xf>
    <xf numFmtId="0" fontId="0" fillId="3" borderId="12" xfId="23" applyNumberFormat="1" applyFont="1" applyBorder="1" applyAlignment="1">
      <alignment/>
    </xf>
    <xf numFmtId="164" fontId="0" fillId="3" borderId="12" xfId="23" applyNumberFormat="1" applyFont="1" applyBorder="1" applyAlignment="1">
      <alignment/>
    </xf>
    <xf numFmtId="1" fontId="0" fillId="3" borderId="12" xfId="23" applyNumberFormat="1" applyFont="1" applyBorder="1" applyAlignment="1">
      <alignment/>
    </xf>
    <xf numFmtId="49" fontId="6" fillId="5" borderId="12" xfId="25" applyNumberFormat="1" applyBorder="1" applyAlignment="1">
      <alignment/>
    </xf>
    <xf numFmtId="0" fontId="6" fillId="5" borderId="12" xfId="25" applyNumberFormat="1" applyBorder="1" applyAlignment="1">
      <alignment/>
    </xf>
    <xf numFmtId="164" fontId="0" fillId="6" borderId="12" xfId="26" applyNumberFormat="1" applyFont="1" applyBorder="1" applyAlignment="1">
      <alignment/>
    </xf>
    <xf numFmtId="165" fontId="0" fillId="6" borderId="12" xfId="26" applyNumberFormat="1" applyFont="1" applyBorder="1" applyAlignment="1">
      <alignment/>
    </xf>
    <xf numFmtId="0" fontId="0" fillId="6" borderId="12" xfId="26" applyNumberFormat="1" applyFont="1" applyBorder="1" applyAlignment="1">
      <alignment/>
    </xf>
    <xf numFmtId="166" fontId="0" fillId="6" borderId="12" xfId="26" applyNumberFormat="1" applyFont="1" applyBorder="1" applyAlignment="1">
      <alignment/>
    </xf>
    <xf numFmtId="1" fontId="0" fillId="4" borderId="12" xfId="24" applyNumberFormat="1" applyFont="1" applyBorder="1" applyAlignment="1">
      <alignment/>
    </xf>
    <xf numFmtId="0" fontId="0" fillId="2" borderId="12" xfId="20" applyNumberFormat="1" applyFont="1" applyBorder="1" applyAlignment="1">
      <alignment/>
    </xf>
    <xf numFmtId="0" fontId="0" fillId="0" borderId="0" xfId="21" applyNumberFormat="1" applyFont="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10" fillId="3" borderId="12" xfId="28" applyNumberFormat="1" applyFill="1" applyBorder="1" applyAlignment="1">
      <alignment/>
    </xf>
    <xf numFmtId="14" fontId="0" fillId="0" borderId="0" xfId="0" applyNumberFormat="1" applyAlignment="1">
      <alignment/>
    </xf>
    <xf numFmtId="14" fontId="0" fillId="0" borderId="0" xfId="0" applyNumberFormat="1" applyFill="1" applyAlignment="1">
      <alignment/>
    </xf>
    <xf numFmtId="21" fontId="0" fillId="0" borderId="0" xfId="0" applyNumberFormat="1" applyAlignment="1" quotePrefix="1">
      <alignment/>
    </xf>
    <xf numFmtId="22" fontId="0" fillId="0" borderId="0" xfId="0" applyNumberFormat="1" applyAlignment="1" quotePrefix="1">
      <alignment/>
    </xf>
    <xf numFmtId="49" fontId="0" fillId="2" borderId="1" xfId="20" applyNumberFormat="1" applyFont="1"/>
    <xf numFmtId="49" fontId="0" fillId="0" borderId="7" xfId="22" applyNumberFormat="1" applyFon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Font="1" applyBorder="1"/>
    <xf numFmtId="0" fontId="0" fillId="0" borderId="7" xfId="22" applyFont="1" applyBorder="1" applyAlignment="1">
      <alignment/>
    </xf>
    <xf numFmtId="0" fontId="0" fillId="0" borderId="0" xfId="22" applyFont="1" applyBorder="1" applyAlignment="1">
      <alignment/>
    </xf>
    <xf numFmtId="1" fontId="0" fillId="4" borderId="1" xfId="24" applyNumberFormat="1" applyBorder="1" applyAlignment="1">
      <alignment/>
    </xf>
    <xf numFmtId="167" fontId="0" fillId="4" borderId="1" xfId="24" applyNumberFormat="1" applyBorder="1" applyAlignment="1">
      <alignment/>
    </xf>
    <xf numFmtId="1" fontId="0" fillId="4" borderId="12" xfId="24" applyNumberFormat="1" applyBorder="1" applyAlignment="1">
      <alignment/>
    </xf>
    <xf numFmtId="167" fontId="0" fillId="4" borderId="12" xfId="24" applyNumberFormat="1" applyBorder="1" applyAlignment="1">
      <alignment/>
    </xf>
    <xf numFmtId="0" fontId="0" fillId="0" borderId="7" xfId="0" applyFill="1" applyBorder="1" applyAlignment="1" quotePrefix="1">
      <alignment/>
    </xf>
    <xf numFmtId="1" fontId="0" fillId="4" borderId="13" xfId="24" applyNumberFormat="1" applyBorder="1" applyAlignment="1">
      <alignment/>
    </xf>
    <xf numFmtId="0" fontId="10" fillId="0" borderId="2" xfId="28" applyFill="1" applyBorder="1" applyAlignment="1">
      <alignment/>
    </xf>
    <xf numFmtId="49" fontId="0" fillId="0" borderId="0" xfId="0" applyNumberFormat="1" applyFill="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41">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79"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dxf>
    <dxf>
      <numFmt numFmtId="177" formatCode="@"/>
    </dxf>
    <dxf>
      <numFmt numFmtId="167" formatCode="0.000"/>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left style="thin">
          <color theme="0"/>
        </left>
        <right style="thin">
          <color theme="0"/>
        </right>
      </border>
    </dxf>
    <dxf>
      <numFmt numFmtId="180"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78" formatCode="General"/>
      <border>
        <right style="thin">
          <color theme="0"/>
        </right>
      </border>
    </dxf>
    <dxf>
      <font>
        <b val="0"/>
        <i val="0"/>
        <u val="none"/>
        <strike val="0"/>
        <sz val="11"/>
        <name val="Calibri"/>
        <color theme="1"/>
        <condense val="0"/>
        <extend val="0"/>
      </font>
      <numFmt numFmtId="178" formatCode="General"/>
    </dxf>
    <dxf>
      <numFmt numFmtId="177" formatCode="@"/>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numFmt numFmtId="167" formatCode="0.000"/>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numFmt numFmtId="178" formatCode="General"/>
      <alignment horizontal="general" vertical="bottom" textRotation="0" wrapText="1" shrinkToFit="1" readingOrder="0"/>
      <border>
        <left style="thin">
          <color theme="0"/>
        </left>
      </border>
    </dxf>
    <dxf>
      <numFmt numFmtId="180"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left style="thin">
          <color theme="0"/>
        </left>
        <right style="thin">
          <color theme="0"/>
        </right>
      </border>
    </dxf>
    <dxf>
      <numFmt numFmtId="180" formatCode="0"/>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80" formatCode="0"/>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80" formatCode="0"/>
      <alignment horizontal="general" vertical="bottom" textRotation="0" wrapText="1" shrinkToFit="1" readingOrder="0"/>
      <border>
        <right style="thin">
          <color theme="0"/>
        </right>
      </border>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67" formatCode="0.000"/>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style="thin">
          <color theme="0"/>
        </left>
        <right/>
      </border>
    </dxf>
    <dxf>
      <numFmt numFmtId="180"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0"/>
      <tableStyleElement type="headerRow" dxfId="339"/>
    </tableStyle>
    <tableStyle name="NodeXL Table" pivot="0" count="1">
      <tableStyleElement type="headerRow" dxfId="33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21651788"/>
        <c:axId val="60648365"/>
      </c:barChart>
      <c:catAx>
        <c:axId val="216517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648365"/>
        <c:crosses val="autoZero"/>
        <c:auto val="1"/>
        <c:lblOffset val="100"/>
        <c:noMultiLvlLbl val="0"/>
      </c:catAx>
      <c:valAx>
        <c:axId val="606483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51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8964374"/>
        <c:axId val="13570503"/>
      </c:barChart>
      <c:catAx>
        <c:axId val="89643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570503"/>
        <c:crosses val="autoZero"/>
        <c:auto val="1"/>
        <c:lblOffset val="100"/>
        <c:noMultiLvlLbl val="0"/>
      </c:catAx>
      <c:valAx>
        <c:axId val="13570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643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55025664"/>
        <c:axId val="25468929"/>
      </c:barChart>
      <c:catAx>
        <c:axId val="550256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468929"/>
        <c:crosses val="autoZero"/>
        <c:auto val="1"/>
        <c:lblOffset val="100"/>
        <c:noMultiLvlLbl val="0"/>
      </c:catAx>
      <c:valAx>
        <c:axId val="25468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25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27893770"/>
        <c:axId val="49717339"/>
      </c:barChart>
      <c:catAx>
        <c:axId val="278937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717339"/>
        <c:crosses val="autoZero"/>
        <c:auto val="1"/>
        <c:lblOffset val="100"/>
        <c:noMultiLvlLbl val="0"/>
      </c:catAx>
      <c:valAx>
        <c:axId val="49717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93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44802868"/>
        <c:axId val="572629"/>
      </c:barChart>
      <c:catAx>
        <c:axId val="448028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2629"/>
        <c:crosses val="autoZero"/>
        <c:auto val="1"/>
        <c:lblOffset val="100"/>
        <c:noMultiLvlLbl val="0"/>
      </c:catAx>
      <c:valAx>
        <c:axId val="5726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028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5153662"/>
        <c:axId val="46382959"/>
      </c:barChart>
      <c:catAx>
        <c:axId val="51536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382959"/>
        <c:crosses val="autoZero"/>
        <c:auto val="1"/>
        <c:lblOffset val="100"/>
        <c:noMultiLvlLbl val="0"/>
      </c:catAx>
      <c:valAx>
        <c:axId val="46382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36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14793448"/>
        <c:axId val="66032169"/>
      </c:barChart>
      <c:catAx>
        <c:axId val="147934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032169"/>
        <c:crosses val="autoZero"/>
        <c:auto val="1"/>
        <c:lblOffset val="100"/>
        <c:noMultiLvlLbl val="0"/>
      </c:catAx>
      <c:valAx>
        <c:axId val="66032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93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57418610"/>
        <c:axId val="47005443"/>
      </c:barChart>
      <c:catAx>
        <c:axId val="5741861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005443"/>
        <c:crosses val="autoZero"/>
        <c:auto val="1"/>
        <c:lblOffset val="100"/>
        <c:noMultiLvlLbl val="0"/>
      </c:catAx>
      <c:valAx>
        <c:axId val="470054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18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20395804"/>
        <c:axId val="49344509"/>
      </c:barChart>
      <c:catAx>
        <c:axId val="20395804"/>
        <c:scaling>
          <c:orientation val="minMax"/>
        </c:scaling>
        <c:axPos val="b"/>
        <c:delete val="1"/>
        <c:majorTickMark val="out"/>
        <c:minorTickMark val="none"/>
        <c:tickLblPos val="none"/>
        <c:crossAx val="49344509"/>
        <c:crosses val="autoZero"/>
        <c:auto val="1"/>
        <c:lblOffset val="100"/>
        <c:noMultiLvlLbl val="0"/>
      </c:catAx>
      <c:valAx>
        <c:axId val="49344509"/>
        <c:scaling>
          <c:orientation val="minMax"/>
        </c:scaling>
        <c:axPos val="l"/>
        <c:delete val="1"/>
        <c:majorTickMark val="out"/>
        <c:minorTickMark val="none"/>
        <c:tickLblPos val="none"/>
        <c:crossAx val="203958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43" name="Subgraph-aejmc"/>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44" name="Subgraph-linkedi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5" name="Subgraph-jeremyh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46" name="Subgraph-unosml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47" name="Subgraph-unosmlr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48" name="Subgraph-2020omah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49" name="Subgraph-docassa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50" name="Subgraph-vivianfranco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51" name="Subgraph-thartman2u"/>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52" name="Subgraph-kfreberg"/>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53" name="Subgraph-candicechampli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54" name="Subgraph-michaelbligh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55" name="Subgraph-alanse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56" name="Subgraph-ccooke6685"/>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57" name="Subgraph-nebraskasow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14201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6868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9526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22174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24850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7517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32842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30165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U31" totalsRowShown="0" headerRowDxfId="337" dataDxfId="336">
  <autoFilter ref="A2:BU31"/>
  <tableColumns count="73">
    <tableColumn id="1" name="Vertex 1" dataDxfId="335"/>
    <tableColumn id="2" name="Vertex 2" dataDxfId="334"/>
    <tableColumn id="3" name="Color" dataDxfId="333"/>
    <tableColumn id="4" name="Width" dataDxfId="332"/>
    <tableColumn id="11" name="Style" dataDxfId="331"/>
    <tableColumn id="5" name="Opacity" dataDxfId="330"/>
    <tableColumn id="6" name="Visibility" dataDxfId="329"/>
    <tableColumn id="10" name="Label" dataDxfId="328"/>
    <tableColumn id="12" name="Label Text Color" dataDxfId="327"/>
    <tableColumn id="13" name="Label Font Size" dataDxfId="326"/>
    <tableColumn id="14" name="Reciprocated?" dataDxfId="325"/>
    <tableColumn id="7" name="ID" dataDxfId="324"/>
    <tableColumn id="9" name="Dynamic Filter" dataDxfId="323"/>
    <tableColumn id="8" name="Add Your Own Columns Here" dataDxfId="322"/>
    <tableColumn id="15" name="Relationship" dataDxfId="321"/>
    <tableColumn id="16" name="Relationship Date (UTC)" dataDxfId="320"/>
    <tableColumn id="17" name="Tweet" dataDxfId="319"/>
    <tableColumn id="18" name="URLs in Tweet" dataDxfId="318"/>
    <tableColumn id="19" name="Domains in Tweet" dataDxfId="317"/>
    <tableColumn id="20" name="Hashtags in Tweet" dataDxfId="316"/>
    <tableColumn id="21" name="Tweet Date (UTC)" dataDxfId="315"/>
    <tableColumn id="22" name="Twitter Page for Tweet" dataDxfId="314"/>
    <tableColumn id="23" name="Latitude" dataDxfId="313"/>
    <tableColumn id="24" name="Longitude" dataDxfId="312"/>
    <tableColumn id="25" name="Imported ID" dataDxfId="311"/>
    <tableColumn id="26" name="In-Reply-To Tweet ID" dataDxfId="310"/>
    <tableColumn id="27" name="Edge Weight" dataDxfId="309"/>
    <tableColumn id="28" name="Sentiment List #1: Positive Word Count" dataDxfId="308"/>
    <tableColumn id="29" name="Sentiment List #1: Positive Word Percentage (%)" dataDxfId="307"/>
    <tableColumn id="30" name="Sentiment List #2: Negative Word Count" dataDxfId="306"/>
    <tableColumn id="31" name="Sentiment List #2: Negative Word Percentage (%)" dataDxfId="305"/>
    <tableColumn id="32" name="Sentiment List #3: (Add your own word list) Word Count" dataDxfId="304"/>
    <tableColumn id="33" name="Sentiment List #3: (Add your own word list) Word Percentage (%)" dataDxfId="303"/>
    <tableColumn id="34" name="Non-categorized Word Count" dataDxfId="302"/>
    <tableColumn id="35" name="Non-categorized Word Percentage (%)" dataDxfId="301"/>
    <tableColumn id="36" name="Edge Content Word Count" dataDxfId="300"/>
    <tableColumn id="37" name="Media in Tweet" dataDxfId="299"/>
    <tableColumn id="38" name="Tweet Image File" dataDxfId="298"/>
    <tableColumn id="39" name="Favorited" dataDxfId="297"/>
    <tableColumn id="40" name="Favorite Count" dataDxfId="296"/>
    <tableColumn id="41" name="In-Reply-To User ID" dataDxfId="295"/>
    <tableColumn id="42" name="Is Quote Status" dataDxfId="294"/>
    <tableColumn id="43" name="Language" dataDxfId="293"/>
    <tableColumn id="44" name="Possibly Sensitive" dataDxfId="292"/>
    <tableColumn id="45" name="Quoted Status ID" dataDxfId="291"/>
    <tableColumn id="46" name="Retweeted" dataDxfId="290"/>
    <tableColumn id="47" name="Retweet Count" dataDxfId="289"/>
    <tableColumn id="48" name="Retweet ID" dataDxfId="288"/>
    <tableColumn id="49" name="Source" dataDxfId="287"/>
    <tableColumn id="50" name="Truncated" dataDxfId="286"/>
    <tableColumn id="51" name="Unified Twitter ID" dataDxfId="285"/>
    <tableColumn id="52" name="Imported Tweet Type" dataDxfId="284"/>
    <tableColumn id="53" name="Added By Extended Analysis" dataDxfId="283"/>
    <tableColumn id="54" name="Corrected By Extended Analysis" dataDxfId="282"/>
    <tableColumn id="55" name="Place Bounding Box" dataDxfId="281"/>
    <tableColumn id="56" name="Place Country" dataDxfId="280"/>
    <tableColumn id="57" name="Place Country Code" dataDxfId="279"/>
    <tableColumn id="58" name="Place Full Name" dataDxfId="278"/>
    <tableColumn id="59" name="Place ID" dataDxfId="277"/>
    <tableColumn id="60" name="Place Name" dataDxfId="276"/>
    <tableColumn id="61" name="Place Type" dataDxfId="275"/>
    <tableColumn id="62" name="Place URL" dataDxfId="274"/>
    <tableColumn id="63" name="Vertex 1 Group" dataDxfId="273">
      <calculatedColumnFormula>REPLACE(INDEX(GroupVertices[Group], MATCH(Edges[[#This Row],[Vertex 1]],GroupVertices[Vertex],0)),1,1,"")</calculatedColumnFormula>
    </tableColumn>
    <tableColumn id="64" name="Vertex 2 Group" dataDxfId="272">
      <calculatedColumnFormula>REPLACE(INDEX(GroupVertices[Group], MATCH(Edges[[#This Row],[Vertex 2]],GroupVertices[Vertex],0)),1,1,"")</calculatedColumnFormula>
    </tableColumn>
    <tableColumn id="65" name="Date" dataDxfId="271"/>
    <tableColumn id="66" name="Time" dataDxfId="270"/>
    <tableColumn id="67" name="Tweet Hash" dataDxfId="269"/>
    <tableColumn id="68" name="Sentiment List #1: List1 Word Count" dataDxfId="268"/>
    <tableColumn id="69" name="Sentiment List #1: List1 Word Percentage (%)" dataDxfId="267"/>
    <tableColumn id="70" name="Sentiment List #2: List2 Word Count" dataDxfId="266"/>
    <tableColumn id="71" name="Sentiment List #2: List2 Word Percentage (%)" dataDxfId="265"/>
    <tableColumn id="72" name="Sentiment List #3: List3 Word Count" dataDxfId="264"/>
    <tableColumn id="73" name="Sentiment List #3: List3 Word Percentage (%)"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1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5" totalsRowShown="0" headerRowDxfId="109" dataDxfId="108">
  <autoFilter ref="A2:C5"/>
  <tableColumns count="3">
    <tableColumn id="1" name="Group 1" dataDxfId="107"/>
    <tableColumn id="2" name="Group 2" dataDxfId="106"/>
    <tableColumn id="3" name="Edges" dataDxfId="105"/>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F4" totalsRowShown="0" headerRowDxfId="104" dataDxfId="103">
  <autoFilter ref="A1:F4"/>
  <tableColumns count="6">
    <tableColumn id="1" name="Top URLs in Tweet in Entire Graph" dataDxfId="102"/>
    <tableColumn id="2" name="Entire Graph Count" dataDxfId="101"/>
    <tableColumn id="3" name="Top URLs in Tweet in G1" dataDxfId="100"/>
    <tableColumn id="4" name="G1 Count" dataDxfId="99"/>
    <tableColumn id="5" name="Top URLs in Tweet in G2" dataDxfId="98"/>
    <tableColumn id="6" name="G2 Count" dataDxfId="9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7:F10" totalsRowShown="0" headerRowDxfId="96" dataDxfId="95">
  <autoFilter ref="A7:F10"/>
  <tableColumns count="6">
    <tableColumn id="1" name="Top Domains in Tweet in Entire Graph" dataDxfId="94"/>
    <tableColumn id="2" name="Entire Graph Count" dataDxfId="93"/>
    <tableColumn id="3" name="Top Domains in Tweet in G1" dataDxfId="92"/>
    <tableColumn id="4" name="G1 Count" dataDxfId="91"/>
    <tableColumn id="5" name="Top Domains in Tweet in G2" dataDxfId="90"/>
    <tableColumn id="6" name="G2 Count" dataDxfId="89"/>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3:F22" totalsRowShown="0" headerRowDxfId="88" dataDxfId="87">
  <autoFilter ref="A13:F22"/>
  <tableColumns count="6">
    <tableColumn id="1" name="Top Hashtags in Tweet in Entire Graph" dataDxfId="86"/>
    <tableColumn id="2" name="Entire Graph Count" dataDxfId="85"/>
    <tableColumn id="3" name="Top Hashtags in Tweet in G1" dataDxfId="84"/>
    <tableColumn id="4" name="G1 Count" dataDxfId="83"/>
    <tableColumn id="5" name="Top Hashtags in Tweet in G2" dataDxfId="82"/>
    <tableColumn id="6" name="G2 Count" dataDxfId="81"/>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5:F35" totalsRowShown="0" headerRowDxfId="80" dataDxfId="79">
  <autoFilter ref="A25:F35"/>
  <tableColumns count="6">
    <tableColumn id="1" name="Top Words in Tweet in Entire Graph" dataDxfId="78"/>
    <tableColumn id="2" name="Entire Graph Count" dataDxfId="77"/>
    <tableColumn id="3" name="Top Words in Tweet in G1" dataDxfId="76"/>
    <tableColumn id="4" name="G1 Count" dataDxfId="75"/>
    <tableColumn id="5" name="Top Words in Tweet in G2" dataDxfId="74"/>
    <tableColumn id="6" name="G2 Count" dataDxfId="73"/>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8:F48" totalsRowShown="0" headerRowDxfId="72" dataDxfId="71">
  <autoFilter ref="A38:F48"/>
  <tableColumns count="6">
    <tableColumn id="1" name="Top Word Pairs in Tweet in Entire Graph" dataDxfId="70"/>
    <tableColumn id="2" name="Entire Graph Count" dataDxfId="69"/>
    <tableColumn id="3" name="Top Word Pairs in Tweet in G1" dataDxfId="68"/>
    <tableColumn id="4" name="G1 Count" dataDxfId="67"/>
    <tableColumn id="5" name="Top Word Pairs in Tweet in G2" dataDxfId="66"/>
    <tableColumn id="6" name="G2 Count" dataDxfId="65"/>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1:F52" totalsRowShown="0" headerRowDxfId="64" dataDxfId="63">
  <autoFilter ref="A51:F52"/>
  <tableColumns count="6">
    <tableColumn id="1" name="Top Replied-To in Entire Graph" dataDxfId="62"/>
    <tableColumn id="2" name="Entire Graph Count" dataDxfId="61"/>
    <tableColumn id="3" name="Top Replied-To in G1" dataDxfId="60"/>
    <tableColumn id="4" name="G1 Count" dataDxfId="59"/>
    <tableColumn id="5" name="Top Replied-To in G2" dataDxfId="58"/>
    <tableColumn id="6" name="G2 Count" dataDxfId="57"/>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54:F64" totalsRowShown="0" headerRowDxfId="56" dataDxfId="55">
  <autoFilter ref="A54:F64"/>
  <tableColumns count="6">
    <tableColumn id="1" name="Top Mentioned in Entire Graph" dataDxfId="54"/>
    <tableColumn id="2" name="Entire Graph Count" dataDxfId="53"/>
    <tableColumn id="3" name="Top Mentioned in G1" dataDxfId="52"/>
    <tableColumn id="4" name="G1 Count" dataDxfId="51"/>
    <tableColumn id="5" name="Top Mentioned in G2" dataDxfId="50"/>
    <tableColumn id="6" name="G2 Count" dataDxfId="49"/>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67:F77" totalsRowShown="0" headerRowDxfId="48" dataDxfId="47">
  <autoFilter ref="A67:F77"/>
  <tableColumns count="6">
    <tableColumn id="1" name="Top Tweeters in Entire Graph" dataDxfId="46"/>
    <tableColumn id="2" name="Entire Graph Count" dataDxfId="45"/>
    <tableColumn id="3" name="Top Tweeters in G1" dataDxfId="44"/>
    <tableColumn id="4" name="G1 Count" dataDxfId="43"/>
    <tableColumn id="5" name="Top Tweeters in G2" dataDxfId="42"/>
    <tableColumn id="6" name="G2 Count" dataDxfId="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A17" totalsRowShown="0" headerRowDxfId="262" dataDxfId="261">
  <autoFilter ref="A2:CA17"/>
  <sortState ref="A3:BJ18">
    <sortCondition descending="1" sortBy="value" ref="V3:V18"/>
  </sortState>
  <tableColumns count="79">
    <tableColumn id="1" name="Vertex" dataDxfId="260"/>
    <tableColumn id="62" name="Subgraph" dataDxfId="259"/>
    <tableColumn id="2" name="Color" dataDxfId="258"/>
    <tableColumn id="5" name="Shape" dataDxfId="257"/>
    <tableColumn id="6" name="Size" dataDxfId="256"/>
    <tableColumn id="4" name="Opacity" dataDxfId="255"/>
    <tableColumn id="7" name="Image File" dataDxfId="254"/>
    <tableColumn id="3" name="Visibility" dataDxfId="253"/>
    <tableColumn id="10" name="Label" dataDxfId="252"/>
    <tableColumn id="16" name="Label Fill Color" dataDxfId="251"/>
    <tableColumn id="9" name="Label Position" dataDxfId="250"/>
    <tableColumn id="8" name="Tooltip" dataDxfId="249"/>
    <tableColumn id="18" name="Layout Order" dataDxfId="248"/>
    <tableColumn id="13" name="X" dataDxfId="247"/>
    <tableColumn id="14" name="Y" dataDxfId="246"/>
    <tableColumn id="12" name="Locked?" dataDxfId="245"/>
    <tableColumn id="19" name="Polar R" dataDxfId="244"/>
    <tableColumn id="20" name="Polar Angle" dataDxfId="243"/>
    <tableColumn id="21" name="Degree" dataDxfId="242"/>
    <tableColumn id="22" name="In-Degree" dataDxfId="241"/>
    <tableColumn id="23" name="Out-Degree" dataDxfId="240"/>
    <tableColumn id="24" name="Betweenness Centrality" dataDxfId="239"/>
    <tableColumn id="25" name="Closeness Centrality" dataDxfId="238"/>
    <tableColumn id="26" name="Eigenvector Centrality" dataDxfId="237"/>
    <tableColumn id="15" name="PageRank" dataDxfId="236"/>
    <tableColumn id="27" name="Clustering Coefficient" dataDxfId="235"/>
    <tableColumn id="29" name="Reciprocated Vertex Pair Ratio" dataDxfId="234"/>
    <tableColumn id="11" name="ID" dataDxfId="233"/>
    <tableColumn id="28" name="Dynamic Filter" dataDxfId="232"/>
    <tableColumn id="17" name="Add Your Own Columns Here" dataDxfId="231"/>
    <tableColumn id="30" name="Name" dataDxfId="230"/>
    <tableColumn id="31" name="Followed" dataDxfId="229"/>
    <tableColumn id="32" name="Followers" dataDxfId="228"/>
    <tableColumn id="33" name="Tweets" dataDxfId="227"/>
    <tableColumn id="34" name="Favorites" dataDxfId="226"/>
    <tableColumn id="35" name="Time Zone UTC Offset (Seconds)" dataDxfId="225"/>
    <tableColumn id="36" name="Description" dataDxfId="224"/>
    <tableColumn id="37" name="Location" dataDxfId="223"/>
    <tableColumn id="38" name="Web" dataDxfId="222"/>
    <tableColumn id="39" name="Time Zone" dataDxfId="221"/>
    <tableColumn id="40" name="Joined Twitter Date (UTC)" dataDxfId="220"/>
    <tableColumn id="41" name="Profile Banner Url" dataDxfId="219"/>
    <tableColumn id="42" name="Default Profile" dataDxfId="218"/>
    <tableColumn id="43" name="Default Profile Image" dataDxfId="217"/>
    <tableColumn id="44" name="Geo Enabled" dataDxfId="216"/>
    <tableColumn id="45" name="Language" dataDxfId="215"/>
    <tableColumn id="46" name="Listed Count" dataDxfId="214"/>
    <tableColumn id="47" name="Profile Background Image Url" dataDxfId="213"/>
    <tableColumn id="48" name="Verified" dataDxfId="212"/>
    <tableColumn id="49" name="Custom Menu Item Text" dataDxfId="211"/>
    <tableColumn id="50" name="Custom Menu Item Action" dataDxfId="210"/>
    <tableColumn id="51" name="Tweeted Search Term?" dataDxfId="209"/>
    <tableColumn id="52" name="Top URLs in Tweet by Count" dataDxfId="208"/>
    <tableColumn id="53" name="Top URLs in Tweet by Salience" dataDxfId="207"/>
    <tableColumn id="54" name="Top Domains in Tweet by Count" dataDxfId="206"/>
    <tableColumn id="55" name="Top Domains in Tweet by Salience" dataDxfId="205"/>
    <tableColumn id="56" name="Top Hashtags in Tweet by Count" dataDxfId="204"/>
    <tableColumn id="57" name="Top Hashtags in Tweet by Salience" dataDxfId="203"/>
    <tableColumn id="58" name="Top Words in Tweet by Count" dataDxfId="202"/>
    <tableColumn id="59" name="Top Words in Tweet by Salience" dataDxfId="201"/>
    <tableColumn id="60" name="Top Word Pairs in Tweet by Count" dataDxfId="200"/>
    <tableColumn id="61" name="Top Word Pairs in Tweet by Salience" dataDxfId="199"/>
    <tableColumn id="63" name="Sentiment List #1: Positive Word Count" dataDxfId="198"/>
    <tableColumn id="64" name="Sentiment List #1: Positive Word Percentage (%)" dataDxfId="197"/>
    <tableColumn id="65" name="Sentiment List #2: Negative Word Count" dataDxfId="196"/>
    <tableColumn id="66" name="Sentiment List #2: Negative Word Percentage (%)" dataDxfId="195"/>
    <tableColumn id="67" name="Sentiment List #3: (Add your own word list) Word Count" dataDxfId="194"/>
    <tableColumn id="68" name="Sentiment List #3: (Add your own word list) Word Percentage (%)" dataDxfId="193"/>
    <tableColumn id="69" name="Non-categorized Word Count" dataDxfId="192"/>
    <tableColumn id="70" name="Non-categorized Word Percentage (%)" dataDxfId="191"/>
    <tableColumn id="71" name="Vertex Content Word Count" dataDxfId="190"/>
    <tableColumn id="72" name="Vertex Group" dataDxfId="189">
      <calculatedColumnFormula>REPLACE(INDEX(GroupVertices[Group], MATCH(Vertices[[#This Row],[Vertex]],GroupVertices[Vertex],0)),1,1,"")</calculatedColumnFormula>
    </tableColumn>
    <tableColumn id="73" name="User ID" dataDxfId="188"/>
    <tableColumn id="74" name="Sentiment List #1: List1 Word Count" dataDxfId="187"/>
    <tableColumn id="75" name="Sentiment List #1: List1 Word Percentage (%)" dataDxfId="186"/>
    <tableColumn id="76" name="Sentiment List #2: List2 Word Count" dataDxfId="185"/>
    <tableColumn id="77" name="Sentiment List #2: List2 Word Percentage (%)" dataDxfId="184"/>
    <tableColumn id="78" name="Sentiment List #3: List3 Word Count" dataDxfId="183"/>
    <tableColumn id="79" name="Sentiment List #3: List3 Word Percentage (%)" dataDxfId="182"/>
  </tableColumns>
  <tableStyleInfo name="NodeXL Table" showFirstColumn="0" showLastColumn="0" showRowStripes="0" showColumnStripes="0"/>
</table>
</file>

<file path=xl/tables/table20.xml><?xml version="1.0" encoding="utf-8"?>
<table xmlns="http://schemas.openxmlformats.org/spreadsheetml/2006/main" id="20" name="Words" displayName="Words" ref="A1:G97" totalsRowShown="0" headerRowDxfId="40" dataDxfId="39">
  <autoFilter ref="A1:G97"/>
  <tableColumns count="7">
    <tableColumn id="1" name="Word" dataDxfId="38"/>
    <tableColumn id="2" name="Count" dataDxfId="37"/>
    <tableColumn id="3" name="Salience" dataDxfId="36"/>
    <tableColumn id="4" name="Group" dataDxfId="35"/>
    <tableColumn id="5" name="Word on Sentiment List #1: List1" dataDxfId="34"/>
    <tableColumn id="6" name="Word on Sentiment List #2: List2" dataDxfId="33"/>
    <tableColumn id="7" name="Word on Sentiment List #3: List3" dataDxfId="32"/>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93" totalsRowShown="0" headerRowDxfId="31" dataDxfId="30">
  <autoFilter ref="A1:L93"/>
  <tableColumns count="12">
    <tableColumn id="1" name="Word 1" dataDxfId="29"/>
    <tableColumn id="2" name="Word 2" dataDxfId="28"/>
    <tableColumn id="3" name="Count" dataDxfId="27"/>
    <tableColumn id="4" name="Salience" dataDxfId="26"/>
    <tableColumn id="5" name="Mutual Information" dataDxfId="25"/>
    <tableColumn id="6" name="Group" dataDxfId="24"/>
    <tableColumn id="7" name="Word1 on Sentiment List #1: List1" dataDxfId="23"/>
    <tableColumn id="8" name="Word1 on Sentiment List #2: List2" dataDxfId="22"/>
    <tableColumn id="9" name="Word1 on Sentiment List #3: List3" dataDxfId="21"/>
    <tableColumn id="10" name="Word2 on Sentiment List #1: List1" dataDxfId="20"/>
    <tableColumn id="11" name="Word2 on Sentiment List #2: List2" dataDxfId="19"/>
    <tableColumn id="12" name="Word2 on Sentiment List #3: List3" dataDxfId="18"/>
  </tableColumns>
  <tableStyleInfo name="NodeXL Table" showFirstColumn="0" showLastColumn="0" showRowStripes="1" showColumnStripes="0"/>
</table>
</file>

<file path=xl/tables/table22.xml><?xml version="1.0" encoding="utf-8"?>
<table xmlns="http://schemas.openxmlformats.org/spreadsheetml/2006/main" id="25" name="TopItems_1" displayName="TopItems_1" ref="A1:B11" totalsRowShown="0" headerRowDxfId="17" dataDxfId="16">
  <autoFilter ref="A1:B11"/>
  <tableColumns count="2">
    <tableColumn id="1" name="Top 10 Vertices, Ranked by Betweenness Centrality" dataDxfId="15"/>
    <tableColumn id="2" name="Betweenness Centrality" dataDxfId="14"/>
  </tableColumns>
  <tableStyleInfo name="NodeXL Table" showFirstColumn="0" showLastColumn="0" showRowStripes="1" showColumnStripes="0"/>
</table>
</file>

<file path=xl/tables/table23.xml><?xml version="1.0" encoding="utf-8"?>
<table xmlns="http://schemas.openxmlformats.org/spreadsheetml/2006/main" id="22" name="VertexContent" displayName="VertexContent" ref="A1:D407" totalsRowShown="0" headerRowDxfId="13" dataDxfId="12">
  <autoFilter ref="A1:D407"/>
  <tableColumns count="4">
    <tableColumn id="1" name="VertexID" dataDxfId="11"/>
    <tableColumn id="2" name="Word" dataDxfId="10"/>
    <tableColumn id="3" name="Imported ID" dataDxfId="9"/>
    <tableColumn id="4" name="Date" dataDxfId="8"/>
  </tableColumns>
  <tableStyleInfo name="NodeXL Table" showFirstColumn="0" showLastColumn="0" showRowStripes="1" showColumnStripes="0"/>
</table>
</file>

<file path=xl/tables/table24.xml><?xml version="1.0" encoding="utf-8"?>
<table xmlns="http://schemas.openxmlformats.org/spreadsheetml/2006/main" id="23" name="WordList" displayName="WordList" ref="A1:B176" totalsRowShown="0" headerRowDxfId="7" dataDxfId="6">
  <autoFilter ref="A1:B176"/>
  <tableColumns count="2">
    <tableColumn id="1" name="Word" dataDxfId="5"/>
    <tableColumn id="2" name="List" dataDxfId="4"/>
  </tableColumns>
  <tableStyleInfo name="NodeXL Table" showFirstColumn="0" showLastColumn="0" showRowStripes="1" showColumnStripes="0"/>
</table>
</file>

<file path=xl/tables/table25.xml><?xml version="1.0" encoding="utf-8"?>
<table xmlns="http://schemas.openxmlformats.org/spreadsheetml/2006/main" id="24" name="ExportOptions" displayName="ExportOptions" ref="A1:B7" totalsRowShown="0" headerRowDxfId="3" dataDxfId="2">
  <autoFilter ref="A1:B7"/>
  <tableColumns count="2">
    <tableColumn id="1" name="Key" dataDxfId="1"/>
    <tableColumn id="2" name="Value"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U4" totalsRowShown="0" headerRowDxfId="181">
  <autoFilter ref="A2:AU4"/>
  <tableColumns count="47">
    <tableColumn id="1" name="Group" dataDxfId="180"/>
    <tableColumn id="2" name="Vertex Color" dataDxfId="179"/>
    <tableColumn id="3" name="Vertex Shape" dataDxfId="178"/>
    <tableColumn id="22" name="Visibility" dataDxfId="177"/>
    <tableColumn id="4" name="Collapsed?"/>
    <tableColumn id="18" name="Label" dataDxfId="176"/>
    <tableColumn id="20" name="Collapsed X"/>
    <tableColumn id="21" name="Collapsed Y"/>
    <tableColumn id="6" name="ID" dataDxfId="175"/>
    <tableColumn id="19" name="Collapsed Properties" dataDxfId="174"/>
    <tableColumn id="5" name="Vertices" dataDxfId="173"/>
    <tableColumn id="7" name="Unique Edges" dataDxfId="172"/>
    <tableColumn id="8" name="Edges With Duplicates" dataDxfId="171"/>
    <tableColumn id="9" name="Total Edges" dataDxfId="170"/>
    <tableColumn id="10" name="Self-Loops" dataDxfId="169"/>
    <tableColumn id="24" name="Reciprocated Vertex Pair Ratio" dataDxfId="168"/>
    <tableColumn id="25" name="Reciprocated Edge Ratio" dataDxfId="167"/>
    <tableColumn id="11" name="Connected Components" dataDxfId="166"/>
    <tableColumn id="12" name="Single-Vertex Connected Components" dataDxfId="165"/>
    <tableColumn id="13" name="Maximum Vertices in a Connected Component" dataDxfId="164"/>
    <tableColumn id="14" name="Maximum Edges in a Connected Component" dataDxfId="163"/>
    <tableColumn id="15" name="Maximum Geodesic Distance (Diameter)" dataDxfId="162"/>
    <tableColumn id="16" name="Average Geodesic Distance" dataDxfId="161"/>
    <tableColumn id="17" name="Graph Density" dataDxfId="160"/>
    <tableColumn id="23" name="Top URLs in Tweet" dataDxfId="159"/>
    <tableColumn id="26" name="Top Domains in Tweet" dataDxfId="158"/>
    <tableColumn id="27" name="Top Hashtags in Tweet" dataDxfId="157"/>
    <tableColumn id="28" name="Top Words in Tweet" dataDxfId="156"/>
    <tableColumn id="29" name="Top Word Pairs in Tweet" dataDxfId="155"/>
    <tableColumn id="30" name="Top Replied-To in Tweet" dataDxfId="154"/>
    <tableColumn id="31" name="Top Mentioned in Tweet" dataDxfId="153"/>
    <tableColumn id="32" name="Top Tweeters" dataDxfId="152"/>
    <tableColumn id="33" name="Sentiment List #1: Positive Word Count" dataDxfId="151"/>
    <tableColumn id="34" name="Sentiment List #1: Positive Word Percentage (%)" dataDxfId="150"/>
    <tableColumn id="35" name="Sentiment List #2: Negative Word Count" dataDxfId="149"/>
    <tableColumn id="36" name="Sentiment List #2: Negative Word Percentage (%)" dataDxfId="148"/>
    <tableColumn id="37" name="Sentiment List #3: (Add your own word list) Word Count" dataDxfId="147"/>
    <tableColumn id="38" name="Sentiment List #3: (Add your own word list) Word Percentage (%)" dataDxfId="146"/>
    <tableColumn id="39" name="Non-categorized Word Count" dataDxfId="145"/>
    <tableColumn id="40" name="Non-categorized Word Percentage (%)" dataDxfId="144"/>
    <tableColumn id="41" name="Group Content Word Count" dataDxfId="143"/>
    <tableColumn id="42" name="Sentiment List #1: List1 Word Count" dataDxfId="142"/>
    <tableColumn id="43" name="Sentiment List #1: List1 Word Percentage (%)" dataDxfId="141"/>
    <tableColumn id="44" name="Sentiment List #2: List2 Word Count" dataDxfId="140"/>
    <tableColumn id="45" name="Sentiment List #2: List2 Word Percentage (%)" dataDxfId="139"/>
    <tableColumn id="46" name="Sentiment List #3: List3 Word Count" dataDxfId="138"/>
    <tableColumn id="47" name="Sentiment List #3: List3 Word Percentage (%)" dataDxfId="13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136" dataDxfId="135">
  <autoFilter ref="A1:C16"/>
  <tableColumns count="3">
    <tableColumn id="1" name="Group" dataDxfId="134"/>
    <tableColumn id="2" name="Vertex" dataDxfId="133"/>
    <tableColumn id="3" name="Vertex ID" dataDxfId="1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1"/>
    <tableColumn id="2" name="Value" dataDxfId="13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129"/>
    <tableColumn id="2" name="Degree Frequency" dataDxfId="128">
      <calculatedColumnFormula>COUNTIF(Vertices[Degree], "&gt;= " &amp; D2) - COUNTIF(Vertices[Degree], "&gt;=" &amp; D3)</calculatedColumnFormula>
    </tableColumn>
    <tableColumn id="3" name="In-Degree Bin" dataDxfId="127"/>
    <tableColumn id="4" name="In-Degree Frequency" dataDxfId="126">
      <calculatedColumnFormula>COUNTIF(Vertices[In-Degree], "&gt;= " &amp; F2) - COUNTIF(Vertices[In-Degree], "&gt;=" &amp; F3)</calculatedColumnFormula>
    </tableColumn>
    <tableColumn id="5" name="Out-Degree Bin" dataDxfId="125"/>
    <tableColumn id="6" name="Out-Degree Frequency" dataDxfId="124">
      <calculatedColumnFormula>COUNTIF(Vertices[Out-Degree], "&gt;= " &amp; H2) - COUNTIF(Vertices[Out-Degree], "&gt;=" &amp; H3)</calculatedColumnFormula>
    </tableColumn>
    <tableColumn id="7" name="Betweenness Centrality Bin" dataDxfId="123"/>
    <tableColumn id="8" name="Betweenness Centrality Frequency" dataDxfId="122">
      <calculatedColumnFormula>COUNTIF(Vertices[Betweenness Centrality], "&gt;= " &amp; J2) - COUNTIF(Vertices[Betweenness Centrality], "&gt;=" &amp; J3)</calculatedColumnFormula>
    </tableColumn>
    <tableColumn id="9" name="Closeness Centrality Bin" dataDxfId="121"/>
    <tableColumn id="10" name="Closeness Centrality Frequency" dataDxfId="120">
      <calculatedColumnFormula>COUNTIF(Vertices[Closeness Centrality], "&gt;= " &amp; L2) - COUNTIF(Vertices[Closeness Centrality], "&gt;=" &amp; L3)</calculatedColumnFormula>
    </tableColumn>
    <tableColumn id="11" name="Eigenvector Centrality Bin" dataDxfId="119"/>
    <tableColumn id="12" name="Eigenvector Centrality Frequency" dataDxfId="118">
      <calculatedColumnFormula>COUNTIF(Vertices[Eigenvector Centrality], "&gt;= " &amp; N2) - COUNTIF(Vertices[Eigenvector Centrality], "&gt;=" &amp; N3)</calculatedColumnFormula>
    </tableColumn>
    <tableColumn id="18" name="PageRank Bin" dataDxfId="117"/>
    <tableColumn id="17" name="PageRank Frequency" dataDxfId="116">
      <calculatedColumnFormula>COUNTIF(Vertices[Eigenvector Centrality], "&gt;= " &amp; P2) - COUNTIF(Vertices[Eigenvector Centrality], "&gt;=" &amp; P3)</calculatedColumnFormula>
    </tableColumn>
    <tableColumn id="13" name="Clustering Coefficient Bin" dataDxfId="115"/>
    <tableColumn id="14" name="Clustering Coefficient Frequency" dataDxfId="114">
      <calculatedColumnFormula>COUNTIF(Vertices[Clustering Coefficient], "&gt;= " &amp; R2) - COUNTIF(Vertices[Clustering Coefficient], "&gt;=" &amp; R3)</calculatedColumnFormula>
    </tableColumn>
    <tableColumn id="15" name="Dynamic Filter Bin" dataDxfId="113"/>
    <tableColumn id="16" name="Dynamic Filter Frequency" dataDxfId="11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4" insertRow="1" totalsRowShown="0">
  <autoFilter ref="A43: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111">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mailchi.mp/a72644a71c60/happy-holidays-welcome-to-theuno-social-media-lab-newsletter-5820392" TargetMode="External" /><Relationship Id="rId2" Type="http://schemas.openxmlformats.org/officeDocument/2006/relationships/hyperlink" Target="https://nodexlgraphgallery.org/Pages/Graph.aspx?graphID=235072" TargetMode="External" /><Relationship Id="rId3" Type="http://schemas.openxmlformats.org/officeDocument/2006/relationships/hyperlink" Target="https://www.linkedin.com/pulse/relationships-social-media-jeremy-harris-lipschultz/" TargetMode="External" /><Relationship Id="rId4" Type="http://schemas.openxmlformats.org/officeDocument/2006/relationships/hyperlink" Target="https://nodexlgraphgallery.org/Pages/Graph.aspx?graphID=235072" TargetMode="External" /><Relationship Id="rId5" Type="http://schemas.openxmlformats.org/officeDocument/2006/relationships/hyperlink" Target="https://mailchi.mp/a72644a71c60/happy-holidays-welcome-to-theuno-social-media-lab-newsletter-5820392" TargetMode="External" /><Relationship Id="rId6" Type="http://schemas.openxmlformats.org/officeDocument/2006/relationships/hyperlink" Target="https://www.linkedin.com/pulse/relationships-social-media-jeremy-harris-lipschultz/" TargetMode="External" /><Relationship Id="rId7" Type="http://schemas.openxmlformats.org/officeDocument/2006/relationships/table" Target="../tables/table12.xml" /><Relationship Id="rId8" Type="http://schemas.openxmlformats.org/officeDocument/2006/relationships/table" Target="../tables/table13.xml" /><Relationship Id="rId9" Type="http://schemas.openxmlformats.org/officeDocument/2006/relationships/table" Target="../tables/table14.xml" /><Relationship Id="rId10" Type="http://schemas.openxmlformats.org/officeDocument/2006/relationships/table" Target="../tables/table15.xml" /><Relationship Id="rId11" Type="http://schemas.openxmlformats.org/officeDocument/2006/relationships/table" Target="../tables/table16.xml" /><Relationship Id="rId12" Type="http://schemas.openxmlformats.org/officeDocument/2006/relationships/table" Target="../tables/table17.xml" /><Relationship Id="rId13" Type="http://schemas.openxmlformats.org/officeDocument/2006/relationships/table" Target="../tables/table18.xml" /><Relationship Id="rId14"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6.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9286"/>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8.140625" style="1" customWidth="1"/>
    <col min="2" max="2" width="19.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 min="67" max="67" width="8.8515625" style="0" bestFit="1" customWidth="1"/>
    <col min="68" max="68" width="19.7109375" style="0" bestFit="1" customWidth="1"/>
    <col min="69" max="69" width="24.28125" style="0" bestFit="1" customWidth="1"/>
    <col min="70" max="70" width="19.7109375" style="0" bestFit="1" customWidth="1"/>
    <col min="71" max="71" width="24.28125" style="0" bestFit="1" customWidth="1"/>
    <col min="72" max="72" width="19.7109375" style="0" bestFit="1" customWidth="1"/>
    <col min="73" max="73" width="24.28125" style="0" bestFit="1" customWidth="1"/>
  </cols>
  <sheetData>
    <row r="1" spans="3:14" ht="15">
      <c r="C1" s="16" t="s">
        <v>39</v>
      </c>
      <c r="D1" s="17"/>
      <c r="E1" s="17"/>
      <c r="F1" s="17"/>
      <c r="G1" s="16"/>
      <c r="H1" s="14" t="s">
        <v>43</v>
      </c>
      <c r="I1" s="50"/>
      <c r="J1" s="50"/>
      <c r="K1" s="33" t="s">
        <v>42</v>
      </c>
      <c r="L1" s="18" t="s">
        <v>40</v>
      </c>
      <c r="M1" s="18"/>
      <c r="N1" s="15" t="s">
        <v>41</v>
      </c>
    </row>
    <row r="2" spans="1:73" ht="30" customHeight="1">
      <c r="A2" s="107" t="s">
        <v>0</v>
      </c>
      <c r="B2" s="107" t="s">
        <v>1</v>
      </c>
      <c r="C2" s="13" t="s">
        <v>2</v>
      </c>
      <c r="D2" s="13" t="s">
        <v>3</v>
      </c>
      <c r="E2" s="13" t="s">
        <v>130</v>
      </c>
      <c r="F2" s="13" t="s">
        <v>4</v>
      </c>
      <c r="G2" s="13" t="s">
        <v>11</v>
      </c>
      <c r="H2" s="11" t="s">
        <v>46</v>
      </c>
      <c r="I2" s="13" t="s">
        <v>160</v>
      </c>
      <c r="J2" s="13" t="s">
        <v>161</v>
      </c>
      <c r="K2" s="13" t="s">
        <v>165</v>
      </c>
      <c r="L2" s="13" t="s">
        <v>12</v>
      </c>
      <c r="M2" s="13" t="s">
        <v>38</v>
      </c>
      <c r="N2" s="13" t="s">
        <v>26</v>
      </c>
      <c r="O2" s="63" t="s">
        <v>183</v>
      </c>
      <c r="P2" s="63" t="s">
        <v>184</v>
      </c>
      <c r="Q2" s="63" t="s">
        <v>185</v>
      </c>
      <c r="R2" s="63" t="s">
        <v>186</v>
      </c>
      <c r="S2" s="63" t="s">
        <v>187</v>
      </c>
      <c r="T2" s="63" t="s">
        <v>188</v>
      </c>
      <c r="U2" s="63" t="s">
        <v>189</v>
      </c>
      <c r="V2" s="63" t="s">
        <v>190</v>
      </c>
      <c r="W2" s="63" t="s">
        <v>191</v>
      </c>
      <c r="X2" s="63" t="s">
        <v>192</v>
      </c>
      <c r="Y2" s="63" t="s">
        <v>193</v>
      </c>
      <c r="Z2" s="63" t="s">
        <v>194</v>
      </c>
      <c r="AA2" t="s">
        <v>219</v>
      </c>
      <c r="AB2" s="52" t="s">
        <v>277</v>
      </c>
      <c r="AC2" s="52" t="s">
        <v>278</v>
      </c>
      <c r="AD2" s="52" t="s">
        <v>279</v>
      </c>
      <c r="AE2" s="52" t="s">
        <v>280</v>
      </c>
      <c r="AF2" s="52" t="s">
        <v>281</v>
      </c>
      <c r="AG2" s="52" t="s">
        <v>282</v>
      </c>
      <c r="AH2" s="52" t="s">
        <v>283</v>
      </c>
      <c r="AI2" s="52" t="s">
        <v>284</v>
      </c>
      <c r="AJ2" s="52" t="s">
        <v>285</v>
      </c>
      <c r="AK2" s="63" t="s">
        <v>288</v>
      </c>
      <c r="AL2" s="63" t="s">
        <v>289</v>
      </c>
      <c r="AM2" s="63" t="s">
        <v>290</v>
      </c>
      <c r="AN2" s="63" t="s">
        <v>291</v>
      </c>
      <c r="AO2" s="63" t="s">
        <v>292</v>
      </c>
      <c r="AP2" s="63" t="s">
        <v>293</v>
      </c>
      <c r="AQ2" s="63" t="s">
        <v>211</v>
      </c>
      <c r="AR2" s="63" t="s">
        <v>294</v>
      </c>
      <c r="AS2" s="63" t="s">
        <v>295</v>
      </c>
      <c r="AT2" s="63" t="s">
        <v>296</v>
      </c>
      <c r="AU2" s="63" t="s">
        <v>297</v>
      </c>
      <c r="AV2" s="63" t="s">
        <v>298</v>
      </c>
      <c r="AW2" s="63" t="s">
        <v>299</v>
      </c>
      <c r="AX2" s="63" t="s">
        <v>300</v>
      </c>
      <c r="AY2" s="63" t="s">
        <v>301</v>
      </c>
      <c r="AZ2" s="63" t="s">
        <v>302</v>
      </c>
      <c r="BA2" s="63" t="s">
        <v>303</v>
      </c>
      <c r="BB2" s="63" t="s">
        <v>304</v>
      </c>
      <c r="BC2" s="63" t="s">
        <v>305</v>
      </c>
      <c r="BD2" s="63" t="s">
        <v>306</v>
      </c>
      <c r="BE2" s="63" t="s">
        <v>307</v>
      </c>
      <c r="BF2" s="63" t="s">
        <v>308</v>
      </c>
      <c r="BG2" s="63" t="s">
        <v>309</v>
      </c>
      <c r="BH2" s="63" t="s">
        <v>310</v>
      </c>
      <c r="BI2" s="63" t="s">
        <v>311</v>
      </c>
      <c r="BJ2" s="63" t="s">
        <v>312</v>
      </c>
      <c r="BK2" s="13" t="s">
        <v>314</v>
      </c>
      <c r="BL2" s="13" t="s">
        <v>315</v>
      </c>
      <c r="BM2" s="63" t="s">
        <v>322</v>
      </c>
      <c r="BN2" s="63" t="s">
        <v>323</v>
      </c>
      <c r="BO2" s="13" t="s">
        <v>700</v>
      </c>
      <c r="BP2" s="52" t="s">
        <v>720</v>
      </c>
      <c r="BQ2" s="52" t="s">
        <v>721</v>
      </c>
      <c r="BR2" s="52" t="s">
        <v>722</v>
      </c>
      <c r="BS2" s="52" t="s">
        <v>723</v>
      </c>
      <c r="BT2" s="52" t="s">
        <v>724</v>
      </c>
      <c r="BU2" s="52" t="s">
        <v>725</v>
      </c>
    </row>
    <row r="3" spans="1:73" ht="15" customHeight="1">
      <c r="A3" s="62" t="s">
        <v>736</v>
      </c>
      <c r="B3" s="62" t="s">
        <v>795</v>
      </c>
      <c r="C3" s="81" t="s">
        <v>272</v>
      </c>
      <c r="D3" s="88">
        <v>5</v>
      </c>
      <c r="E3" s="89" t="s">
        <v>132</v>
      </c>
      <c r="F3" s="90">
        <v>16</v>
      </c>
      <c r="G3" s="81"/>
      <c r="H3" s="73"/>
      <c r="I3" s="91"/>
      <c r="J3" s="91"/>
      <c r="K3" s="34" t="s">
        <v>65</v>
      </c>
      <c r="L3" s="92">
        <v>3</v>
      </c>
      <c r="M3" s="92"/>
      <c r="N3" s="93"/>
      <c r="O3" s="63" t="s">
        <v>732</v>
      </c>
      <c r="P3" s="65">
        <v>44082.52261574074</v>
      </c>
      <c r="Q3" s="63" t="s">
        <v>803</v>
      </c>
      <c r="R3" s="68" t="str">
        <f>HYPERLINK("https://www.linkedin.com/pulse/relationships-social-media-jeremy-harris-lipschultz/")</f>
        <v>https://www.linkedin.com/pulse/relationships-social-media-jeremy-harris-lipschultz/</v>
      </c>
      <c r="S3" s="63" t="s">
        <v>806</v>
      </c>
      <c r="T3" s="63" t="s">
        <v>807</v>
      </c>
      <c r="U3" s="65">
        <v>44082.52261574074</v>
      </c>
      <c r="V3" s="68" t="str">
        <f>HYPERLINK("https://twitter.com/aejmc/status/1303310258794901510")</f>
        <v>https://twitter.com/aejmc/status/1303310258794901510</v>
      </c>
      <c r="W3" s="63"/>
      <c r="X3" s="63"/>
      <c r="Y3" s="69" t="s">
        <v>817</v>
      </c>
      <c r="Z3" s="69"/>
      <c r="AA3" s="63">
        <v>1</v>
      </c>
      <c r="AB3" s="48"/>
      <c r="AC3" s="49"/>
      <c r="AD3" s="48"/>
      <c r="AE3" s="49"/>
      <c r="AF3" s="48"/>
      <c r="AG3" s="49"/>
      <c r="AH3" s="48"/>
      <c r="AI3" s="49"/>
      <c r="AJ3" s="48"/>
      <c r="AK3" s="68" t="str">
        <f aca="true" t="shared" si="0" ref="AK3:AL6">HYPERLINK("https://pbs.twimg.com/media/EhQSm-sWsAAdvwE.jpg")</f>
        <v>https://pbs.twimg.com/media/EhQSm-sWsAAdvwE.jpg</v>
      </c>
      <c r="AL3" s="68" t="str">
        <f t="shared" si="0"/>
        <v>https://pbs.twimg.com/media/EhQSm-sWsAAdvwE.jpg</v>
      </c>
      <c r="AM3" s="63" t="b">
        <v>0</v>
      </c>
      <c r="AN3" s="63">
        <v>0</v>
      </c>
      <c r="AO3" s="69" t="s">
        <v>274</v>
      </c>
      <c r="AP3" s="63" t="b">
        <v>0</v>
      </c>
      <c r="AQ3" s="63" t="s">
        <v>670</v>
      </c>
      <c r="AR3" s="63"/>
      <c r="AS3" s="69" t="s">
        <v>274</v>
      </c>
      <c r="AT3" s="63" t="b">
        <v>0</v>
      </c>
      <c r="AU3" s="63">
        <v>1</v>
      </c>
      <c r="AV3" s="69" t="s">
        <v>816</v>
      </c>
      <c r="AW3" s="63" t="s">
        <v>324</v>
      </c>
      <c r="AX3" s="63" t="b">
        <v>0</v>
      </c>
      <c r="AY3" s="69" t="s">
        <v>816</v>
      </c>
      <c r="AZ3" s="63" t="s">
        <v>185</v>
      </c>
      <c r="BA3" s="63">
        <v>0</v>
      </c>
      <c r="BB3" s="63">
        <v>0</v>
      </c>
      <c r="BC3" s="63"/>
      <c r="BD3" s="63"/>
      <c r="BE3" s="63"/>
      <c r="BF3" s="63"/>
      <c r="BG3" s="63"/>
      <c r="BH3" s="63"/>
      <c r="BI3" s="63"/>
      <c r="BJ3" s="68"/>
      <c r="BK3" s="63" t="str">
        <f>REPLACE(INDEX(GroupVertices[Group],MATCH(Edges[[#This Row],[Vertex 1]],GroupVertices[Vertex],0)),1,1,"")</f>
        <v>2</v>
      </c>
      <c r="BL3" s="63" t="str">
        <f>REPLACE(INDEX(GroupVertices[Group],MATCH(Edges[[#This Row],[Vertex 2]],GroupVertices[Vertex],0)),1,1,"")</f>
        <v>2</v>
      </c>
      <c r="BM3" s="126">
        <v>44082</v>
      </c>
      <c r="BN3" s="128" t="s">
        <v>811</v>
      </c>
      <c r="BO3" s="69"/>
      <c r="BP3" s="86"/>
      <c r="BQ3" s="106"/>
      <c r="BR3" s="86"/>
      <c r="BS3" s="106"/>
      <c r="BT3" s="86"/>
      <c r="BU3" s="106"/>
    </row>
    <row r="4" spans="1:73" ht="15" customHeight="1">
      <c r="A4" s="62" t="s">
        <v>352</v>
      </c>
      <c r="B4" s="62" t="s">
        <v>795</v>
      </c>
      <c r="C4" s="81" t="s">
        <v>272</v>
      </c>
      <c r="D4" s="88">
        <v>5</v>
      </c>
      <c r="E4" s="89" t="s">
        <v>132</v>
      </c>
      <c r="F4" s="90">
        <v>16</v>
      </c>
      <c r="G4" s="81"/>
      <c r="H4" s="73"/>
      <c r="I4" s="91"/>
      <c r="J4" s="91"/>
      <c r="K4" s="34" t="s">
        <v>65</v>
      </c>
      <c r="L4" s="94">
        <v>4</v>
      </c>
      <c r="M4" s="94"/>
      <c r="N4" s="93"/>
      <c r="O4" s="64" t="s">
        <v>195</v>
      </c>
      <c r="P4" s="66">
        <v>44080.80275462963</v>
      </c>
      <c r="Q4" s="64" t="s">
        <v>803</v>
      </c>
      <c r="R4" s="67" t="str">
        <f>HYPERLINK("https://www.linkedin.com/pulse/relationships-social-media-jeremy-harris-lipschultz/")</f>
        <v>https://www.linkedin.com/pulse/relationships-social-media-jeremy-harris-lipschultz/</v>
      </c>
      <c r="S4" s="64" t="s">
        <v>806</v>
      </c>
      <c r="T4" s="64" t="s">
        <v>807</v>
      </c>
      <c r="U4" s="66">
        <v>44080.80275462963</v>
      </c>
      <c r="V4" s="67" t="str">
        <f>HYPERLINK("https://twitter.com/jeremyhl/status/1302687002400296961")</f>
        <v>https://twitter.com/jeremyhl/status/1302687002400296961</v>
      </c>
      <c r="W4" s="64"/>
      <c r="X4" s="64"/>
      <c r="Y4" s="70" t="s">
        <v>816</v>
      </c>
      <c r="Z4" s="64"/>
      <c r="AA4" s="104">
        <v>1</v>
      </c>
      <c r="AB4" s="140"/>
      <c r="AC4" s="141"/>
      <c r="AD4" s="140"/>
      <c r="AE4" s="141"/>
      <c r="AF4" s="140"/>
      <c r="AG4" s="141"/>
      <c r="AH4" s="48"/>
      <c r="AI4" s="49"/>
      <c r="AJ4" s="48"/>
      <c r="AK4" s="146" t="str">
        <f t="shared" si="0"/>
        <v>https://pbs.twimg.com/media/EhQSm-sWsAAdvwE.jpg</v>
      </c>
      <c r="AL4" s="67" t="str">
        <f t="shared" si="0"/>
        <v>https://pbs.twimg.com/media/EhQSm-sWsAAdvwE.jpg</v>
      </c>
      <c r="AM4" s="64" t="b">
        <v>0</v>
      </c>
      <c r="AN4" s="64">
        <v>1</v>
      </c>
      <c r="AO4" s="70" t="s">
        <v>274</v>
      </c>
      <c r="AP4" s="64" t="b">
        <v>0</v>
      </c>
      <c r="AQ4" s="64" t="s">
        <v>670</v>
      </c>
      <c r="AR4" s="64"/>
      <c r="AS4" s="70" t="s">
        <v>274</v>
      </c>
      <c r="AT4" s="64" t="b">
        <v>0</v>
      </c>
      <c r="AU4" s="64">
        <v>1</v>
      </c>
      <c r="AV4" s="70" t="s">
        <v>274</v>
      </c>
      <c r="AW4" s="64" t="s">
        <v>324</v>
      </c>
      <c r="AX4" s="64" t="b">
        <v>0</v>
      </c>
      <c r="AY4" s="70" t="s">
        <v>816</v>
      </c>
      <c r="AZ4" s="64" t="s">
        <v>185</v>
      </c>
      <c r="BA4" s="64">
        <v>0</v>
      </c>
      <c r="BB4" s="64">
        <v>0</v>
      </c>
      <c r="BC4" s="64"/>
      <c r="BD4" s="64"/>
      <c r="BE4" s="64"/>
      <c r="BF4" s="64"/>
      <c r="BG4" s="64"/>
      <c r="BH4" s="64"/>
      <c r="BI4" s="64"/>
      <c r="BJ4" s="64"/>
      <c r="BK4" s="63" t="str">
        <f>REPLACE(INDEX(GroupVertices[Group],MATCH(Edges[[#This Row],[Vertex 1]],GroupVertices[Vertex],0)),1,1,"")</f>
        <v>2</v>
      </c>
      <c r="BL4" s="63" t="str">
        <f>REPLACE(INDEX(GroupVertices[Group],MATCH(Edges[[#This Row],[Vertex 2]],GroupVertices[Vertex],0)),1,1,"")</f>
        <v>2</v>
      </c>
      <c r="BM4" s="127">
        <v>44080</v>
      </c>
      <c r="BN4" s="70" t="s">
        <v>810</v>
      </c>
      <c r="BO4" s="104"/>
      <c r="BP4" s="48"/>
      <c r="BQ4" s="49"/>
      <c r="BR4" s="48"/>
      <c r="BS4" s="49"/>
      <c r="BT4" s="48"/>
      <c r="BU4" s="49"/>
    </row>
    <row r="5" spans="1:73" ht="15">
      <c r="A5" s="62" t="s">
        <v>736</v>
      </c>
      <c r="B5" s="62" t="s">
        <v>352</v>
      </c>
      <c r="C5" s="81" t="s">
        <v>272</v>
      </c>
      <c r="D5" s="88">
        <v>5</v>
      </c>
      <c r="E5" s="89" t="s">
        <v>132</v>
      </c>
      <c r="F5" s="90">
        <v>16</v>
      </c>
      <c r="G5" s="81"/>
      <c r="H5" s="73"/>
      <c r="I5" s="91"/>
      <c r="J5" s="91"/>
      <c r="K5" s="34" t="s">
        <v>66</v>
      </c>
      <c r="L5" s="94">
        <v>5</v>
      </c>
      <c r="M5" s="94"/>
      <c r="N5" s="93"/>
      <c r="O5" s="64" t="s">
        <v>733</v>
      </c>
      <c r="P5" s="66">
        <v>44082.52261574074</v>
      </c>
      <c r="Q5" s="64" t="s">
        <v>803</v>
      </c>
      <c r="R5" s="67" t="str">
        <f>HYPERLINK("https://www.linkedin.com/pulse/relationships-social-media-jeremy-harris-lipschultz/")</f>
        <v>https://www.linkedin.com/pulse/relationships-social-media-jeremy-harris-lipschultz/</v>
      </c>
      <c r="S5" s="64" t="s">
        <v>806</v>
      </c>
      <c r="T5" s="64" t="s">
        <v>807</v>
      </c>
      <c r="U5" s="66">
        <v>44082.52261574074</v>
      </c>
      <c r="V5" s="67" t="str">
        <f>HYPERLINK("https://twitter.com/aejmc/status/1303310258794901510")</f>
        <v>https://twitter.com/aejmc/status/1303310258794901510</v>
      </c>
      <c r="W5" s="64"/>
      <c r="X5" s="64"/>
      <c r="Y5" s="70" t="s">
        <v>817</v>
      </c>
      <c r="Z5" s="64"/>
      <c r="AA5" s="104">
        <v>1</v>
      </c>
      <c r="AB5" s="140"/>
      <c r="AC5" s="141"/>
      <c r="AD5" s="140"/>
      <c r="AE5" s="141"/>
      <c r="AF5" s="140"/>
      <c r="AG5" s="141"/>
      <c r="AH5" s="48">
        <v>25</v>
      </c>
      <c r="AI5" s="49">
        <v>100</v>
      </c>
      <c r="AJ5" s="48">
        <v>25</v>
      </c>
      <c r="AK5" s="146" t="str">
        <f t="shared" si="0"/>
        <v>https://pbs.twimg.com/media/EhQSm-sWsAAdvwE.jpg</v>
      </c>
      <c r="AL5" s="67" t="str">
        <f t="shared" si="0"/>
        <v>https://pbs.twimg.com/media/EhQSm-sWsAAdvwE.jpg</v>
      </c>
      <c r="AM5" s="64" t="b">
        <v>0</v>
      </c>
      <c r="AN5" s="64">
        <v>0</v>
      </c>
      <c r="AO5" s="70" t="s">
        <v>274</v>
      </c>
      <c r="AP5" s="64" t="b">
        <v>0</v>
      </c>
      <c r="AQ5" s="64" t="s">
        <v>670</v>
      </c>
      <c r="AR5" s="64"/>
      <c r="AS5" s="70" t="s">
        <v>274</v>
      </c>
      <c r="AT5" s="64" t="b">
        <v>0</v>
      </c>
      <c r="AU5" s="64">
        <v>1</v>
      </c>
      <c r="AV5" s="70" t="s">
        <v>816</v>
      </c>
      <c r="AW5" s="64" t="s">
        <v>324</v>
      </c>
      <c r="AX5" s="64" t="b">
        <v>0</v>
      </c>
      <c r="AY5" s="70" t="s">
        <v>816</v>
      </c>
      <c r="AZ5" s="64" t="s">
        <v>185</v>
      </c>
      <c r="BA5" s="64">
        <v>0</v>
      </c>
      <c r="BB5" s="64">
        <v>0</v>
      </c>
      <c r="BC5" s="64"/>
      <c r="BD5" s="64"/>
      <c r="BE5" s="64"/>
      <c r="BF5" s="64"/>
      <c r="BG5" s="64"/>
      <c r="BH5" s="64"/>
      <c r="BI5" s="64"/>
      <c r="BJ5" s="64"/>
      <c r="BK5" s="63" t="str">
        <f>REPLACE(INDEX(GroupVertices[Group],MATCH(Edges[[#This Row],[Vertex 1]],GroupVertices[Vertex],0)),1,1,"")</f>
        <v>2</v>
      </c>
      <c r="BL5" s="63" t="str">
        <f>REPLACE(INDEX(GroupVertices[Group],MATCH(Edges[[#This Row],[Vertex 2]],GroupVertices[Vertex],0)),1,1,"")</f>
        <v>2</v>
      </c>
      <c r="BM5" s="127">
        <v>44082</v>
      </c>
      <c r="BN5" s="70" t="s">
        <v>811</v>
      </c>
      <c r="BO5" s="104"/>
      <c r="BP5" s="48">
        <v>0</v>
      </c>
      <c r="BQ5" s="49">
        <v>0</v>
      </c>
      <c r="BR5" s="48">
        <v>0</v>
      </c>
      <c r="BS5" s="49">
        <v>0</v>
      </c>
      <c r="BT5" s="48">
        <v>0</v>
      </c>
      <c r="BU5" s="49">
        <v>0</v>
      </c>
    </row>
    <row r="6" spans="1:73" ht="15">
      <c r="A6" s="62" t="s">
        <v>352</v>
      </c>
      <c r="B6" s="62" t="s">
        <v>736</v>
      </c>
      <c r="C6" s="81" t="s">
        <v>272</v>
      </c>
      <c r="D6" s="88">
        <v>5</v>
      </c>
      <c r="E6" s="89" t="s">
        <v>132</v>
      </c>
      <c r="F6" s="90">
        <v>16</v>
      </c>
      <c r="G6" s="81"/>
      <c r="H6" s="73"/>
      <c r="I6" s="91"/>
      <c r="J6" s="91"/>
      <c r="K6" s="34" t="s">
        <v>66</v>
      </c>
      <c r="L6" s="94">
        <v>6</v>
      </c>
      <c r="M6" s="94"/>
      <c r="N6" s="93"/>
      <c r="O6" s="64" t="s">
        <v>195</v>
      </c>
      <c r="P6" s="66">
        <v>44080.80275462963</v>
      </c>
      <c r="Q6" s="64" t="s">
        <v>803</v>
      </c>
      <c r="R6" s="67" t="str">
        <f>HYPERLINK("https://www.linkedin.com/pulse/relationships-social-media-jeremy-harris-lipschultz/")</f>
        <v>https://www.linkedin.com/pulse/relationships-social-media-jeremy-harris-lipschultz/</v>
      </c>
      <c r="S6" s="64" t="s">
        <v>806</v>
      </c>
      <c r="T6" s="64" t="s">
        <v>807</v>
      </c>
      <c r="U6" s="66">
        <v>44080.80275462963</v>
      </c>
      <c r="V6" s="67" t="str">
        <f>HYPERLINK("https://twitter.com/jeremyhl/status/1302687002400296961")</f>
        <v>https://twitter.com/jeremyhl/status/1302687002400296961</v>
      </c>
      <c r="W6" s="64"/>
      <c r="X6" s="64"/>
      <c r="Y6" s="70" t="s">
        <v>816</v>
      </c>
      <c r="Z6" s="64"/>
      <c r="AA6" s="104">
        <v>1</v>
      </c>
      <c r="AB6" s="140"/>
      <c r="AC6" s="141"/>
      <c r="AD6" s="140"/>
      <c r="AE6" s="141"/>
      <c r="AF6" s="140"/>
      <c r="AG6" s="141"/>
      <c r="AH6" s="48">
        <v>25</v>
      </c>
      <c r="AI6" s="49">
        <v>100</v>
      </c>
      <c r="AJ6" s="48">
        <v>25</v>
      </c>
      <c r="AK6" s="146" t="str">
        <f t="shared" si="0"/>
        <v>https://pbs.twimg.com/media/EhQSm-sWsAAdvwE.jpg</v>
      </c>
      <c r="AL6" s="67" t="str">
        <f t="shared" si="0"/>
        <v>https://pbs.twimg.com/media/EhQSm-sWsAAdvwE.jpg</v>
      </c>
      <c r="AM6" s="64" t="b">
        <v>0</v>
      </c>
      <c r="AN6" s="64">
        <v>1</v>
      </c>
      <c r="AO6" s="70" t="s">
        <v>274</v>
      </c>
      <c r="AP6" s="64" t="b">
        <v>0</v>
      </c>
      <c r="AQ6" s="64" t="s">
        <v>670</v>
      </c>
      <c r="AR6" s="64"/>
      <c r="AS6" s="70" t="s">
        <v>274</v>
      </c>
      <c r="AT6" s="64" t="b">
        <v>0</v>
      </c>
      <c r="AU6" s="64">
        <v>1</v>
      </c>
      <c r="AV6" s="70" t="s">
        <v>274</v>
      </c>
      <c r="AW6" s="64" t="s">
        <v>324</v>
      </c>
      <c r="AX6" s="64" t="b">
        <v>0</v>
      </c>
      <c r="AY6" s="70" t="s">
        <v>816</v>
      </c>
      <c r="AZ6" s="64" t="s">
        <v>185</v>
      </c>
      <c r="BA6" s="64">
        <v>0</v>
      </c>
      <c r="BB6" s="64">
        <v>0</v>
      </c>
      <c r="BC6" s="64"/>
      <c r="BD6" s="64"/>
      <c r="BE6" s="64"/>
      <c r="BF6" s="64"/>
      <c r="BG6" s="64"/>
      <c r="BH6" s="64"/>
      <c r="BI6" s="64"/>
      <c r="BJ6" s="64"/>
      <c r="BK6" s="63" t="str">
        <f>REPLACE(INDEX(GroupVertices[Group],MATCH(Edges[[#This Row],[Vertex 1]],GroupVertices[Vertex],0)),1,1,"")</f>
        <v>2</v>
      </c>
      <c r="BL6" s="63" t="str">
        <f>REPLACE(INDEX(GroupVertices[Group],MATCH(Edges[[#This Row],[Vertex 2]],GroupVertices[Vertex],0)),1,1,"")</f>
        <v>2</v>
      </c>
      <c r="BM6" s="127">
        <v>44080</v>
      </c>
      <c r="BN6" s="70" t="s">
        <v>810</v>
      </c>
      <c r="BO6" s="104"/>
      <c r="BP6" s="48">
        <v>0</v>
      </c>
      <c r="BQ6" s="49">
        <v>0</v>
      </c>
      <c r="BR6" s="48">
        <v>0</v>
      </c>
      <c r="BS6" s="49">
        <v>0</v>
      </c>
      <c r="BT6" s="48">
        <v>0</v>
      </c>
      <c r="BU6" s="49">
        <v>0</v>
      </c>
    </row>
    <row r="7" spans="1:73" ht="15">
      <c r="A7" s="62" t="s">
        <v>797</v>
      </c>
      <c r="B7" s="62" t="s">
        <v>726</v>
      </c>
      <c r="C7" s="81" t="s">
        <v>272</v>
      </c>
      <c r="D7" s="88">
        <v>5</v>
      </c>
      <c r="E7" s="89" t="s">
        <v>132</v>
      </c>
      <c r="F7" s="90">
        <v>16</v>
      </c>
      <c r="G7" s="81"/>
      <c r="H7" s="73"/>
      <c r="I7" s="91"/>
      <c r="J7" s="91"/>
      <c r="K7" s="34" t="s">
        <v>65</v>
      </c>
      <c r="L7" s="94">
        <v>7</v>
      </c>
      <c r="M7" s="94"/>
      <c r="N7" s="93"/>
      <c r="O7" s="64" t="s">
        <v>732</v>
      </c>
      <c r="P7" s="66">
        <v>44083.73574074074</v>
      </c>
      <c r="Q7" s="64" t="s">
        <v>804</v>
      </c>
      <c r="R7" s="67" t="str">
        <f aca="true" t="shared" si="1" ref="R7:R12">HYPERLINK("https://mailchi.mp/a72644a71c60/happy-holidays-welcome-to-theuno-social-media-lab-newsletter-5820392")</f>
        <v>https://mailchi.mp/a72644a71c60/happy-holidays-welcome-to-theuno-social-media-lab-newsletter-5820392</v>
      </c>
      <c r="S7" s="64" t="s">
        <v>767</v>
      </c>
      <c r="T7" s="64" t="s">
        <v>808</v>
      </c>
      <c r="U7" s="66">
        <v>44083.73574074074</v>
      </c>
      <c r="V7" s="67" t="str">
        <f>HYPERLINK("https://twitter.com/unosml1/status/1303749879601213440")</f>
        <v>https://twitter.com/unosml1/status/1303749879601213440</v>
      </c>
      <c r="W7" s="64"/>
      <c r="X7" s="64"/>
      <c r="Y7" s="70" t="s">
        <v>818</v>
      </c>
      <c r="Z7" s="64"/>
      <c r="AA7" s="104">
        <v>1</v>
      </c>
      <c r="AB7" s="140"/>
      <c r="AC7" s="141"/>
      <c r="AD7" s="140"/>
      <c r="AE7" s="141"/>
      <c r="AF7" s="140"/>
      <c r="AG7" s="141"/>
      <c r="AH7" s="48">
        <v>14</v>
      </c>
      <c r="AI7" s="49">
        <v>100</v>
      </c>
      <c r="AJ7" s="48">
        <v>14</v>
      </c>
      <c r="AK7" s="146" t="str">
        <f aca="true" t="shared" si="2" ref="AK7:AL12">HYPERLINK("https://pbs.twimg.com/media/EhfB8HnWAAgH0jV.jpg")</f>
        <v>https://pbs.twimg.com/media/EhfB8HnWAAgH0jV.jpg</v>
      </c>
      <c r="AL7" s="67" t="str">
        <f t="shared" si="2"/>
        <v>https://pbs.twimg.com/media/EhfB8HnWAAgH0jV.jpg</v>
      </c>
      <c r="AM7" s="64" t="b">
        <v>0</v>
      </c>
      <c r="AN7" s="64">
        <v>0</v>
      </c>
      <c r="AO7" s="70" t="s">
        <v>274</v>
      </c>
      <c r="AP7" s="64" t="b">
        <v>0</v>
      </c>
      <c r="AQ7" s="64" t="s">
        <v>670</v>
      </c>
      <c r="AR7" s="64"/>
      <c r="AS7" s="70" t="s">
        <v>274</v>
      </c>
      <c r="AT7" s="64" t="b">
        <v>0</v>
      </c>
      <c r="AU7" s="64">
        <v>3</v>
      </c>
      <c r="AV7" s="70" t="s">
        <v>819</v>
      </c>
      <c r="AW7" s="64" t="s">
        <v>671</v>
      </c>
      <c r="AX7" s="64" t="b">
        <v>0</v>
      </c>
      <c r="AY7" s="70" t="s">
        <v>819</v>
      </c>
      <c r="AZ7" s="64" t="s">
        <v>185</v>
      </c>
      <c r="BA7" s="64">
        <v>0</v>
      </c>
      <c r="BB7" s="64">
        <v>0</v>
      </c>
      <c r="BC7" s="64"/>
      <c r="BD7" s="64"/>
      <c r="BE7" s="64"/>
      <c r="BF7" s="64"/>
      <c r="BG7" s="64"/>
      <c r="BH7" s="64"/>
      <c r="BI7" s="64"/>
      <c r="BJ7" s="64"/>
      <c r="BK7" s="63" t="str">
        <f>REPLACE(INDEX(GroupVertices[Group],MATCH(Edges[[#This Row],[Vertex 1]],GroupVertices[Vertex],0)),1,1,"")</f>
        <v>2</v>
      </c>
      <c r="BL7" s="63" t="str">
        <f>REPLACE(INDEX(GroupVertices[Group],MATCH(Edges[[#This Row],[Vertex 2]],GroupVertices[Vertex],0)),1,1,"")</f>
        <v>2</v>
      </c>
      <c r="BM7" s="127">
        <v>44083</v>
      </c>
      <c r="BN7" s="70" t="s">
        <v>787</v>
      </c>
      <c r="BO7" s="104"/>
      <c r="BP7" s="48">
        <v>0</v>
      </c>
      <c r="BQ7" s="49">
        <v>0</v>
      </c>
      <c r="BR7" s="48">
        <v>0</v>
      </c>
      <c r="BS7" s="49">
        <v>0</v>
      </c>
      <c r="BT7" s="48">
        <v>0</v>
      </c>
      <c r="BU7" s="49">
        <v>0</v>
      </c>
    </row>
    <row r="8" spans="1:73" ht="15">
      <c r="A8" s="62" t="s">
        <v>797</v>
      </c>
      <c r="B8" s="62" t="s">
        <v>352</v>
      </c>
      <c r="C8" s="81" t="s">
        <v>272</v>
      </c>
      <c r="D8" s="88">
        <v>5</v>
      </c>
      <c r="E8" s="89" t="s">
        <v>132</v>
      </c>
      <c r="F8" s="90">
        <v>16</v>
      </c>
      <c r="G8" s="81"/>
      <c r="H8" s="73"/>
      <c r="I8" s="91"/>
      <c r="J8" s="91"/>
      <c r="K8" s="34" t="s">
        <v>65</v>
      </c>
      <c r="L8" s="94">
        <v>8</v>
      </c>
      <c r="M8" s="94"/>
      <c r="N8" s="93"/>
      <c r="O8" s="64" t="s">
        <v>733</v>
      </c>
      <c r="P8" s="66">
        <v>44083.73574074074</v>
      </c>
      <c r="Q8" s="64" t="s">
        <v>804</v>
      </c>
      <c r="R8" s="67" t="str">
        <f t="shared" si="1"/>
        <v>https://mailchi.mp/a72644a71c60/happy-holidays-welcome-to-theuno-social-media-lab-newsletter-5820392</v>
      </c>
      <c r="S8" s="64" t="s">
        <v>767</v>
      </c>
      <c r="T8" s="64" t="s">
        <v>808</v>
      </c>
      <c r="U8" s="66">
        <v>44083.73574074074</v>
      </c>
      <c r="V8" s="67" t="str">
        <f>HYPERLINK("https://twitter.com/unosml1/status/1303749879601213440")</f>
        <v>https://twitter.com/unosml1/status/1303749879601213440</v>
      </c>
      <c r="W8" s="64"/>
      <c r="X8" s="64"/>
      <c r="Y8" s="70" t="s">
        <v>818</v>
      </c>
      <c r="Z8" s="64"/>
      <c r="AA8" s="104">
        <v>1</v>
      </c>
      <c r="AB8" s="140"/>
      <c r="AC8" s="141"/>
      <c r="AD8" s="140"/>
      <c r="AE8" s="141"/>
      <c r="AF8" s="140"/>
      <c r="AG8" s="141"/>
      <c r="AH8" s="48"/>
      <c r="AI8" s="49"/>
      <c r="AJ8" s="48"/>
      <c r="AK8" s="146" t="str">
        <f t="shared" si="2"/>
        <v>https://pbs.twimg.com/media/EhfB8HnWAAgH0jV.jpg</v>
      </c>
      <c r="AL8" s="67" t="str">
        <f t="shared" si="2"/>
        <v>https://pbs.twimg.com/media/EhfB8HnWAAgH0jV.jpg</v>
      </c>
      <c r="AM8" s="64" t="b">
        <v>0</v>
      </c>
      <c r="AN8" s="64">
        <v>0</v>
      </c>
      <c r="AO8" s="70" t="s">
        <v>274</v>
      </c>
      <c r="AP8" s="64" t="b">
        <v>0</v>
      </c>
      <c r="AQ8" s="64" t="s">
        <v>670</v>
      </c>
      <c r="AR8" s="64"/>
      <c r="AS8" s="70" t="s">
        <v>274</v>
      </c>
      <c r="AT8" s="64" t="b">
        <v>0</v>
      </c>
      <c r="AU8" s="64">
        <v>3</v>
      </c>
      <c r="AV8" s="70" t="s">
        <v>819</v>
      </c>
      <c r="AW8" s="64" t="s">
        <v>671</v>
      </c>
      <c r="AX8" s="64" t="b">
        <v>0</v>
      </c>
      <c r="AY8" s="70" t="s">
        <v>819</v>
      </c>
      <c r="AZ8" s="64" t="s">
        <v>185</v>
      </c>
      <c r="BA8" s="64">
        <v>0</v>
      </c>
      <c r="BB8" s="64">
        <v>0</v>
      </c>
      <c r="BC8" s="64"/>
      <c r="BD8" s="64"/>
      <c r="BE8" s="64"/>
      <c r="BF8" s="64"/>
      <c r="BG8" s="64"/>
      <c r="BH8" s="64"/>
      <c r="BI8" s="64"/>
      <c r="BJ8" s="64"/>
      <c r="BK8" s="63" t="str">
        <f>REPLACE(INDEX(GroupVertices[Group],MATCH(Edges[[#This Row],[Vertex 1]],GroupVertices[Vertex],0)),1,1,"")</f>
        <v>2</v>
      </c>
      <c r="BL8" s="63" t="str">
        <f>REPLACE(INDEX(GroupVertices[Group],MATCH(Edges[[#This Row],[Vertex 2]],GroupVertices[Vertex],0)),1,1,"")</f>
        <v>2</v>
      </c>
      <c r="BM8" s="127">
        <v>44083</v>
      </c>
      <c r="BN8" s="70" t="s">
        <v>787</v>
      </c>
      <c r="BO8" s="104"/>
      <c r="BP8" s="48"/>
      <c r="BQ8" s="49"/>
      <c r="BR8" s="48"/>
      <c r="BS8" s="49"/>
      <c r="BT8" s="48"/>
      <c r="BU8" s="49"/>
    </row>
    <row r="9" spans="1:73" ht="15">
      <c r="A9" s="62" t="s">
        <v>352</v>
      </c>
      <c r="B9" s="62" t="s">
        <v>726</v>
      </c>
      <c r="C9" s="81" t="s">
        <v>272</v>
      </c>
      <c r="D9" s="88">
        <v>5</v>
      </c>
      <c r="E9" s="89" t="s">
        <v>132</v>
      </c>
      <c r="F9" s="90">
        <v>16</v>
      </c>
      <c r="G9" s="81"/>
      <c r="H9" s="73"/>
      <c r="I9" s="91"/>
      <c r="J9" s="91"/>
      <c r="K9" s="34" t="s">
        <v>66</v>
      </c>
      <c r="L9" s="94">
        <v>9</v>
      </c>
      <c r="M9" s="94"/>
      <c r="N9" s="93"/>
      <c r="O9" s="64" t="s">
        <v>195</v>
      </c>
      <c r="P9" s="66">
        <v>44083.66420138889</v>
      </c>
      <c r="Q9" s="64" t="s">
        <v>804</v>
      </c>
      <c r="R9" s="67" t="str">
        <f t="shared" si="1"/>
        <v>https://mailchi.mp/a72644a71c60/happy-holidays-welcome-to-theuno-social-media-lab-newsletter-5820392</v>
      </c>
      <c r="S9" s="64" t="s">
        <v>767</v>
      </c>
      <c r="T9" s="64" t="s">
        <v>808</v>
      </c>
      <c r="U9" s="66">
        <v>44083.66420138889</v>
      </c>
      <c r="V9" s="67" t="str">
        <f>HYPERLINK("https://twitter.com/jeremyhl/status/1303723956202098689")</f>
        <v>https://twitter.com/jeremyhl/status/1303723956202098689</v>
      </c>
      <c r="W9" s="64"/>
      <c r="X9" s="64"/>
      <c r="Y9" s="70" t="s">
        <v>819</v>
      </c>
      <c r="Z9" s="64"/>
      <c r="AA9" s="104">
        <v>1</v>
      </c>
      <c r="AB9" s="140"/>
      <c r="AC9" s="141"/>
      <c r="AD9" s="140"/>
      <c r="AE9" s="141"/>
      <c r="AF9" s="140"/>
      <c r="AG9" s="141"/>
      <c r="AH9" s="48">
        <v>14</v>
      </c>
      <c r="AI9" s="49">
        <v>100</v>
      </c>
      <c r="AJ9" s="48">
        <v>14</v>
      </c>
      <c r="AK9" s="146" t="str">
        <f t="shared" si="2"/>
        <v>https://pbs.twimg.com/media/EhfB8HnWAAgH0jV.jpg</v>
      </c>
      <c r="AL9" s="67" t="str">
        <f t="shared" si="2"/>
        <v>https://pbs.twimg.com/media/EhfB8HnWAAgH0jV.jpg</v>
      </c>
      <c r="AM9" s="64" t="b">
        <v>0</v>
      </c>
      <c r="AN9" s="64">
        <v>3</v>
      </c>
      <c r="AO9" s="70" t="s">
        <v>274</v>
      </c>
      <c r="AP9" s="64" t="b">
        <v>0</v>
      </c>
      <c r="AQ9" s="64" t="s">
        <v>670</v>
      </c>
      <c r="AR9" s="64"/>
      <c r="AS9" s="70" t="s">
        <v>274</v>
      </c>
      <c r="AT9" s="64" t="b">
        <v>0</v>
      </c>
      <c r="AU9" s="64">
        <v>3</v>
      </c>
      <c r="AV9" s="70" t="s">
        <v>274</v>
      </c>
      <c r="AW9" s="64" t="s">
        <v>324</v>
      </c>
      <c r="AX9" s="64" t="b">
        <v>0</v>
      </c>
      <c r="AY9" s="70" t="s">
        <v>819</v>
      </c>
      <c r="AZ9" s="64" t="s">
        <v>185</v>
      </c>
      <c r="BA9" s="64">
        <v>0</v>
      </c>
      <c r="BB9" s="64">
        <v>0</v>
      </c>
      <c r="BC9" s="64"/>
      <c r="BD9" s="64"/>
      <c r="BE9" s="64"/>
      <c r="BF9" s="64"/>
      <c r="BG9" s="64"/>
      <c r="BH9" s="64"/>
      <c r="BI9" s="64"/>
      <c r="BJ9" s="64"/>
      <c r="BK9" s="63" t="str">
        <f>REPLACE(INDEX(GroupVertices[Group],MATCH(Edges[[#This Row],[Vertex 1]],GroupVertices[Vertex],0)),1,1,"")</f>
        <v>2</v>
      </c>
      <c r="BL9" s="63" t="str">
        <f>REPLACE(INDEX(GroupVertices[Group],MATCH(Edges[[#This Row],[Vertex 2]],GroupVertices[Vertex],0)),1,1,"")</f>
        <v>2</v>
      </c>
      <c r="BM9" s="127">
        <v>44083</v>
      </c>
      <c r="BN9" s="70" t="s">
        <v>788</v>
      </c>
      <c r="BO9" s="104"/>
      <c r="BP9" s="48">
        <v>0</v>
      </c>
      <c r="BQ9" s="49">
        <v>0</v>
      </c>
      <c r="BR9" s="48">
        <v>0</v>
      </c>
      <c r="BS9" s="49">
        <v>0</v>
      </c>
      <c r="BT9" s="48">
        <v>0</v>
      </c>
      <c r="BU9" s="49">
        <v>0</v>
      </c>
    </row>
    <row r="10" spans="1:73" ht="15">
      <c r="A10" s="62" t="s">
        <v>726</v>
      </c>
      <c r="B10" s="62" t="s">
        <v>352</v>
      </c>
      <c r="C10" s="81" t="s">
        <v>272</v>
      </c>
      <c r="D10" s="88">
        <v>5</v>
      </c>
      <c r="E10" s="89" t="s">
        <v>132</v>
      </c>
      <c r="F10" s="90">
        <v>16</v>
      </c>
      <c r="G10" s="81"/>
      <c r="H10" s="73"/>
      <c r="I10" s="91"/>
      <c r="J10" s="91"/>
      <c r="K10" s="34" t="s">
        <v>66</v>
      </c>
      <c r="L10" s="94">
        <v>10</v>
      </c>
      <c r="M10" s="94"/>
      <c r="N10" s="93"/>
      <c r="O10" s="64" t="s">
        <v>733</v>
      </c>
      <c r="P10" s="66">
        <v>44083.73608796296</v>
      </c>
      <c r="Q10" s="64" t="s">
        <v>804</v>
      </c>
      <c r="R10" s="67" t="str">
        <f t="shared" si="1"/>
        <v>https://mailchi.mp/a72644a71c60/happy-holidays-welcome-to-theuno-social-media-lab-newsletter-5820392</v>
      </c>
      <c r="S10" s="64" t="s">
        <v>767</v>
      </c>
      <c r="T10" s="64" t="s">
        <v>808</v>
      </c>
      <c r="U10" s="66">
        <v>44083.73608796296</v>
      </c>
      <c r="V10" s="67" t="str">
        <f>HYPERLINK("https://twitter.com/unosmlre/status/1303750006814445570")</f>
        <v>https://twitter.com/unosmlre/status/1303750006814445570</v>
      </c>
      <c r="W10" s="64"/>
      <c r="X10" s="64"/>
      <c r="Y10" s="70" t="s">
        <v>820</v>
      </c>
      <c r="Z10" s="64"/>
      <c r="AA10" s="104">
        <v>1</v>
      </c>
      <c r="AB10" s="140"/>
      <c r="AC10" s="141"/>
      <c r="AD10" s="140"/>
      <c r="AE10" s="141"/>
      <c r="AF10" s="140"/>
      <c r="AG10" s="141"/>
      <c r="AH10" s="48">
        <v>14</v>
      </c>
      <c r="AI10" s="49">
        <v>100</v>
      </c>
      <c r="AJ10" s="48">
        <v>14</v>
      </c>
      <c r="AK10" s="146" t="str">
        <f t="shared" si="2"/>
        <v>https://pbs.twimg.com/media/EhfB8HnWAAgH0jV.jpg</v>
      </c>
      <c r="AL10" s="67" t="str">
        <f t="shared" si="2"/>
        <v>https://pbs.twimg.com/media/EhfB8HnWAAgH0jV.jpg</v>
      </c>
      <c r="AM10" s="64" t="b">
        <v>0</v>
      </c>
      <c r="AN10" s="64">
        <v>0</v>
      </c>
      <c r="AO10" s="70" t="s">
        <v>274</v>
      </c>
      <c r="AP10" s="64" t="b">
        <v>0</v>
      </c>
      <c r="AQ10" s="64" t="s">
        <v>670</v>
      </c>
      <c r="AR10" s="64"/>
      <c r="AS10" s="70" t="s">
        <v>274</v>
      </c>
      <c r="AT10" s="64" t="b">
        <v>0</v>
      </c>
      <c r="AU10" s="64">
        <v>3</v>
      </c>
      <c r="AV10" s="70" t="s">
        <v>819</v>
      </c>
      <c r="AW10" s="64" t="s">
        <v>671</v>
      </c>
      <c r="AX10" s="64" t="b">
        <v>0</v>
      </c>
      <c r="AY10" s="70" t="s">
        <v>819</v>
      </c>
      <c r="AZ10" s="64" t="s">
        <v>185</v>
      </c>
      <c r="BA10" s="64">
        <v>0</v>
      </c>
      <c r="BB10" s="64">
        <v>0</v>
      </c>
      <c r="BC10" s="64"/>
      <c r="BD10" s="64"/>
      <c r="BE10" s="64"/>
      <c r="BF10" s="64"/>
      <c r="BG10" s="64"/>
      <c r="BH10" s="64"/>
      <c r="BI10" s="64"/>
      <c r="BJ10" s="64"/>
      <c r="BK10" s="63" t="str">
        <f>REPLACE(INDEX(GroupVertices[Group],MATCH(Edges[[#This Row],[Vertex 1]],GroupVertices[Vertex],0)),1,1,"")</f>
        <v>2</v>
      </c>
      <c r="BL10" s="63" t="str">
        <f>REPLACE(INDEX(GroupVertices[Group],MATCH(Edges[[#This Row],[Vertex 2]],GroupVertices[Vertex],0)),1,1,"")</f>
        <v>2</v>
      </c>
      <c r="BM10" s="127">
        <v>44083</v>
      </c>
      <c r="BN10" s="70" t="s">
        <v>812</v>
      </c>
      <c r="BO10" s="104"/>
      <c r="BP10" s="48">
        <v>0</v>
      </c>
      <c r="BQ10" s="49">
        <v>0</v>
      </c>
      <c r="BR10" s="48">
        <v>0</v>
      </c>
      <c r="BS10" s="49">
        <v>0</v>
      </c>
      <c r="BT10" s="48">
        <v>0</v>
      </c>
      <c r="BU10" s="49">
        <v>0</v>
      </c>
    </row>
    <row r="11" spans="1:73" ht="15">
      <c r="A11" s="62" t="s">
        <v>798</v>
      </c>
      <c r="B11" s="62" t="s">
        <v>726</v>
      </c>
      <c r="C11" s="81" t="s">
        <v>272</v>
      </c>
      <c r="D11" s="88">
        <v>5</v>
      </c>
      <c r="E11" s="89" t="s">
        <v>132</v>
      </c>
      <c r="F11" s="90">
        <v>16</v>
      </c>
      <c r="G11" s="81"/>
      <c r="H11" s="73"/>
      <c r="I11" s="91"/>
      <c r="J11" s="91"/>
      <c r="K11" s="34" t="s">
        <v>65</v>
      </c>
      <c r="L11" s="94">
        <v>11</v>
      </c>
      <c r="M11" s="94"/>
      <c r="N11" s="93"/>
      <c r="O11" s="64" t="s">
        <v>732</v>
      </c>
      <c r="P11" s="66">
        <v>44083.73648148148</v>
      </c>
      <c r="Q11" s="64" t="s">
        <v>804</v>
      </c>
      <c r="R11" s="67" t="str">
        <f t="shared" si="1"/>
        <v>https://mailchi.mp/a72644a71c60/happy-holidays-welcome-to-theuno-social-media-lab-newsletter-5820392</v>
      </c>
      <c r="S11" s="64" t="s">
        <v>767</v>
      </c>
      <c r="T11" s="64" t="s">
        <v>808</v>
      </c>
      <c r="U11" s="66">
        <v>44083.73648148148</v>
      </c>
      <c r="V11" s="67" t="str">
        <f>HYPERLINK("https://twitter.com/2020omaha/status/1303750148972072971")</f>
        <v>https://twitter.com/2020omaha/status/1303750148972072971</v>
      </c>
      <c r="W11" s="64"/>
      <c r="X11" s="64"/>
      <c r="Y11" s="70" t="s">
        <v>821</v>
      </c>
      <c r="Z11" s="64"/>
      <c r="AA11" s="104">
        <v>1</v>
      </c>
      <c r="AB11" s="140"/>
      <c r="AC11" s="141"/>
      <c r="AD11" s="140"/>
      <c r="AE11" s="141"/>
      <c r="AF11" s="140"/>
      <c r="AG11" s="141"/>
      <c r="AH11" s="48"/>
      <c r="AI11" s="49"/>
      <c r="AJ11" s="48"/>
      <c r="AK11" s="146" t="str">
        <f t="shared" si="2"/>
        <v>https://pbs.twimg.com/media/EhfB8HnWAAgH0jV.jpg</v>
      </c>
      <c r="AL11" s="67" t="str">
        <f t="shared" si="2"/>
        <v>https://pbs.twimg.com/media/EhfB8HnWAAgH0jV.jpg</v>
      </c>
      <c r="AM11" s="64" t="b">
        <v>0</v>
      </c>
      <c r="AN11" s="64">
        <v>0</v>
      </c>
      <c r="AO11" s="70" t="s">
        <v>274</v>
      </c>
      <c r="AP11" s="64" t="b">
        <v>0</v>
      </c>
      <c r="AQ11" s="64" t="s">
        <v>670</v>
      </c>
      <c r="AR11" s="64"/>
      <c r="AS11" s="70" t="s">
        <v>274</v>
      </c>
      <c r="AT11" s="64" t="b">
        <v>0</v>
      </c>
      <c r="AU11" s="64">
        <v>3</v>
      </c>
      <c r="AV11" s="70" t="s">
        <v>819</v>
      </c>
      <c r="AW11" s="64" t="s">
        <v>671</v>
      </c>
      <c r="AX11" s="64" t="b">
        <v>0</v>
      </c>
      <c r="AY11" s="70" t="s">
        <v>819</v>
      </c>
      <c r="AZ11" s="64" t="s">
        <v>185</v>
      </c>
      <c r="BA11" s="64">
        <v>0</v>
      </c>
      <c r="BB11" s="64">
        <v>0</v>
      </c>
      <c r="BC11" s="64"/>
      <c r="BD11" s="64"/>
      <c r="BE11" s="64"/>
      <c r="BF11" s="64"/>
      <c r="BG11" s="64"/>
      <c r="BH11" s="64"/>
      <c r="BI11" s="64"/>
      <c r="BJ11" s="64"/>
      <c r="BK11" s="63" t="str">
        <f>REPLACE(INDEX(GroupVertices[Group],MATCH(Edges[[#This Row],[Vertex 1]],GroupVertices[Vertex],0)),1,1,"")</f>
        <v>2</v>
      </c>
      <c r="BL11" s="63" t="str">
        <f>REPLACE(INDEX(GroupVertices[Group],MATCH(Edges[[#This Row],[Vertex 2]],GroupVertices[Vertex],0)),1,1,"")</f>
        <v>2</v>
      </c>
      <c r="BM11" s="127">
        <v>44083</v>
      </c>
      <c r="BN11" s="70" t="s">
        <v>813</v>
      </c>
      <c r="BO11" s="104"/>
      <c r="BP11" s="48"/>
      <c r="BQ11" s="49"/>
      <c r="BR11" s="48"/>
      <c r="BS11" s="49"/>
      <c r="BT11" s="48"/>
      <c r="BU11" s="49"/>
    </row>
    <row r="12" spans="1:73" ht="15">
      <c r="A12" s="62" t="s">
        <v>798</v>
      </c>
      <c r="B12" s="62" t="s">
        <v>352</v>
      </c>
      <c r="C12" s="81" t="s">
        <v>272</v>
      </c>
      <c r="D12" s="88">
        <v>5</v>
      </c>
      <c r="E12" s="89" t="s">
        <v>132</v>
      </c>
      <c r="F12" s="90">
        <v>16</v>
      </c>
      <c r="G12" s="81"/>
      <c r="H12" s="73"/>
      <c r="I12" s="91"/>
      <c r="J12" s="91"/>
      <c r="K12" s="34" t="s">
        <v>65</v>
      </c>
      <c r="L12" s="94">
        <v>12</v>
      </c>
      <c r="M12" s="94"/>
      <c r="N12" s="93"/>
      <c r="O12" s="64" t="s">
        <v>733</v>
      </c>
      <c r="P12" s="66">
        <v>44083.73648148148</v>
      </c>
      <c r="Q12" s="64" t="s">
        <v>804</v>
      </c>
      <c r="R12" s="67" t="str">
        <f t="shared" si="1"/>
        <v>https://mailchi.mp/a72644a71c60/happy-holidays-welcome-to-theuno-social-media-lab-newsletter-5820392</v>
      </c>
      <c r="S12" s="64" t="s">
        <v>767</v>
      </c>
      <c r="T12" s="64" t="s">
        <v>808</v>
      </c>
      <c r="U12" s="66">
        <v>44083.73648148148</v>
      </c>
      <c r="V12" s="67" t="str">
        <f>HYPERLINK("https://twitter.com/2020omaha/status/1303750148972072971")</f>
        <v>https://twitter.com/2020omaha/status/1303750148972072971</v>
      </c>
      <c r="W12" s="64"/>
      <c r="X12" s="64"/>
      <c r="Y12" s="70" t="s">
        <v>821</v>
      </c>
      <c r="Z12" s="64"/>
      <c r="AA12" s="104">
        <v>1</v>
      </c>
      <c r="AB12" s="140"/>
      <c r="AC12" s="141"/>
      <c r="AD12" s="140"/>
      <c r="AE12" s="141"/>
      <c r="AF12" s="140"/>
      <c r="AG12" s="141"/>
      <c r="AH12" s="48">
        <v>14</v>
      </c>
      <c r="AI12" s="49">
        <v>100</v>
      </c>
      <c r="AJ12" s="48">
        <v>14</v>
      </c>
      <c r="AK12" s="146" t="str">
        <f t="shared" si="2"/>
        <v>https://pbs.twimg.com/media/EhfB8HnWAAgH0jV.jpg</v>
      </c>
      <c r="AL12" s="67" t="str">
        <f t="shared" si="2"/>
        <v>https://pbs.twimg.com/media/EhfB8HnWAAgH0jV.jpg</v>
      </c>
      <c r="AM12" s="64" t="b">
        <v>0</v>
      </c>
      <c r="AN12" s="64">
        <v>0</v>
      </c>
      <c r="AO12" s="70" t="s">
        <v>274</v>
      </c>
      <c r="AP12" s="64" t="b">
        <v>0</v>
      </c>
      <c r="AQ12" s="64" t="s">
        <v>670</v>
      </c>
      <c r="AR12" s="64"/>
      <c r="AS12" s="70" t="s">
        <v>274</v>
      </c>
      <c r="AT12" s="64" t="b">
        <v>0</v>
      </c>
      <c r="AU12" s="64">
        <v>3</v>
      </c>
      <c r="AV12" s="70" t="s">
        <v>819</v>
      </c>
      <c r="AW12" s="64" t="s">
        <v>671</v>
      </c>
      <c r="AX12" s="64" t="b">
        <v>0</v>
      </c>
      <c r="AY12" s="70" t="s">
        <v>819</v>
      </c>
      <c r="AZ12" s="64" t="s">
        <v>185</v>
      </c>
      <c r="BA12" s="64">
        <v>0</v>
      </c>
      <c r="BB12" s="64">
        <v>0</v>
      </c>
      <c r="BC12" s="64"/>
      <c r="BD12" s="64"/>
      <c r="BE12" s="64"/>
      <c r="BF12" s="64"/>
      <c r="BG12" s="64"/>
      <c r="BH12" s="64"/>
      <c r="BI12" s="64"/>
      <c r="BJ12" s="64"/>
      <c r="BK12" s="63" t="str">
        <f>REPLACE(INDEX(GroupVertices[Group],MATCH(Edges[[#This Row],[Vertex 1]],GroupVertices[Vertex],0)),1,1,"")</f>
        <v>2</v>
      </c>
      <c r="BL12" s="63" t="str">
        <f>REPLACE(INDEX(GroupVertices[Group],MATCH(Edges[[#This Row],[Vertex 2]],GroupVertices[Vertex],0)),1,1,"")</f>
        <v>2</v>
      </c>
      <c r="BM12" s="127">
        <v>44083</v>
      </c>
      <c r="BN12" s="70" t="s">
        <v>813</v>
      </c>
      <c r="BO12" s="104"/>
      <c r="BP12" s="48">
        <v>0</v>
      </c>
      <c r="BQ12" s="49">
        <v>0</v>
      </c>
      <c r="BR12" s="48">
        <v>0</v>
      </c>
      <c r="BS12" s="49">
        <v>0</v>
      </c>
      <c r="BT12" s="48">
        <v>0</v>
      </c>
      <c r="BU12" s="49">
        <v>0</v>
      </c>
    </row>
    <row r="13" spans="1:73" ht="15">
      <c r="A13" s="62" t="s">
        <v>737</v>
      </c>
      <c r="B13" s="62" t="s">
        <v>766</v>
      </c>
      <c r="C13" s="81" t="s">
        <v>272</v>
      </c>
      <c r="D13" s="88">
        <v>5</v>
      </c>
      <c r="E13" s="89" t="s">
        <v>132</v>
      </c>
      <c r="F13" s="90">
        <v>16</v>
      </c>
      <c r="G13" s="81"/>
      <c r="H13" s="73"/>
      <c r="I13" s="91"/>
      <c r="J13" s="91"/>
      <c r="K13" s="34" t="s">
        <v>65</v>
      </c>
      <c r="L13" s="94">
        <v>13</v>
      </c>
      <c r="M13" s="94"/>
      <c r="N13" s="93"/>
      <c r="O13" s="64" t="s">
        <v>195</v>
      </c>
      <c r="P13" s="66">
        <v>44087.52150462963</v>
      </c>
      <c r="Q13" s="64" t="s">
        <v>805</v>
      </c>
      <c r="R13" s="67" t="str">
        <f aca="true" t="shared" si="3" ref="R13:R31">HYPERLINK("https://nodexlgraphgallery.org/Pages/Graph.aspx?graphID=235072")</f>
        <v>https://nodexlgraphgallery.org/Pages/Graph.aspx?graphID=235072</v>
      </c>
      <c r="S13" s="64" t="s">
        <v>740</v>
      </c>
      <c r="T13" s="64" t="s">
        <v>809</v>
      </c>
      <c r="U13" s="66">
        <v>44087.52150462963</v>
      </c>
      <c r="V13" s="67" t="str">
        <f>HYPERLINK("https://twitter.com/docassar/status/1305121796623151107")</f>
        <v>https://twitter.com/docassar/status/1305121796623151107</v>
      </c>
      <c r="W13" s="64"/>
      <c r="X13" s="64"/>
      <c r="Y13" s="70" t="s">
        <v>822</v>
      </c>
      <c r="Z13" s="64"/>
      <c r="AA13" s="104">
        <v>1</v>
      </c>
      <c r="AB13" s="140"/>
      <c r="AC13" s="141"/>
      <c r="AD13" s="140"/>
      <c r="AE13" s="141"/>
      <c r="AF13" s="140"/>
      <c r="AG13" s="141"/>
      <c r="AH13" s="48"/>
      <c r="AI13" s="49"/>
      <c r="AJ13" s="48"/>
      <c r="AK13" s="109"/>
      <c r="AL13" s="67" t="str">
        <f>HYPERLINK("http://pbs.twimg.com/profile_images/993645134372798469/pAZy1Q6j_normal.jpg")</f>
        <v>http://pbs.twimg.com/profile_images/993645134372798469/pAZy1Q6j_normal.jpg</v>
      </c>
      <c r="AM13" s="64" t="b">
        <v>0</v>
      </c>
      <c r="AN13" s="64">
        <v>2</v>
      </c>
      <c r="AO13" s="70" t="s">
        <v>274</v>
      </c>
      <c r="AP13" s="64" t="b">
        <v>0</v>
      </c>
      <c r="AQ13" s="64" t="s">
        <v>769</v>
      </c>
      <c r="AR13" s="64"/>
      <c r="AS13" s="70" t="s">
        <v>274</v>
      </c>
      <c r="AT13" s="64" t="b">
        <v>0</v>
      </c>
      <c r="AU13" s="64">
        <v>1</v>
      </c>
      <c r="AV13" s="70" t="s">
        <v>274</v>
      </c>
      <c r="AW13" s="64" t="s">
        <v>324</v>
      </c>
      <c r="AX13" s="64" t="b">
        <v>0</v>
      </c>
      <c r="AY13" s="70" t="s">
        <v>822</v>
      </c>
      <c r="AZ13" s="64" t="s">
        <v>185</v>
      </c>
      <c r="BA13" s="64">
        <v>0</v>
      </c>
      <c r="BB13" s="64">
        <v>0</v>
      </c>
      <c r="BC13" s="64"/>
      <c r="BD13" s="64"/>
      <c r="BE13" s="64"/>
      <c r="BF13" s="64"/>
      <c r="BG13" s="64"/>
      <c r="BH13" s="64"/>
      <c r="BI13" s="64"/>
      <c r="BJ13" s="64"/>
      <c r="BK13" s="63" t="str">
        <f>REPLACE(INDEX(GroupVertices[Group],MATCH(Edges[[#This Row],[Vertex 1]],GroupVertices[Vertex],0)),1,1,"")</f>
        <v>1</v>
      </c>
      <c r="BL13" s="63" t="str">
        <f>REPLACE(INDEX(GroupVertices[Group],MATCH(Edges[[#This Row],[Vertex 2]],GroupVertices[Vertex],0)),1,1,"")</f>
        <v>1</v>
      </c>
      <c r="BM13" s="127">
        <v>44087</v>
      </c>
      <c r="BN13" s="70" t="s">
        <v>814</v>
      </c>
      <c r="BO13" s="104"/>
      <c r="BP13" s="48"/>
      <c r="BQ13" s="49"/>
      <c r="BR13" s="48"/>
      <c r="BS13" s="49"/>
      <c r="BT13" s="48"/>
      <c r="BU13" s="49"/>
    </row>
    <row r="14" spans="1:73" ht="15">
      <c r="A14" s="62" t="s">
        <v>728</v>
      </c>
      <c r="B14" s="62" t="s">
        <v>766</v>
      </c>
      <c r="C14" s="81" t="s">
        <v>272</v>
      </c>
      <c r="D14" s="88">
        <v>5</v>
      </c>
      <c r="E14" s="89" t="s">
        <v>132</v>
      </c>
      <c r="F14" s="90">
        <v>16</v>
      </c>
      <c r="G14" s="81"/>
      <c r="H14" s="73"/>
      <c r="I14" s="91"/>
      <c r="J14" s="91"/>
      <c r="K14" s="34" t="s">
        <v>65</v>
      </c>
      <c r="L14" s="94">
        <v>14</v>
      </c>
      <c r="M14" s="94"/>
      <c r="N14" s="93"/>
      <c r="O14" s="64" t="s">
        <v>732</v>
      </c>
      <c r="P14" s="66">
        <v>44088.6456712963</v>
      </c>
      <c r="Q14" s="64" t="s">
        <v>805</v>
      </c>
      <c r="R14" s="67" t="str">
        <f t="shared" si="3"/>
        <v>https://nodexlgraphgallery.org/Pages/Graph.aspx?graphID=235072</v>
      </c>
      <c r="S14" s="64" t="s">
        <v>740</v>
      </c>
      <c r="T14" s="64"/>
      <c r="U14" s="66">
        <v>44088.6456712963</v>
      </c>
      <c r="V14" s="67" t="str">
        <f>HYPERLINK("https://twitter.com/thartman2u/status/1305529180076093440")</f>
        <v>https://twitter.com/thartman2u/status/1305529180076093440</v>
      </c>
      <c r="W14" s="64"/>
      <c r="X14" s="64"/>
      <c r="Y14" s="70" t="s">
        <v>823</v>
      </c>
      <c r="Z14" s="64"/>
      <c r="AA14" s="104">
        <v>1</v>
      </c>
      <c r="AB14" s="140"/>
      <c r="AC14" s="141"/>
      <c r="AD14" s="140"/>
      <c r="AE14" s="141"/>
      <c r="AF14" s="140"/>
      <c r="AG14" s="141"/>
      <c r="AH14" s="48"/>
      <c r="AI14" s="49"/>
      <c r="AJ14" s="48"/>
      <c r="AK14" s="109"/>
      <c r="AL14" s="67" t="str">
        <f>HYPERLINK("http://pbs.twimg.com/profile_images/875946540715659264/FDOf-UKL_normal.jpg")</f>
        <v>http://pbs.twimg.com/profile_images/875946540715659264/FDOf-UKL_normal.jpg</v>
      </c>
      <c r="AM14" s="64" t="b">
        <v>0</v>
      </c>
      <c r="AN14" s="64">
        <v>0</v>
      </c>
      <c r="AO14" s="70" t="s">
        <v>274</v>
      </c>
      <c r="AP14" s="64" t="b">
        <v>0</v>
      </c>
      <c r="AQ14" s="64" t="s">
        <v>769</v>
      </c>
      <c r="AR14" s="64"/>
      <c r="AS14" s="70" t="s">
        <v>274</v>
      </c>
      <c r="AT14" s="64" t="b">
        <v>0</v>
      </c>
      <c r="AU14" s="64">
        <v>1</v>
      </c>
      <c r="AV14" s="70" t="s">
        <v>822</v>
      </c>
      <c r="AW14" s="64" t="s">
        <v>671</v>
      </c>
      <c r="AX14" s="64" t="b">
        <v>0</v>
      </c>
      <c r="AY14" s="70" t="s">
        <v>822</v>
      </c>
      <c r="AZ14" s="64" t="s">
        <v>185</v>
      </c>
      <c r="BA14" s="64">
        <v>0</v>
      </c>
      <c r="BB14" s="64">
        <v>0</v>
      </c>
      <c r="BC14" s="64"/>
      <c r="BD14" s="64"/>
      <c r="BE14" s="64"/>
      <c r="BF14" s="64"/>
      <c r="BG14" s="64"/>
      <c r="BH14" s="64"/>
      <c r="BI14" s="64"/>
      <c r="BJ14" s="64"/>
      <c r="BK14" s="63" t="str">
        <f>REPLACE(INDEX(GroupVertices[Group],MATCH(Edges[[#This Row],[Vertex 1]],GroupVertices[Vertex],0)),1,1,"")</f>
        <v>1</v>
      </c>
      <c r="BL14" s="63" t="str">
        <f>REPLACE(INDEX(GroupVertices[Group],MATCH(Edges[[#This Row],[Vertex 2]],GroupVertices[Vertex],0)),1,1,"")</f>
        <v>1</v>
      </c>
      <c r="BM14" s="127">
        <v>44088</v>
      </c>
      <c r="BN14" s="70" t="s">
        <v>815</v>
      </c>
      <c r="BO14" s="104"/>
      <c r="BP14" s="48"/>
      <c r="BQ14" s="49"/>
      <c r="BR14" s="48"/>
      <c r="BS14" s="49"/>
      <c r="BT14" s="48"/>
      <c r="BU14" s="49"/>
    </row>
    <row r="15" spans="1:73" ht="15">
      <c r="A15" s="62" t="s">
        <v>737</v>
      </c>
      <c r="B15" s="62" t="s">
        <v>739</v>
      </c>
      <c r="C15" s="81" t="s">
        <v>272</v>
      </c>
      <c r="D15" s="88">
        <v>5</v>
      </c>
      <c r="E15" s="89" t="s">
        <v>132</v>
      </c>
      <c r="F15" s="90">
        <v>16</v>
      </c>
      <c r="G15" s="81"/>
      <c r="H15" s="73"/>
      <c r="I15" s="91"/>
      <c r="J15" s="91"/>
      <c r="K15" s="34" t="s">
        <v>65</v>
      </c>
      <c r="L15" s="94">
        <v>15</v>
      </c>
      <c r="M15" s="94"/>
      <c r="N15" s="93"/>
      <c r="O15" s="64" t="s">
        <v>195</v>
      </c>
      <c r="P15" s="66">
        <v>44087.52150462963</v>
      </c>
      <c r="Q15" s="64" t="s">
        <v>805</v>
      </c>
      <c r="R15" s="67" t="str">
        <f t="shared" si="3"/>
        <v>https://nodexlgraphgallery.org/Pages/Graph.aspx?graphID=235072</v>
      </c>
      <c r="S15" s="64" t="s">
        <v>740</v>
      </c>
      <c r="T15" s="64" t="s">
        <v>809</v>
      </c>
      <c r="U15" s="66">
        <v>44087.52150462963</v>
      </c>
      <c r="V15" s="67" t="str">
        <f>HYPERLINK("https://twitter.com/docassar/status/1305121796623151107")</f>
        <v>https://twitter.com/docassar/status/1305121796623151107</v>
      </c>
      <c r="W15" s="64"/>
      <c r="X15" s="64"/>
      <c r="Y15" s="70" t="s">
        <v>822</v>
      </c>
      <c r="Z15" s="64"/>
      <c r="AA15" s="104">
        <v>1</v>
      </c>
      <c r="AB15" s="140"/>
      <c r="AC15" s="141"/>
      <c r="AD15" s="140"/>
      <c r="AE15" s="141"/>
      <c r="AF15" s="140"/>
      <c r="AG15" s="141"/>
      <c r="AH15" s="48"/>
      <c r="AI15" s="49"/>
      <c r="AJ15" s="48"/>
      <c r="AK15" s="109"/>
      <c r="AL15" s="67" t="str">
        <f>HYPERLINK("http://pbs.twimg.com/profile_images/993645134372798469/pAZy1Q6j_normal.jpg")</f>
        <v>http://pbs.twimg.com/profile_images/993645134372798469/pAZy1Q6j_normal.jpg</v>
      </c>
      <c r="AM15" s="64" t="b">
        <v>0</v>
      </c>
      <c r="AN15" s="64">
        <v>2</v>
      </c>
      <c r="AO15" s="70" t="s">
        <v>274</v>
      </c>
      <c r="AP15" s="64" t="b">
        <v>0</v>
      </c>
      <c r="AQ15" s="64" t="s">
        <v>769</v>
      </c>
      <c r="AR15" s="64"/>
      <c r="AS15" s="70" t="s">
        <v>274</v>
      </c>
      <c r="AT15" s="64" t="b">
        <v>0</v>
      </c>
      <c r="AU15" s="64">
        <v>1</v>
      </c>
      <c r="AV15" s="70" t="s">
        <v>274</v>
      </c>
      <c r="AW15" s="64" t="s">
        <v>324</v>
      </c>
      <c r="AX15" s="64" t="b">
        <v>0</v>
      </c>
      <c r="AY15" s="70" t="s">
        <v>822</v>
      </c>
      <c r="AZ15" s="64" t="s">
        <v>185</v>
      </c>
      <c r="BA15" s="64">
        <v>0</v>
      </c>
      <c r="BB15" s="64">
        <v>0</v>
      </c>
      <c r="BC15" s="64"/>
      <c r="BD15" s="64"/>
      <c r="BE15" s="64"/>
      <c r="BF15" s="64"/>
      <c r="BG15" s="64"/>
      <c r="BH15" s="64"/>
      <c r="BI15" s="64"/>
      <c r="BJ15" s="64"/>
      <c r="BK15" s="63" t="str">
        <f>REPLACE(INDEX(GroupVertices[Group],MATCH(Edges[[#This Row],[Vertex 1]],GroupVertices[Vertex],0)),1,1,"")</f>
        <v>1</v>
      </c>
      <c r="BL15" s="63" t="str">
        <f>REPLACE(INDEX(GroupVertices[Group],MATCH(Edges[[#This Row],[Vertex 2]],GroupVertices[Vertex],0)),1,1,"")</f>
        <v>1</v>
      </c>
      <c r="BM15" s="127">
        <v>44087</v>
      </c>
      <c r="BN15" s="70" t="s">
        <v>814</v>
      </c>
      <c r="BO15" s="104"/>
      <c r="BP15" s="48"/>
      <c r="BQ15" s="49"/>
      <c r="BR15" s="48"/>
      <c r="BS15" s="49"/>
      <c r="BT15" s="48"/>
      <c r="BU15" s="49"/>
    </row>
    <row r="16" spans="1:73" ht="15">
      <c r="A16" s="62" t="s">
        <v>728</v>
      </c>
      <c r="B16" s="62" t="s">
        <v>739</v>
      </c>
      <c r="C16" s="81" t="s">
        <v>272</v>
      </c>
      <c r="D16" s="88">
        <v>5</v>
      </c>
      <c r="E16" s="89" t="s">
        <v>132</v>
      </c>
      <c r="F16" s="90">
        <v>16</v>
      </c>
      <c r="G16" s="81"/>
      <c r="H16" s="73"/>
      <c r="I16" s="91"/>
      <c r="J16" s="91"/>
      <c r="K16" s="34" t="s">
        <v>65</v>
      </c>
      <c r="L16" s="94">
        <v>16</v>
      </c>
      <c r="M16" s="94"/>
      <c r="N16" s="93"/>
      <c r="O16" s="64" t="s">
        <v>732</v>
      </c>
      <c r="P16" s="66">
        <v>44088.6456712963</v>
      </c>
      <c r="Q16" s="64" t="s">
        <v>805</v>
      </c>
      <c r="R16" s="67" t="str">
        <f t="shared" si="3"/>
        <v>https://nodexlgraphgallery.org/Pages/Graph.aspx?graphID=235072</v>
      </c>
      <c r="S16" s="64" t="s">
        <v>740</v>
      </c>
      <c r="T16" s="64"/>
      <c r="U16" s="66">
        <v>44088.6456712963</v>
      </c>
      <c r="V16" s="67" t="str">
        <f>HYPERLINK("https://twitter.com/thartman2u/status/1305529180076093440")</f>
        <v>https://twitter.com/thartman2u/status/1305529180076093440</v>
      </c>
      <c r="W16" s="64"/>
      <c r="X16" s="64"/>
      <c r="Y16" s="70" t="s">
        <v>823</v>
      </c>
      <c r="Z16" s="64"/>
      <c r="AA16" s="104">
        <v>1</v>
      </c>
      <c r="AB16" s="140"/>
      <c r="AC16" s="141"/>
      <c r="AD16" s="140"/>
      <c r="AE16" s="141"/>
      <c r="AF16" s="140"/>
      <c r="AG16" s="141"/>
      <c r="AH16" s="48"/>
      <c r="AI16" s="49"/>
      <c r="AJ16" s="48"/>
      <c r="AK16" s="109"/>
      <c r="AL16" s="67" t="str">
        <f>HYPERLINK("http://pbs.twimg.com/profile_images/875946540715659264/FDOf-UKL_normal.jpg")</f>
        <v>http://pbs.twimg.com/profile_images/875946540715659264/FDOf-UKL_normal.jpg</v>
      </c>
      <c r="AM16" s="64" t="b">
        <v>0</v>
      </c>
      <c r="AN16" s="64">
        <v>0</v>
      </c>
      <c r="AO16" s="70" t="s">
        <v>274</v>
      </c>
      <c r="AP16" s="64" t="b">
        <v>0</v>
      </c>
      <c r="AQ16" s="64" t="s">
        <v>769</v>
      </c>
      <c r="AR16" s="64"/>
      <c r="AS16" s="70" t="s">
        <v>274</v>
      </c>
      <c r="AT16" s="64" t="b">
        <v>0</v>
      </c>
      <c r="AU16" s="64">
        <v>1</v>
      </c>
      <c r="AV16" s="70" t="s">
        <v>822</v>
      </c>
      <c r="AW16" s="64" t="s">
        <v>671</v>
      </c>
      <c r="AX16" s="64" t="b">
        <v>0</v>
      </c>
      <c r="AY16" s="70" t="s">
        <v>822</v>
      </c>
      <c r="AZ16" s="64" t="s">
        <v>185</v>
      </c>
      <c r="BA16" s="64">
        <v>0</v>
      </c>
      <c r="BB16" s="64">
        <v>0</v>
      </c>
      <c r="BC16" s="64"/>
      <c r="BD16" s="64"/>
      <c r="BE16" s="64"/>
      <c r="BF16" s="64"/>
      <c r="BG16" s="64"/>
      <c r="BH16" s="64"/>
      <c r="BI16" s="64"/>
      <c r="BJ16" s="64"/>
      <c r="BK16" s="63" t="str">
        <f>REPLACE(INDEX(GroupVertices[Group],MATCH(Edges[[#This Row],[Vertex 1]],GroupVertices[Vertex],0)),1,1,"")</f>
        <v>1</v>
      </c>
      <c r="BL16" s="63" t="str">
        <f>REPLACE(INDEX(GroupVertices[Group],MATCH(Edges[[#This Row],[Vertex 2]],GroupVertices[Vertex],0)),1,1,"")</f>
        <v>1</v>
      </c>
      <c r="BM16" s="127">
        <v>44088</v>
      </c>
      <c r="BN16" s="70" t="s">
        <v>815</v>
      </c>
      <c r="BO16" s="104"/>
      <c r="BP16" s="48"/>
      <c r="BQ16" s="49"/>
      <c r="BR16" s="48"/>
      <c r="BS16" s="49"/>
      <c r="BT16" s="48"/>
      <c r="BU16" s="49"/>
    </row>
    <row r="17" spans="1:73" ht="15">
      <c r="A17" s="62" t="s">
        <v>737</v>
      </c>
      <c r="B17" s="62" t="s">
        <v>799</v>
      </c>
      <c r="C17" s="81" t="s">
        <v>272</v>
      </c>
      <c r="D17" s="88">
        <v>5</v>
      </c>
      <c r="E17" s="89" t="s">
        <v>132</v>
      </c>
      <c r="F17" s="90">
        <v>16</v>
      </c>
      <c r="G17" s="81"/>
      <c r="H17" s="73"/>
      <c r="I17" s="91"/>
      <c r="J17" s="91"/>
      <c r="K17" s="34" t="s">
        <v>65</v>
      </c>
      <c r="L17" s="94">
        <v>17</v>
      </c>
      <c r="M17" s="94"/>
      <c r="N17" s="93"/>
      <c r="O17" s="64" t="s">
        <v>195</v>
      </c>
      <c r="P17" s="66">
        <v>44087.52150462963</v>
      </c>
      <c r="Q17" s="64" t="s">
        <v>805</v>
      </c>
      <c r="R17" s="67" t="str">
        <f t="shared" si="3"/>
        <v>https://nodexlgraphgallery.org/Pages/Graph.aspx?graphID=235072</v>
      </c>
      <c r="S17" s="64" t="s">
        <v>740</v>
      </c>
      <c r="T17" s="64" t="s">
        <v>809</v>
      </c>
      <c r="U17" s="66">
        <v>44087.52150462963</v>
      </c>
      <c r="V17" s="67" t="str">
        <f>HYPERLINK("https://twitter.com/docassar/status/1305121796623151107")</f>
        <v>https://twitter.com/docassar/status/1305121796623151107</v>
      </c>
      <c r="W17" s="64"/>
      <c r="X17" s="64"/>
      <c r="Y17" s="70" t="s">
        <v>822</v>
      </c>
      <c r="Z17" s="64"/>
      <c r="AA17" s="104">
        <v>1</v>
      </c>
      <c r="AB17" s="140"/>
      <c r="AC17" s="141"/>
      <c r="AD17" s="140"/>
      <c r="AE17" s="141"/>
      <c r="AF17" s="140"/>
      <c r="AG17" s="141"/>
      <c r="AH17" s="48"/>
      <c r="AI17" s="49"/>
      <c r="AJ17" s="48"/>
      <c r="AK17" s="109"/>
      <c r="AL17" s="67" t="str">
        <f>HYPERLINK("http://pbs.twimg.com/profile_images/993645134372798469/pAZy1Q6j_normal.jpg")</f>
        <v>http://pbs.twimg.com/profile_images/993645134372798469/pAZy1Q6j_normal.jpg</v>
      </c>
      <c r="AM17" s="64" t="b">
        <v>0</v>
      </c>
      <c r="AN17" s="64">
        <v>2</v>
      </c>
      <c r="AO17" s="70" t="s">
        <v>274</v>
      </c>
      <c r="AP17" s="64" t="b">
        <v>0</v>
      </c>
      <c r="AQ17" s="64" t="s">
        <v>769</v>
      </c>
      <c r="AR17" s="64"/>
      <c r="AS17" s="70" t="s">
        <v>274</v>
      </c>
      <c r="AT17" s="64" t="b">
        <v>0</v>
      </c>
      <c r="AU17" s="64">
        <v>1</v>
      </c>
      <c r="AV17" s="70" t="s">
        <v>274</v>
      </c>
      <c r="AW17" s="64" t="s">
        <v>324</v>
      </c>
      <c r="AX17" s="64" t="b">
        <v>0</v>
      </c>
      <c r="AY17" s="70" t="s">
        <v>822</v>
      </c>
      <c r="AZ17" s="64" t="s">
        <v>185</v>
      </c>
      <c r="BA17" s="64">
        <v>0</v>
      </c>
      <c r="BB17" s="64">
        <v>0</v>
      </c>
      <c r="BC17" s="64"/>
      <c r="BD17" s="64"/>
      <c r="BE17" s="64"/>
      <c r="BF17" s="64"/>
      <c r="BG17" s="64"/>
      <c r="BH17" s="64"/>
      <c r="BI17" s="64"/>
      <c r="BJ17" s="64"/>
      <c r="BK17" s="63" t="str">
        <f>REPLACE(INDEX(GroupVertices[Group],MATCH(Edges[[#This Row],[Vertex 1]],GroupVertices[Vertex],0)),1,1,"")</f>
        <v>1</v>
      </c>
      <c r="BL17" s="63" t="str">
        <f>REPLACE(INDEX(GroupVertices[Group],MATCH(Edges[[#This Row],[Vertex 2]],GroupVertices[Vertex],0)),1,1,"")</f>
        <v>1</v>
      </c>
      <c r="BM17" s="127">
        <v>44087</v>
      </c>
      <c r="BN17" s="70" t="s">
        <v>814</v>
      </c>
      <c r="BO17" s="104"/>
      <c r="BP17" s="48"/>
      <c r="BQ17" s="49"/>
      <c r="BR17" s="48"/>
      <c r="BS17" s="49"/>
      <c r="BT17" s="48"/>
      <c r="BU17" s="49"/>
    </row>
    <row r="18" spans="1:73" ht="15">
      <c r="A18" s="62" t="s">
        <v>728</v>
      </c>
      <c r="B18" s="62" t="s">
        <v>799</v>
      </c>
      <c r="C18" s="81" t="s">
        <v>272</v>
      </c>
      <c r="D18" s="88">
        <v>5</v>
      </c>
      <c r="E18" s="89" t="s">
        <v>132</v>
      </c>
      <c r="F18" s="90">
        <v>16</v>
      </c>
      <c r="G18" s="81"/>
      <c r="H18" s="73"/>
      <c r="I18" s="91"/>
      <c r="J18" s="91"/>
      <c r="K18" s="34" t="s">
        <v>65</v>
      </c>
      <c r="L18" s="94">
        <v>18</v>
      </c>
      <c r="M18" s="94"/>
      <c r="N18" s="93"/>
      <c r="O18" s="64" t="s">
        <v>732</v>
      </c>
      <c r="P18" s="66">
        <v>44088.6456712963</v>
      </c>
      <c r="Q18" s="64" t="s">
        <v>805</v>
      </c>
      <c r="R18" s="67" t="str">
        <f t="shared" si="3"/>
        <v>https://nodexlgraphgallery.org/Pages/Graph.aspx?graphID=235072</v>
      </c>
      <c r="S18" s="64" t="s">
        <v>740</v>
      </c>
      <c r="T18" s="64"/>
      <c r="U18" s="66">
        <v>44088.6456712963</v>
      </c>
      <c r="V18" s="67" t="str">
        <f>HYPERLINK("https://twitter.com/thartman2u/status/1305529180076093440")</f>
        <v>https://twitter.com/thartman2u/status/1305529180076093440</v>
      </c>
      <c r="W18" s="64"/>
      <c r="X18" s="64"/>
      <c r="Y18" s="70" t="s">
        <v>823</v>
      </c>
      <c r="Z18" s="64"/>
      <c r="AA18" s="104">
        <v>1</v>
      </c>
      <c r="AB18" s="140"/>
      <c r="AC18" s="141"/>
      <c r="AD18" s="140"/>
      <c r="AE18" s="141"/>
      <c r="AF18" s="140"/>
      <c r="AG18" s="141"/>
      <c r="AH18" s="48"/>
      <c r="AI18" s="49"/>
      <c r="AJ18" s="48"/>
      <c r="AK18" s="109"/>
      <c r="AL18" s="67" t="str">
        <f>HYPERLINK("http://pbs.twimg.com/profile_images/875946540715659264/FDOf-UKL_normal.jpg")</f>
        <v>http://pbs.twimg.com/profile_images/875946540715659264/FDOf-UKL_normal.jpg</v>
      </c>
      <c r="AM18" s="64" t="b">
        <v>0</v>
      </c>
      <c r="AN18" s="64">
        <v>0</v>
      </c>
      <c r="AO18" s="70" t="s">
        <v>274</v>
      </c>
      <c r="AP18" s="64" t="b">
        <v>0</v>
      </c>
      <c r="AQ18" s="64" t="s">
        <v>769</v>
      </c>
      <c r="AR18" s="64"/>
      <c r="AS18" s="70" t="s">
        <v>274</v>
      </c>
      <c r="AT18" s="64" t="b">
        <v>0</v>
      </c>
      <c r="AU18" s="64">
        <v>1</v>
      </c>
      <c r="AV18" s="70" t="s">
        <v>822</v>
      </c>
      <c r="AW18" s="64" t="s">
        <v>671</v>
      </c>
      <c r="AX18" s="64" t="b">
        <v>0</v>
      </c>
      <c r="AY18" s="70" t="s">
        <v>822</v>
      </c>
      <c r="AZ18" s="64" t="s">
        <v>185</v>
      </c>
      <c r="BA18" s="64">
        <v>0</v>
      </c>
      <c r="BB18" s="64">
        <v>0</v>
      </c>
      <c r="BC18" s="64"/>
      <c r="BD18" s="64"/>
      <c r="BE18" s="64"/>
      <c r="BF18" s="64"/>
      <c r="BG18" s="64"/>
      <c r="BH18" s="64"/>
      <c r="BI18" s="64"/>
      <c r="BJ18" s="64"/>
      <c r="BK18" s="63" t="str">
        <f>REPLACE(INDEX(GroupVertices[Group],MATCH(Edges[[#This Row],[Vertex 1]],GroupVertices[Vertex],0)),1,1,"")</f>
        <v>1</v>
      </c>
      <c r="BL18" s="63" t="str">
        <f>REPLACE(INDEX(GroupVertices[Group],MATCH(Edges[[#This Row],[Vertex 2]],GroupVertices[Vertex],0)),1,1,"")</f>
        <v>1</v>
      </c>
      <c r="BM18" s="127">
        <v>44088</v>
      </c>
      <c r="BN18" s="70" t="s">
        <v>815</v>
      </c>
      <c r="BO18" s="104"/>
      <c r="BP18" s="48"/>
      <c r="BQ18" s="49"/>
      <c r="BR18" s="48"/>
      <c r="BS18" s="49"/>
      <c r="BT18" s="48"/>
      <c r="BU18" s="49"/>
    </row>
    <row r="19" spans="1:73" ht="15">
      <c r="A19" s="62" t="s">
        <v>737</v>
      </c>
      <c r="B19" s="62" t="s">
        <v>800</v>
      </c>
      <c r="C19" s="81" t="s">
        <v>272</v>
      </c>
      <c r="D19" s="88">
        <v>5</v>
      </c>
      <c r="E19" s="89" t="s">
        <v>132</v>
      </c>
      <c r="F19" s="90">
        <v>16</v>
      </c>
      <c r="G19" s="81"/>
      <c r="H19" s="73"/>
      <c r="I19" s="91"/>
      <c r="J19" s="91"/>
      <c r="K19" s="34" t="s">
        <v>65</v>
      </c>
      <c r="L19" s="94">
        <v>19</v>
      </c>
      <c r="M19" s="94"/>
      <c r="N19" s="93"/>
      <c r="O19" s="64" t="s">
        <v>195</v>
      </c>
      <c r="P19" s="66">
        <v>44087.52150462963</v>
      </c>
      <c r="Q19" s="64" t="s">
        <v>805</v>
      </c>
      <c r="R19" s="67" t="str">
        <f t="shared" si="3"/>
        <v>https://nodexlgraphgallery.org/Pages/Graph.aspx?graphID=235072</v>
      </c>
      <c r="S19" s="64" t="s">
        <v>740</v>
      </c>
      <c r="T19" s="64" t="s">
        <v>809</v>
      </c>
      <c r="U19" s="66">
        <v>44087.52150462963</v>
      </c>
      <c r="V19" s="67" t="str">
        <f>HYPERLINK("https://twitter.com/docassar/status/1305121796623151107")</f>
        <v>https://twitter.com/docassar/status/1305121796623151107</v>
      </c>
      <c r="W19" s="64"/>
      <c r="X19" s="64"/>
      <c r="Y19" s="70" t="s">
        <v>822</v>
      </c>
      <c r="Z19" s="64"/>
      <c r="AA19" s="104">
        <v>1</v>
      </c>
      <c r="AB19" s="140"/>
      <c r="AC19" s="141"/>
      <c r="AD19" s="140"/>
      <c r="AE19" s="141"/>
      <c r="AF19" s="140"/>
      <c r="AG19" s="141"/>
      <c r="AH19" s="48"/>
      <c r="AI19" s="49"/>
      <c r="AJ19" s="48"/>
      <c r="AK19" s="109"/>
      <c r="AL19" s="67" t="str">
        <f>HYPERLINK("http://pbs.twimg.com/profile_images/993645134372798469/pAZy1Q6j_normal.jpg")</f>
        <v>http://pbs.twimg.com/profile_images/993645134372798469/pAZy1Q6j_normal.jpg</v>
      </c>
      <c r="AM19" s="64" t="b">
        <v>0</v>
      </c>
      <c r="AN19" s="64">
        <v>2</v>
      </c>
      <c r="AO19" s="70" t="s">
        <v>274</v>
      </c>
      <c r="AP19" s="64" t="b">
        <v>0</v>
      </c>
      <c r="AQ19" s="64" t="s">
        <v>769</v>
      </c>
      <c r="AR19" s="64"/>
      <c r="AS19" s="70" t="s">
        <v>274</v>
      </c>
      <c r="AT19" s="64" t="b">
        <v>0</v>
      </c>
      <c r="AU19" s="64">
        <v>1</v>
      </c>
      <c r="AV19" s="70" t="s">
        <v>274</v>
      </c>
      <c r="AW19" s="64" t="s">
        <v>324</v>
      </c>
      <c r="AX19" s="64" t="b">
        <v>0</v>
      </c>
      <c r="AY19" s="70" t="s">
        <v>822</v>
      </c>
      <c r="AZ19" s="64" t="s">
        <v>185</v>
      </c>
      <c r="BA19" s="64">
        <v>0</v>
      </c>
      <c r="BB19" s="64">
        <v>0</v>
      </c>
      <c r="BC19" s="64"/>
      <c r="BD19" s="64"/>
      <c r="BE19" s="64"/>
      <c r="BF19" s="64"/>
      <c r="BG19" s="64"/>
      <c r="BH19" s="64"/>
      <c r="BI19" s="64"/>
      <c r="BJ19" s="64"/>
      <c r="BK19" s="63" t="str">
        <f>REPLACE(INDEX(GroupVertices[Group],MATCH(Edges[[#This Row],[Vertex 1]],GroupVertices[Vertex],0)),1,1,"")</f>
        <v>1</v>
      </c>
      <c r="BL19" s="63" t="str">
        <f>REPLACE(INDEX(GroupVertices[Group],MATCH(Edges[[#This Row],[Vertex 2]],GroupVertices[Vertex],0)),1,1,"")</f>
        <v>1</v>
      </c>
      <c r="BM19" s="127">
        <v>44087</v>
      </c>
      <c r="BN19" s="70" t="s">
        <v>814</v>
      </c>
      <c r="BO19" s="104"/>
      <c r="BP19" s="48"/>
      <c r="BQ19" s="49"/>
      <c r="BR19" s="48"/>
      <c r="BS19" s="49"/>
      <c r="BT19" s="48"/>
      <c r="BU19" s="49"/>
    </row>
    <row r="20" spans="1:73" ht="15">
      <c r="A20" s="62" t="s">
        <v>728</v>
      </c>
      <c r="B20" s="62" t="s">
        <v>800</v>
      </c>
      <c r="C20" s="81" t="s">
        <v>272</v>
      </c>
      <c r="D20" s="88">
        <v>5</v>
      </c>
      <c r="E20" s="89" t="s">
        <v>132</v>
      </c>
      <c r="F20" s="90">
        <v>16</v>
      </c>
      <c r="G20" s="81"/>
      <c r="H20" s="73"/>
      <c r="I20" s="91"/>
      <c r="J20" s="91"/>
      <c r="K20" s="34" t="s">
        <v>65</v>
      </c>
      <c r="L20" s="94">
        <v>20</v>
      </c>
      <c r="M20" s="94"/>
      <c r="N20" s="93"/>
      <c r="O20" s="64" t="s">
        <v>732</v>
      </c>
      <c r="P20" s="66">
        <v>44088.6456712963</v>
      </c>
      <c r="Q20" s="64" t="s">
        <v>805</v>
      </c>
      <c r="R20" s="67" t="str">
        <f t="shared" si="3"/>
        <v>https://nodexlgraphgallery.org/Pages/Graph.aspx?graphID=235072</v>
      </c>
      <c r="S20" s="64" t="s">
        <v>740</v>
      </c>
      <c r="T20" s="64"/>
      <c r="U20" s="66">
        <v>44088.6456712963</v>
      </c>
      <c r="V20" s="67" t="str">
        <f>HYPERLINK("https://twitter.com/thartman2u/status/1305529180076093440")</f>
        <v>https://twitter.com/thartman2u/status/1305529180076093440</v>
      </c>
      <c r="W20" s="64"/>
      <c r="X20" s="64"/>
      <c r="Y20" s="70" t="s">
        <v>823</v>
      </c>
      <c r="Z20" s="64"/>
      <c r="AA20" s="104">
        <v>1</v>
      </c>
      <c r="AB20" s="140"/>
      <c r="AC20" s="141"/>
      <c r="AD20" s="140"/>
      <c r="AE20" s="141"/>
      <c r="AF20" s="140"/>
      <c r="AG20" s="141"/>
      <c r="AH20" s="48"/>
      <c r="AI20" s="49"/>
      <c r="AJ20" s="48"/>
      <c r="AK20" s="109"/>
      <c r="AL20" s="67" t="str">
        <f>HYPERLINK("http://pbs.twimg.com/profile_images/875946540715659264/FDOf-UKL_normal.jpg")</f>
        <v>http://pbs.twimg.com/profile_images/875946540715659264/FDOf-UKL_normal.jpg</v>
      </c>
      <c r="AM20" s="64" t="b">
        <v>0</v>
      </c>
      <c r="AN20" s="64">
        <v>0</v>
      </c>
      <c r="AO20" s="70" t="s">
        <v>274</v>
      </c>
      <c r="AP20" s="64" t="b">
        <v>0</v>
      </c>
      <c r="AQ20" s="64" t="s">
        <v>769</v>
      </c>
      <c r="AR20" s="64"/>
      <c r="AS20" s="70" t="s">
        <v>274</v>
      </c>
      <c r="AT20" s="64" t="b">
        <v>0</v>
      </c>
      <c r="AU20" s="64">
        <v>1</v>
      </c>
      <c r="AV20" s="70" t="s">
        <v>822</v>
      </c>
      <c r="AW20" s="64" t="s">
        <v>671</v>
      </c>
      <c r="AX20" s="64" t="b">
        <v>0</v>
      </c>
      <c r="AY20" s="70" t="s">
        <v>822</v>
      </c>
      <c r="AZ20" s="64" t="s">
        <v>185</v>
      </c>
      <c r="BA20" s="64">
        <v>0</v>
      </c>
      <c r="BB20" s="64">
        <v>0</v>
      </c>
      <c r="BC20" s="64"/>
      <c r="BD20" s="64"/>
      <c r="BE20" s="64"/>
      <c r="BF20" s="64"/>
      <c r="BG20" s="64"/>
      <c r="BH20" s="64"/>
      <c r="BI20" s="64"/>
      <c r="BJ20" s="64"/>
      <c r="BK20" s="63" t="str">
        <f>REPLACE(INDEX(GroupVertices[Group],MATCH(Edges[[#This Row],[Vertex 1]],GroupVertices[Vertex],0)),1,1,"")</f>
        <v>1</v>
      </c>
      <c r="BL20" s="63" t="str">
        <f>REPLACE(INDEX(GroupVertices[Group],MATCH(Edges[[#This Row],[Vertex 2]],GroupVertices[Vertex],0)),1,1,"")</f>
        <v>1</v>
      </c>
      <c r="BM20" s="127">
        <v>44088</v>
      </c>
      <c r="BN20" s="70" t="s">
        <v>815</v>
      </c>
      <c r="BO20" s="104"/>
      <c r="BP20" s="48"/>
      <c r="BQ20" s="49"/>
      <c r="BR20" s="48"/>
      <c r="BS20" s="49"/>
      <c r="BT20" s="48"/>
      <c r="BU20" s="49"/>
    </row>
    <row r="21" spans="1:73" ht="15">
      <c r="A21" s="62" t="s">
        <v>737</v>
      </c>
      <c r="B21" s="62" t="s">
        <v>801</v>
      </c>
      <c r="C21" s="81" t="s">
        <v>272</v>
      </c>
      <c r="D21" s="88">
        <v>5</v>
      </c>
      <c r="E21" s="89" t="s">
        <v>132</v>
      </c>
      <c r="F21" s="90">
        <v>16</v>
      </c>
      <c r="G21" s="81"/>
      <c r="H21" s="73"/>
      <c r="I21" s="91"/>
      <c r="J21" s="91"/>
      <c r="K21" s="34" t="s">
        <v>65</v>
      </c>
      <c r="L21" s="94">
        <v>21</v>
      </c>
      <c r="M21" s="94"/>
      <c r="N21" s="93"/>
      <c r="O21" s="64" t="s">
        <v>195</v>
      </c>
      <c r="P21" s="66">
        <v>44087.52150462963</v>
      </c>
      <c r="Q21" s="64" t="s">
        <v>805</v>
      </c>
      <c r="R21" s="67" t="str">
        <f t="shared" si="3"/>
        <v>https://nodexlgraphgallery.org/Pages/Graph.aspx?graphID=235072</v>
      </c>
      <c r="S21" s="64" t="s">
        <v>740</v>
      </c>
      <c r="T21" s="64" t="s">
        <v>809</v>
      </c>
      <c r="U21" s="66">
        <v>44087.52150462963</v>
      </c>
      <c r="V21" s="67" t="str">
        <f>HYPERLINK("https://twitter.com/docassar/status/1305121796623151107")</f>
        <v>https://twitter.com/docassar/status/1305121796623151107</v>
      </c>
      <c r="W21" s="64"/>
      <c r="X21" s="64"/>
      <c r="Y21" s="70" t="s">
        <v>822</v>
      </c>
      <c r="Z21" s="64"/>
      <c r="AA21" s="104">
        <v>1</v>
      </c>
      <c r="AB21" s="140"/>
      <c r="AC21" s="141"/>
      <c r="AD21" s="140"/>
      <c r="AE21" s="141"/>
      <c r="AF21" s="140"/>
      <c r="AG21" s="141"/>
      <c r="AH21" s="48"/>
      <c r="AI21" s="49"/>
      <c r="AJ21" s="48"/>
      <c r="AK21" s="109"/>
      <c r="AL21" s="67" t="str">
        <f>HYPERLINK("http://pbs.twimg.com/profile_images/993645134372798469/pAZy1Q6j_normal.jpg")</f>
        <v>http://pbs.twimg.com/profile_images/993645134372798469/pAZy1Q6j_normal.jpg</v>
      </c>
      <c r="AM21" s="64" t="b">
        <v>0</v>
      </c>
      <c r="AN21" s="64">
        <v>2</v>
      </c>
      <c r="AO21" s="70" t="s">
        <v>274</v>
      </c>
      <c r="AP21" s="64" t="b">
        <v>0</v>
      </c>
      <c r="AQ21" s="64" t="s">
        <v>769</v>
      </c>
      <c r="AR21" s="64"/>
      <c r="AS21" s="70" t="s">
        <v>274</v>
      </c>
      <c r="AT21" s="64" t="b">
        <v>0</v>
      </c>
      <c r="AU21" s="64">
        <v>1</v>
      </c>
      <c r="AV21" s="70" t="s">
        <v>274</v>
      </c>
      <c r="AW21" s="64" t="s">
        <v>324</v>
      </c>
      <c r="AX21" s="64" t="b">
        <v>0</v>
      </c>
      <c r="AY21" s="70" t="s">
        <v>822</v>
      </c>
      <c r="AZ21" s="64" t="s">
        <v>185</v>
      </c>
      <c r="BA21" s="64">
        <v>0</v>
      </c>
      <c r="BB21" s="64">
        <v>0</v>
      </c>
      <c r="BC21" s="64"/>
      <c r="BD21" s="64"/>
      <c r="BE21" s="64"/>
      <c r="BF21" s="64"/>
      <c r="BG21" s="64"/>
      <c r="BH21" s="64"/>
      <c r="BI21" s="64"/>
      <c r="BJ21" s="64"/>
      <c r="BK21" s="63" t="str">
        <f>REPLACE(INDEX(GroupVertices[Group],MATCH(Edges[[#This Row],[Vertex 1]],GroupVertices[Vertex],0)),1,1,"")</f>
        <v>1</v>
      </c>
      <c r="BL21" s="63" t="str">
        <f>REPLACE(INDEX(GroupVertices[Group],MATCH(Edges[[#This Row],[Vertex 2]],GroupVertices[Vertex],0)),1,1,"")</f>
        <v>1</v>
      </c>
      <c r="BM21" s="127">
        <v>44087</v>
      </c>
      <c r="BN21" s="70" t="s">
        <v>814</v>
      </c>
      <c r="BO21" s="104"/>
      <c r="BP21" s="48"/>
      <c r="BQ21" s="49"/>
      <c r="BR21" s="48"/>
      <c r="BS21" s="49"/>
      <c r="BT21" s="48"/>
      <c r="BU21" s="49"/>
    </row>
    <row r="22" spans="1:73" ht="15">
      <c r="A22" s="62" t="s">
        <v>728</v>
      </c>
      <c r="B22" s="62" t="s">
        <v>801</v>
      </c>
      <c r="C22" s="81" t="s">
        <v>272</v>
      </c>
      <c r="D22" s="88">
        <v>5</v>
      </c>
      <c r="E22" s="89" t="s">
        <v>132</v>
      </c>
      <c r="F22" s="90">
        <v>16</v>
      </c>
      <c r="G22" s="81"/>
      <c r="H22" s="73"/>
      <c r="I22" s="91"/>
      <c r="J22" s="91"/>
      <c r="K22" s="34" t="s">
        <v>65</v>
      </c>
      <c r="L22" s="94">
        <v>22</v>
      </c>
      <c r="M22" s="94"/>
      <c r="N22" s="93"/>
      <c r="O22" s="64" t="s">
        <v>732</v>
      </c>
      <c r="P22" s="66">
        <v>44088.6456712963</v>
      </c>
      <c r="Q22" s="64" t="s">
        <v>805</v>
      </c>
      <c r="R22" s="67" t="str">
        <f t="shared" si="3"/>
        <v>https://nodexlgraphgallery.org/Pages/Graph.aspx?graphID=235072</v>
      </c>
      <c r="S22" s="64" t="s">
        <v>740</v>
      </c>
      <c r="T22" s="64"/>
      <c r="U22" s="66">
        <v>44088.6456712963</v>
      </c>
      <c r="V22" s="67" t="str">
        <f>HYPERLINK("https://twitter.com/thartman2u/status/1305529180076093440")</f>
        <v>https://twitter.com/thartman2u/status/1305529180076093440</v>
      </c>
      <c r="W22" s="64"/>
      <c r="X22" s="64"/>
      <c r="Y22" s="70" t="s">
        <v>823</v>
      </c>
      <c r="Z22" s="64"/>
      <c r="AA22" s="104">
        <v>1</v>
      </c>
      <c r="AB22" s="140"/>
      <c r="AC22" s="141"/>
      <c r="AD22" s="140"/>
      <c r="AE22" s="141"/>
      <c r="AF22" s="140"/>
      <c r="AG22" s="141"/>
      <c r="AH22" s="48"/>
      <c r="AI22" s="49"/>
      <c r="AJ22" s="48"/>
      <c r="AK22" s="109"/>
      <c r="AL22" s="67" t="str">
        <f>HYPERLINK("http://pbs.twimg.com/profile_images/875946540715659264/FDOf-UKL_normal.jpg")</f>
        <v>http://pbs.twimg.com/profile_images/875946540715659264/FDOf-UKL_normal.jpg</v>
      </c>
      <c r="AM22" s="64" t="b">
        <v>0</v>
      </c>
      <c r="AN22" s="64">
        <v>0</v>
      </c>
      <c r="AO22" s="70" t="s">
        <v>274</v>
      </c>
      <c r="AP22" s="64" t="b">
        <v>0</v>
      </c>
      <c r="AQ22" s="64" t="s">
        <v>769</v>
      </c>
      <c r="AR22" s="64"/>
      <c r="AS22" s="70" t="s">
        <v>274</v>
      </c>
      <c r="AT22" s="64" t="b">
        <v>0</v>
      </c>
      <c r="AU22" s="64">
        <v>1</v>
      </c>
      <c r="AV22" s="70" t="s">
        <v>822</v>
      </c>
      <c r="AW22" s="64" t="s">
        <v>671</v>
      </c>
      <c r="AX22" s="64" t="b">
        <v>0</v>
      </c>
      <c r="AY22" s="70" t="s">
        <v>822</v>
      </c>
      <c r="AZ22" s="64" t="s">
        <v>185</v>
      </c>
      <c r="BA22" s="64">
        <v>0</v>
      </c>
      <c r="BB22" s="64">
        <v>0</v>
      </c>
      <c r="BC22" s="64"/>
      <c r="BD22" s="64"/>
      <c r="BE22" s="64"/>
      <c r="BF22" s="64"/>
      <c r="BG22" s="64"/>
      <c r="BH22" s="64"/>
      <c r="BI22" s="64"/>
      <c r="BJ22" s="64"/>
      <c r="BK22" s="63" t="str">
        <f>REPLACE(INDEX(GroupVertices[Group],MATCH(Edges[[#This Row],[Vertex 1]],GroupVertices[Vertex],0)),1,1,"")</f>
        <v>1</v>
      </c>
      <c r="BL22" s="63" t="str">
        <f>REPLACE(INDEX(GroupVertices[Group],MATCH(Edges[[#This Row],[Vertex 2]],GroupVertices[Vertex],0)),1,1,"")</f>
        <v>1</v>
      </c>
      <c r="BM22" s="127">
        <v>44088</v>
      </c>
      <c r="BN22" s="70" t="s">
        <v>815</v>
      </c>
      <c r="BO22" s="104"/>
      <c r="BP22" s="48"/>
      <c r="BQ22" s="49"/>
      <c r="BR22" s="48"/>
      <c r="BS22" s="49"/>
      <c r="BT22" s="48"/>
      <c r="BU22" s="49"/>
    </row>
    <row r="23" spans="1:73" ht="15">
      <c r="A23" s="62" t="s">
        <v>737</v>
      </c>
      <c r="B23" s="62" t="s">
        <v>735</v>
      </c>
      <c r="C23" s="81" t="s">
        <v>272</v>
      </c>
      <c r="D23" s="88">
        <v>5</v>
      </c>
      <c r="E23" s="89" t="s">
        <v>132</v>
      </c>
      <c r="F23" s="90">
        <v>16</v>
      </c>
      <c r="G23" s="81"/>
      <c r="H23" s="73"/>
      <c r="I23" s="91"/>
      <c r="J23" s="91"/>
      <c r="K23" s="34" t="s">
        <v>65</v>
      </c>
      <c r="L23" s="94">
        <v>23</v>
      </c>
      <c r="M23" s="94"/>
      <c r="N23" s="93"/>
      <c r="O23" s="64" t="s">
        <v>195</v>
      </c>
      <c r="P23" s="66">
        <v>44087.52150462963</v>
      </c>
      <c r="Q23" s="64" t="s">
        <v>805</v>
      </c>
      <c r="R23" s="67" t="str">
        <f t="shared" si="3"/>
        <v>https://nodexlgraphgallery.org/Pages/Graph.aspx?graphID=235072</v>
      </c>
      <c r="S23" s="64" t="s">
        <v>740</v>
      </c>
      <c r="T23" s="64" t="s">
        <v>809</v>
      </c>
      <c r="U23" s="66">
        <v>44087.52150462963</v>
      </c>
      <c r="V23" s="67" t="str">
        <f>HYPERLINK("https://twitter.com/docassar/status/1305121796623151107")</f>
        <v>https://twitter.com/docassar/status/1305121796623151107</v>
      </c>
      <c r="W23" s="64"/>
      <c r="X23" s="64"/>
      <c r="Y23" s="70" t="s">
        <v>822</v>
      </c>
      <c r="Z23" s="64"/>
      <c r="AA23" s="104">
        <v>1</v>
      </c>
      <c r="AB23" s="140"/>
      <c r="AC23" s="141"/>
      <c r="AD23" s="140"/>
      <c r="AE23" s="141"/>
      <c r="AF23" s="140"/>
      <c r="AG23" s="141"/>
      <c r="AH23" s="48"/>
      <c r="AI23" s="49"/>
      <c r="AJ23" s="48"/>
      <c r="AK23" s="109"/>
      <c r="AL23" s="67" t="str">
        <f>HYPERLINK("http://pbs.twimg.com/profile_images/993645134372798469/pAZy1Q6j_normal.jpg")</f>
        <v>http://pbs.twimg.com/profile_images/993645134372798469/pAZy1Q6j_normal.jpg</v>
      </c>
      <c r="AM23" s="64" t="b">
        <v>0</v>
      </c>
      <c r="AN23" s="64">
        <v>2</v>
      </c>
      <c r="AO23" s="70" t="s">
        <v>274</v>
      </c>
      <c r="AP23" s="64" t="b">
        <v>0</v>
      </c>
      <c r="AQ23" s="64" t="s">
        <v>769</v>
      </c>
      <c r="AR23" s="64"/>
      <c r="AS23" s="70" t="s">
        <v>274</v>
      </c>
      <c r="AT23" s="64" t="b">
        <v>0</v>
      </c>
      <c r="AU23" s="64">
        <v>1</v>
      </c>
      <c r="AV23" s="70" t="s">
        <v>274</v>
      </c>
      <c r="AW23" s="64" t="s">
        <v>324</v>
      </c>
      <c r="AX23" s="64" t="b">
        <v>0</v>
      </c>
      <c r="AY23" s="70" t="s">
        <v>822</v>
      </c>
      <c r="AZ23" s="64" t="s">
        <v>185</v>
      </c>
      <c r="BA23" s="64">
        <v>0</v>
      </c>
      <c r="BB23" s="64">
        <v>0</v>
      </c>
      <c r="BC23" s="64"/>
      <c r="BD23" s="64"/>
      <c r="BE23" s="64"/>
      <c r="BF23" s="64"/>
      <c r="BG23" s="64"/>
      <c r="BH23" s="64"/>
      <c r="BI23" s="64"/>
      <c r="BJ23" s="64"/>
      <c r="BK23" s="63" t="str">
        <f>REPLACE(INDEX(GroupVertices[Group],MATCH(Edges[[#This Row],[Vertex 1]],GroupVertices[Vertex],0)),1,1,"")</f>
        <v>1</v>
      </c>
      <c r="BL23" s="63" t="str">
        <f>REPLACE(INDEX(GroupVertices[Group],MATCH(Edges[[#This Row],[Vertex 2]],GroupVertices[Vertex],0)),1,1,"")</f>
        <v>1</v>
      </c>
      <c r="BM23" s="127">
        <v>44087</v>
      </c>
      <c r="BN23" s="70" t="s">
        <v>814</v>
      </c>
      <c r="BO23" s="104"/>
      <c r="BP23" s="48"/>
      <c r="BQ23" s="49"/>
      <c r="BR23" s="48"/>
      <c r="BS23" s="49"/>
      <c r="BT23" s="48"/>
      <c r="BU23" s="49"/>
    </row>
    <row r="24" spans="1:73" ht="15">
      <c r="A24" s="62" t="s">
        <v>728</v>
      </c>
      <c r="B24" s="62" t="s">
        <v>735</v>
      </c>
      <c r="C24" s="81" t="s">
        <v>272</v>
      </c>
      <c r="D24" s="88">
        <v>5</v>
      </c>
      <c r="E24" s="89" t="s">
        <v>132</v>
      </c>
      <c r="F24" s="90">
        <v>16</v>
      </c>
      <c r="G24" s="81"/>
      <c r="H24" s="73"/>
      <c r="I24" s="91"/>
      <c r="J24" s="91"/>
      <c r="K24" s="34" t="s">
        <v>65</v>
      </c>
      <c r="L24" s="94">
        <v>24</v>
      </c>
      <c r="M24" s="94"/>
      <c r="N24" s="93"/>
      <c r="O24" s="64" t="s">
        <v>732</v>
      </c>
      <c r="P24" s="66">
        <v>44088.6456712963</v>
      </c>
      <c r="Q24" s="64" t="s">
        <v>805</v>
      </c>
      <c r="R24" s="67" t="str">
        <f t="shared" si="3"/>
        <v>https://nodexlgraphgallery.org/Pages/Graph.aspx?graphID=235072</v>
      </c>
      <c r="S24" s="64" t="s">
        <v>740</v>
      </c>
      <c r="T24" s="64"/>
      <c r="U24" s="66">
        <v>44088.6456712963</v>
      </c>
      <c r="V24" s="67" t="str">
        <f>HYPERLINK("https://twitter.com/thartman2u/status/1305529180076093440")</f>
        <v>https://twitter.com/thartman2u/status/1305529180076093440</v>
      </c>
      <c r="W24" s="64"/>
      <c r="X24" s="64"/>
      <c r="Y24" s="70" t="s">
        <v>823</v>
      </c>
      <c r="Z24" s="64"/>
      <c r="AA24" s="104">
        <v>1</v>
      </c>
      <c r="AB24" s="140"/>
      <c r="AC24" s="141"/>
      <c r="AD24" s="140"/>
      <c r="AE24" s="141"/>
      <c r="AF24" s="140"/>
      <c r="AG24" s="141"/>
      <c r="AH24" s="48"/>
      <c r="AI24" s="49"/>
      <c r="AJ24" s="48"/>
      <c r="AK24" s="109"/>
      <c r="AL24" s="67" t="str">
        <f>HYPERLINK("http://pbs.twimg.com/profile_images/875946540715659264/FDOf-UKL_normal.jpg")</f>
        <v>http://pbs.twimg.com/profile_images/875946540715659264/FDOf-UKL_normal.jpg</v>
      </c>
      <c r="AM24" s="64" t="b">
        <v>0</v>
      </c>
      <c r="AN24" s="64">
        <v>0</v>
      </c>
      <c r="AO24" s="70" t="s">
        <v>274</v>
      </c>
      <c r="AP24" s="64" t="b">
        <v>0</v>
      </c>
      <c r="AQ24" s="64" t="s">
        <v>769</v>
      </c>
      <c r="AR24" s="64"/>
      <c r="AS24" s="70" t="s">
        <v>274</v>
      </c>
      <c r="AT24" s="64" t="b">
        <v>0</v>
      </c>
      <c r="AU24" s="64">
        <v>1</v>
      </c>
      <c r="AV24" s="70" t="s">
        <v>822</v>
      </c>
      <c r="AW24" s="64" t="s">
        <v>671</v>
      </c>
      <c r="AX24" s="64" t="b">
        <v>0</v>
      </c>
      <c r="AY24" s="70" t="s">
        <v>822</v>
      </c>
      <c r="AZ24" s="64" t="s">
        <v>185</v>
      </c>
      <c r="BA24" s="64">
        <v>0</v>
      </c>
      <c r="BB24" s="64">
        <v>0</v>
      </c>
      <c r="BC24" s="64"/>
      <c r="BD24" s="64"/>
      <c r="BE24" s="64"/>
      <c r="BF24" s="64"/>
      <c r="BG24" s="64"/>
      <c r="BH24" s="64"/>
      <c r="BI24" s="64"/>
      <c r="BJ24" s="64"/>
      <c r="BK24" s="63" t="str">
        <f>REPLACE(INDEX(GroupVertices[Group],MATCH(Edges[[#This Row],[Vertex 1]],GroupVertices[Vertex],0)),1,1,"")</f>
        <v>1</v>
      </c>
      <c r="BL24" s="63" t="str">
        <f>REPLACE(INDEX(GroupVertices[Group],MATCH(Edges[[#This Row],[Vertex 2]],GroupVertices[Vertex],0)),1,1,"")</f>
        <v>1</v>
      </c>
      <c r="BM24" s="127">
        <v>44088</v>
      </c>
      <c r="BN24" s="70" t="s">
        <v>815</v>
      </c>
      <c r="BO24" s="104"/>
      <c r="BP24" s="48"/>
      <c r="BQ24" s="49"/>
      <c r="BR24" s="48"/>
      <c r="BS24" s="49"/>
      <c r="BT24" s="48"/>
      <c r="BU24" s="49"/>
    </row>
    <row r="25" spans="1:73" ht="15">
      <c r="A25" s="62" t="s">
        <v>737</v>
      </c>
      <c r="B25" s="62" t="s">
        <v>802</v>
      </c>
      <c r="C25" s="81" t="s">
        <v>272</v>
      </c>
      <c r="D25" s="88">
        <v>5</v>
      </c>
      <c r="E25" s="89" t="s">
        <v>132</v>
      </c>
      <c r="F25" s="90">
        <v>16</v>
      </c>
      <c r="G25" s="81"/>
      <c r="H25" s="73"/>
      <c r="I25" s="91"/>
      <c r="J25" s="91"/>
      <c r="K25" s="34" t="s">
        <v>65</v>
      </c>
      <c r="L25" s="94">
        <v>25</v>
      </c>
      <c r="M25" s="94"/>
      <c r="N25" s="93"/>
      <c r="O25" s="64" t="s">
        <v>195</v>
      </c>
      <c r="P25" s="66">
        <v>44087.52150462963</v>
      </c>
      <c r="Q25" s="64" t="s">
        <v>805</v>
      </c>
      <c r="R25" s="67" t="str">
        <f t="shared" si="3"/>
        <v>https://nodexlgraphgallery.org/Pages/Graph.aspx?graphID=235072</v>
      </c>
      <c r="S25" s="64" t="s">
        <v>740</v>
      </c>
      <c r="T25" s="64" t="s">
        <v>809</v>
      </c>
      <c r="U25" s="66">
        <v>44087.52150462963</v>
      </c>
      <c r="V25" s="67" t="str">
        <f>HYPERLINK("https://twitter.com/docassar/status/1305121796623151107")</f>
        <v>https://twitter.com/docassar/status/1305121796623151107</v>
      </c>
      <c r="W25" s="64"/>
      <c r="X25" s="64"/>
      <c r="Y25" s="70" t="s">
        <v>822</v>
      </c>
      <c r="Z25" s="64"/>
      <c r="AA25" s="104">
        <v>1</v>
      </c>
      <c r="AB25" s="140"/>
      <c r="AC25" s="141"/>
      <c r="AD25" s="140"/>
      <c r="AE25" s="141"/>
      <c r="AF25" s="140"/>
      <c r="AG25" s="141"/>
      <c r="AH25" s="48">
        <v>24</v>
      </c>
      <c r="AI25" s="49">
        <v>100</v>
      </c>
      <c r="AJ25" s="48">
        <v>24</v>
      </c>
      <c r="AK25" s="109"/>
      <c r="AL25" s="67" t="str">
        <f>HYPERLINK("http://pbs.twimg.com/profile_images/993645134372798469/pAZy1Q6j_normal.jpg")</f>
        <v>http://pbs.twimg.com/profile_images/993645134372798469/pAZy1Q6j_normal.jpg</v>
      </c>
      <c r="AM25" s="64" t="b">
        <v>0</v>
      </c>
      <c r="AN25" s="64">
        <v>2</v>
      </c>
      <c r="AO25" s="70" t="s">
        <v>274</v>
      </c>
      <c r="AP25" s="64" t="b">
        <v>0</v>
      </c>
      <c r="AQ25" s="64" t="s">
        <v>769</v>
      </c>
      <c r="AR25" s="64"/>
      <c r="AS25" s="70" t="s">
        <v>274</v>
      </c>
      <c r="AT25" s="64" t="b">
        <v>0</v>
      </c>
      <c r="AU25" s="64">
        <v>1</v>
      </c>
      <c r="AV25" s="70" t="s">
        <v>274</v>
      </c>
      <c r="AW25" s="64" t="s">
        <v>324</v>
      </c>
      <c r="AX25" s="64" t="b">
        <v>0</v>
      </c>
      <c r="AY25" s="70" t="s">
        <v>822</v>
      </c>
      <c r="AZ25" s="64" t="s">
        <v>185</v>
      </c>
      <c r="BA25" s="64">
        <v>0</v>
      </c>
      <c r="BB25" s="64">
        <v>0</v>
      </c>
      <c r="BC25" s="64"/>
      <c r="BD25" s="64"/>
      <c r="BE25" s="64"/>
      <c r="BF25" s="64"/>
      <c r="BG25" s="64"/>
      <c r="BH25" s="64"/>
      <c r="BI25" s="64"/>
      <c r="BJ25" s="64"/>
      <c r="BK25" s="63" t="str">
        <f>REPLACE(INDEX(GroupVertices[Group],MATCH(Edges[[#This Row],[Vertex 1]],GroupVertices[Vertex],0)),1,1,"")</f>
        <v>1</v>
      </c>
      <c r="BL25" s="63" t="str">
        <f>REPLACE(INDEX(GroupVertices[Group],MATCH(Edges[[#This Row],[Vertex 2]],GroupVertices[Vertex],0)),1,1,"")</f>
        <v>1</v>
      </c>
      <c r="BM25" s="127">
        <v>44087</v>
      </c>
      <c r="BN25" s="70" t="s">
        <v>814</v>
      </c>
      <c r="BO25" s="104"/>
      <c r="BP25" s="48">
        <v>0</v>
      </c>
      <c r="BQ25" s="49">
        <v>0</v>
      </c>
      <c r="BR25" s="48">
        <v>0</v>
      </c>
      <c r="BS25" s="49">
        <v>0</v>
      </c>
      <c r="BT25" s="48">
        <v>0</v>
      </c>
      <c r="BU25" s="49">
        <v>0</v>
      </c>
    </row>
    <row r="26" spans="1:73" ht="15">
      <c r="A26" s="62" t="s">
        <v>728</v>
      </c>
      <c r="B26" s="62" t="s">
        <v>802</v>
      </c>
      <c r="C26" s="81" t="s">
        <v>272</v>
      </c>
      <c r="D26" s="88">
        <v>5</v>
      </c>
      <c r="E26" s="89" t="s">
        <v>132</v>
      </c>
      <c r="F26" s="90">
        <v>16</v>
      </c>
      <c r="G26" s="81"/>
      <c r="H26" s="73"/>
      <c r="I26" s="91"/>
      <c r="J26" s="91"/>
      <c r="K26" s="34" t="s">
        <v>65</v>
      </c>
      <c r="L26" s="94">
        <v>26</v>
      </c>
      <c r="M26" s="94"/>
      <c r="N26" s="93"/>
      <c r="O26" s="64" t="s">
        <v>732</v>
      </c>
      <c r="P26" s="66">
        <v>44088.6456712963</v>
      </c>
      <c r="Q26" s="64" t="s">
        <v>805</v>
      </c>
      <c r="R26" s="67" t="str">
        <f t="shared" si="3"/>
        <v>https://nodexlgraphgallery.org/Pages/Graph.aspx?graphID=235072</v>
      </c>
      <c r="S26" s="64" t="s">
        <v>740</v>
      </c>
      <c r="T26" s="64"/>
      <c r="U26" s="66">
        <v>44088.6456712963</v>
      </c>
      <c r="V26" s="67" t="str">
        <f>HYPERLINK("https://twitter.com/thartman2u/status/1305529180076093440")</f>
        <v>https://twitter.com/thartman2u/status/1305529180076093440</v>
      </c>
      <c r="W26" s="64"/>
      <c r="X26" s="64"/>
      <c r="Y26" s="70" t="s">
        <v>823</v>
      </c>
      <c r="Z26" s="64"/>
      <c r="AA26" s="104">
        <v>1</v>
      </c>
      <c r="AB26" s="140"/>
      <c r="AC26" s="141"/>
      <c r="AD26" s="140"/>
      <c r="AE26" s="141"/>
      <c r="AF26" s="140"/>
      <c r="AG26" s="141"/>
      <c r="AH26" s="48">
        <v>24</v>
      </c>
      <c r="AI26" s="49">
        <v>100</v>
      </c>
      <c r="AJ26" s="48">
        <v>24</v>
      </c>
      <c r="AK26" s="109"/>
      <c r="AL26" s="67" t="str">
        <f>HYPERLINK("http://pbs.twimg.com/profile_images/875946540715659264/FDOf-UKL_normal.jpg")</f>
        <v>http://pbs.twimg.com/profile_images/875946540715659264/FDOf-UKL_normal.jpg</v>
      </c>
      <c r="AM26" s="64" t="b">
        <v>0</v>
      </c>
      <c r="AN26" s="64">
        <v>0</v>
      </c>
      <c r="AO26" s="70" t="s">
        <v>274</v>
      </c>
      <c r="AP26" s="64" t="b">
        <v>0</v>
      </c>
      <c r="AQ26" s="64" t="s">
        <v>769</v>
      </c>
      <c r="AR26" s="64"/>
      <c r="AS26" s="70" t="s">
        <v>274</v>
      </c>
      <c r="AT26" s="64" t="b">
        <v>0</v>
      </c>
      <c r="AU26" s="64">
        <v>1</v>
      </c>
      <c r="AV26" s="70" t="s">
        <v>822</v>
      </c>
      <c r="AW26" s="64" t="s">
        <v>671</v>
      </c>
      <c r="AX26" s="64" t="b">
        <v>0</v>
      </c>
      <c r="AY26" s="70" t="s">
        <v>822</v>
      </c>
      <c r="AZ26" s="64" t="s">
        <v>185</v>
      </c>
      <c r="BA26" s="64">
        <v>0</v>
      </c>
      <c r="BB26" s="64">
        <v>0</v>
      </c>
      <c r="BC26" s="64"/>
      <c r="BD26" s="64"/>
      <c r="BE26" s="64"/>
      <c r="BF26" s="64"/>
      <c r="BG26" s="64"/>
      <c r="BH26" s="64"/>
      <c r="BI26" s="64"/>
      <c r="BJ26" s="64"/>
      <c r="BK26" s="63" t="str">
        <f>REPLACE(INDEX(GroupVertices[Group],MATCH(Edges[[#This Row],[Vertex 1]],GroupVertices[Vertex],0)),1,1,"")</f>
        <v>1</v>
      </c>
      <c r="BL26" s="63" t="str">
        <f>REPLACE(INDEX(GroupVertices[Group],MATCH(Edges[[#This Row],[Vertex 2]],GroupVertices[Vertex],0)),1,1,"")</f>
        <v>1</v>
      </c>
      <c r="BM26" s="127">
        <v>44088</v>
      </c>
      <c r="BN26" s="70" t="s">
        <v>815</v>
      </c>
      <c r="BO26" s="104"/>
      <c r="BP26" s="48">
        <v>0</v>
      </c>
      <c r="BQ26" s="49">
        <v>0</v>
      </c>
      <c r="BR26" s="48">
        <v>0</v>
      </c>
      <c r="BS26" s="49">
        <v>0</v>
      </c>
      <c r="BT26" s="48">
        <v>0</v>
      </c>
      <c r="BU26" s="49">
        <v>0</v>
      </c>
    </row>
    <row r="27" spans="1:73" ht="15">
      <c r="A27" s="62" t="s">
        <v>737</v>
      </c>
      <c r="B27" s="62" t="s">
        <v>352</v>
      </c>
      <c r="C27" s="81" t="s">
        <v>272</v>
      </c>
      <c r="D27" s="88">
        <v>5</v>
      </c>
      <c r="E27" s="89" t="s">
        <v>132</v>
      </c>
      <c r="F27" s="90">
        <v>16</v>
      </c>
      <c r="G27" s="81"/>
      <c r="H27" s="73"/>
      <c r="I27" s="91"/>
      <c r="J27" s="91"/>
      <c r="K27" s="34" t="s">
        <v>65</v>
      </c>
      <c r="L27" s="94">
        <v>27</v>
      </c>
      <c r="M27" s="94"/>
      <c r="N27" s="93"/>
      <c r="O27" s="64" t="s">
        <v>195</v>
      </c>
      <c r="P27" s="66">
        <v>44087.52150462963</v>
      </c>
      <c r="Q27" s="64" t="s">
        <v>805</v>
      </c>
      <c r="R27" s="67" t="str">
        <f t="shared" si="3"/>
        <v>https://nodexlgraphgallery.org/Pages/Graph.aspx?graphID=235072</v>
      </c>
      <c r="S27" s="64" t="s">
        <v>740</v>
      </c>
      <c r="T27" s="64" t="s">
        <v>809</v>
      </c>
      <c r="U27" s="66">
        <v>44087.52150462963</v>
      </c>
      <c r="V27" s="67" t="str">
        <f>HYPERLINK("https://twitter.com/docassar/status/1305121796623151107")</f>
        <v>https://twitter.com/docassar/status/1305121796623151107</v>
      </c>
      <c r="W27" s="64"/>
      <c r="X27" s="64"/>
      <c r="Y27" s="70" t="s">
        <v>822</v>
      </c>
      <c r="Z27" s="64"/>
      <c r="AA27" s="104">
        <v>1</v>
      </c>
      <c r="AB27" s="140"/>
      <c r="AC27" s="141"/>
      <c r="AD27" s="140"/>
      <c r="AE27" s="141"/>
      <c r="AF27" s="140"/>
      <c r="AG27" s="141"/>
      <c r="AH27" s="48"/>
      <c r="AI27" s="49"/>
      <c r="AJ27" s="48"/>
      <c r="AK27" s="109"/>
      <c r="AL27" s="67" t="str">
        <f>HYPERLINK("http://pbs.twimg.com/profile_images/993645134372798469/pAZy1Q6j_normal.jpg")</f>
        <v>http://pbs.twimg.com/profile_images/993645134372798469/pAZy1Q6j_normal.jpg</v>
      </c>
      <c r="AM27" s="64" t="b">
        <v>0</v>
      </c>
      <c r="AN27" s="64">
        <v>2</v>
      </c>
      <c r="AO27" s="70" t="s">
        <v>274</v>
      </c>
      <c r="AP27" s="64" t="b">
        <v>0</v>
      </c>
      <c r="AQ27" s="64" t="s">
        <v>769</v>
      </c>
      <c r="AR27" s="64"/>
      <c r="AS27" s="70" t="s">
        <v>274</v>
      </c>
      <c r="AT27" s="64" t="b">
        <v>0</v>
      </c>
      <c r="AU27" s="64">
        <v>1</v>
      </c>
      <c r="AV27" s="70" t="s">
        <v>274</v>
      </c>
      <c r="AW27" s="64" t="s">
        <v>324</v>
      </c>
      <c r="AX27" s="64" t="b">
        <v>0</v>
      </c>
      <c r="AY27" s="70" t="s">
        <v>822</v>
      </c>
      <c r="AZ27" s="64" t="s">
        <v>185</v>
      </c>
      <c r="BA27" s="64">
        <v>0</v>
      </c>
      <c r="BB27" s="64">
        <v>0</v>
      </c>
      <c r="BC27" s="64"/>
      <c r="BD27" s="64"/>
      <c r="BE27" s="64"/>
      <c r="BF27" s="64"/>
      <c r="BG27" s="64"/>
      <c r="BH27" s="64"/>
      <c r="BI27" s="64"/>
      <c r="BJ27" s="64"/>
      <c r="BK27" s="63" t="str">
        <f>REPLACE(INDEX(GroupVertices[Group],MATCH(Edges[[#This Row],[Vertex 1]],GroupVertices[Vertex],0)),1,1,"")</f>
        <v>1</v>
      </c>
      <c r="BL27" s="63" t="str">
        <f>REPLACE(INDEX(GroupVertices[Group],MATCH(Edges[[#This Row],[Vertex 2]],GroupVertices[Vertex],0)),1,1,"")</f>
        <v>2</v>
      </c>
      <c r="BM27" s="127">
        <v>44087</v>
      </c>
      <c r="BN27" s="70" t="s">
        <v>814</v>
      </c>
      <c r="BO27" s="104"/>
      <c r="BP27" s="48"/>
      <c r="BQ27" s="49"/>
      <c r="BR27" s="48"/>
      <c r="BS27" s="49"/>
      <c r="BT27" s="48"/>
      <c r="BU27" s="49"/>
    </row>
    <row r="28" spans="1:73" ht="15">
      <c r="A28" s="62" t="s">
        <v>728</v>
      </c>
      <c r="B28" s="62" t="s">
        <v>352</v>
      </c>
      <c r="C28" s="81" t="s">
        <v>272</v>
      </c>
      <c r="D28" s="88">
        <v>5</v>
      </c>
      <c r="E28" s="89" t="s">
        <v>132</v>
      </c>
      <c r="F28" s="90">
        <v>16</v>
      </c>
      <c r="G28" s="81"/>
      <c r="H28" s="73"/>
      <c r="I28" s="91"/>
      <c r="J28" s="91"/>
      <c r="K28" s="34" t="s">
        <v>65</v>
      </c>
      <c r="L28" s="94">
        <v>28</v>
      </c>
      <c r="M28" s="94"/>
      <c r="N28" s="93"/>
      <c r="O28" s="64" t="s">
        <v>732</v>
      </c>
      <c r="P28" s="66">
        <v>44088.6456712963</v>
      </c>
      <c r="Q28" s="64" t="s">
        <v>805</v>
      </c>
      <c r="R28" s="67" t="str">
        <f t="shared" si="3"/>
        <v>https://nodexlgraphgallery.org/Pages/Graph.aspx?graphID=235072</v>
      </c>
      <c r="S28" s="64" t="s">
        <v>740</v>
      </c>
      <c r="T28" s="64"/>
      <c r="U28" s="66">
        <v>44088.6456712963</v>
      </c>
      <c r="V28" s="67" t="str">
        <f>HYPERLINK("https://twitter.com/thartman2u/status/1305529180076093440")</f>
        <v>https://twitter.com/thartman2u/status/1305529180076093440</v>
      </c>
      <c r="W28" s="64"/>
      <c r="X28" s="64"/>
      <c r="Y28" s="70" t="s">
        <v>823</v>
      </c>
      <c r="Z28" s="64"/>
      <c r="AA28" s="104">
        <v>1</v>
      </c>
      <c r="AB28" s="140"/>
      <c r="AC28" s="141"/>
      <c r="AD28" s="140"/>
      <c r="AE28" s="141"/>
      <c r="AF28" s="140"/>
      <c r="AG28" s="141"/>
      <c r="AH28" s="48"/>
      <c r="AI28" s="49"/>
      <c r="AJ28" s="48"/>
      <c r="AK28" s="109"/>
      <c r="AL28" s="67" t="str">
        <f>HYPERLINK("http://pbs.twimg.com/profile_images/875946540715659264/FDOf-UKL_normal.jpg")</f>
        <v>http://pbs.twimg.com/profile_images/875946540715659264/FDOf-UKL_normal.jpg</v>
      </c>
      <c r="AM28" s="64" t="b">
        <v>0</v>
      </c>
      <c r="AN28" s="64">
        <v>0</v>
      </c>
      <c r="AO28" s="70" t="s">
        <v>274</v>
      </c>
      <c r="AP28" s="64" t="b">
        <v>0</v>
      </c>
      <c r="AQ28" s="64" t="s">
        <v>769</v>
      </c>
      <c r="AR28" s="64"/>
      <c r="AS28" s="70" t="s">
        <v>274</v>
      </c>
      <c r="AT28" s="64" t="b">
        <v>0</v>
      </c>
      <c r="AU28" s="64">
        <v>1</v>
      </c>
      <c r="AV28" s="70" t="s">
        <v>822</v>
      </c>
      <c r="AW28" s="64" t="s">
        <v>671</v>
      </c>
      <c r="AX28" s="64" t="b">
        <v>0</v>
      </c>
      <c r="AY28" s="70" t="s">
        <v>822</v>
      </c>
      <c r="AZ28" s="64" t="s">
        <v>185</v>
      </c>
      <c r="BA28" s="64">
        <v>0</v>
      </c>
      <c r="BB28" s="64">
        <v>0</v>
      </c>
      <c r="BC28" s="64"/>
      <c r="BD28" s="64"/>
      <c r="BE28" s="64"/>
      <c r="BF28" s="64"/>
      <c r="BG28" s="64"/>
      <c r="BH28" s="64"/>
      <c r="BI28" s="64"/>
      <c r="BJ28" s="64"/>
      <c r="BK28" s="63" t="str">
        <f>REPLACE(INDEX(GroupVertices[Group],MATCH(Edges[[#This Row],[Vertex 1]],GroupVertices[Vertex],0)),1,1,"")</f>
        <v>1</v>
      </c>
      <c r="BL28" s="63" t="str">
        <f>REPLACE(INDEX(GroupVertices[Group],MATCH(Edges[[#This Row],[Vertex 2]],GroupVertices[Vertex],0)),1,1,"")</f>
        <v>2</v>
      </c>
      <c r="BM28" s="127">
        <v>44088</v>
      </c>
      <c r="BN28" s="70" t="s">
        <v>815</v>
      </c>
      <c r="BO28" s="104"/>
      <c r="BP28" s="48"/>
      <c r="BQ28" s="49"/>
      <c r="BR28" s="48"/>
      <c r="BS28" s="49"/>
      <c r="BT28" s="48"/>
      <c r="BU28" s="49"/>
    </row>
    <row r="29" spans="1:73" ht="15">
      <c r="A29" s="62" t="s">
        <v>737</v>
      </c>
      <c r="B29" s="62" t="s">
        <v>728</v>
      </c>
      <c r="C29" s="81" t="s">
        <v>272</v>
      </c>
      <c r="D29" s="88">
        <v>5</v>
      </c>
      <c r="E29" s="89" t="s">
        <v>132</v>
      </c>
      <c r="F29" s="90">
        <v>16</v>
      </c>
      <c r="G29" s="81"/>
      <c r="H29" s="73"/>
      <c r="I29" s="91"/>
      <c r="J29" s="91"/>
      <c r="K29" s="34" t="s">
        <v>66</v>
      </c>
      <c r="L29" s="94">
        <v>29</v>
      </c>
      <c r="M29" s="94"/>
      <c r="N29" s="93"/>
      <c r="O29" s="64" t="s">
        <v>195</v>
      </c>
      <c r="P29" s="66">
        <v>44087.52150462963</v>
      </c>
      <c r="Q29" s="64" t="s">
        <v>805</v>
      </c>
      <c r="R29" s="67" t="str">
        <f t="shared" si="3"/>
        <v>https://nodexlgraphgallery.org/Pages/Graph.aspx?graphID=235072</v>
      </c>
      <c r="S29" s="64" t="s">
        <v>740</v>
      </c>
      <c r="T29" s="64" t="s">
        <v>809</v>
      </c>
      <c r="U29" s="66">
        <v>44087.52150462963</v>
      </c>
      <c r="V29" s="67" t="str">
        <f>HYPERLINK("https://twitter.com/docassar/status/1305121796623151107")</f>
        <v>https://twitter.com/docassar/status/1305121796623151107</v>
      </c>
      <c r="W29" s="64"/>
      <c r="X29" s="64"/>
      <c r="Y29" s="70" t="s">
        <v>822</v>
      </c>
      <c r="Z29" s="64"/>
      <c r="AA29" s="104">
        <v>1</v>
      </c>
      <c r="AB29" s="140"/>
      <c r="AC29" s="141"/>
      <c r="AD29" s="140"/>
      <c r="AE29" s="141"/>
      <c r="AF29" s="140"/>
      <c r="AG29" s="141"/>
      <c r="AH29" s="48"/>
      <c r="AI29" s="49"/>
      <c r="AJ29" s="48"/>
      <c r="AK29" s="109"/>
      <c r="AL29" s="67" t="str">
        <f>HYPERLINK("http://pbs.twimg.com/profile_images/993645134372798469/pAZy1Q6j_normal.jpg")</f>
        <v>http://pbs.twimg.com/profile_images/993645134372798469/pAZy1Q6j_normal.jpg</v>
      </c>
      <c r="AM29" s="64" t="b">
        <v>0</v>
      </c>
      <c r="AN29" s="64">
        <v>2</v>
      </c>
      <c r="AO29" s="70" t="s">
        <v>274</v>
      </c>
      <c r="AP29" s="64" t="b">
        <v>0</v>
      </c>
      <c r="AQ29" s="64" t="s">
        <v>769</v>
      </c>
      <c r="AR29" s="64"/>
      <c r="AS29" s="70" t="s">
        <v>274</v>
      </c>
      <c r="AT29" s="64" t="b">
        <v>0</v>
      </c>
      <c r="AU29" s="64">
        <v>1</v>
      </c>
      <c r="AV29" s="70" t="s">
        <v>274</v>
      </c>
      <c r="AW29" s="64" t="s">
        <v>324</v>
      </c>
      <c r="AX29" s="64" t="b">
        <v>0</v>
      </c>
      <c r="AY29" s="70" t="s">
        <v>822</v>
      </c>
      <c r="AZ29" s="64" t="s">
        <v>185</v>
      </c>
      <c r="BA29" s="64">
        <v>0</v>
      </c>
      <c r="BB29" s="64">
        <v>0</v>
      </c>
      <c r="BC29" s="64"/>
      <c r="BD29" s="64"/>
      <c r="BE29" s="64"/>
      <c r="BF29" s="64"/>
      <c r="BG29" s="64"/>
      <c r="BH29" s="64"/>
      <c r="BI29" s="64"/>
      <c r="BJ29" s="64"/>
      <c r="BK29" s="63" t="str">
        <f>REPLACE(INDEX(GroupVertices[Group],MATCH(Edges[[#This Row],[Vertex 1]],GroupVertices[Vertex],0)),1,1,"")</f>
        <v>1</v>
      </c>
      <c r="BL29" s="63" t="str">
        <f>REPLACE(INDEX(GroupVertices[Group],MATCH(Edges[[#This Row],[Vertex 2]],GroupVertices[Vertex],0)),1,1,"")</f>
        <v>1</v>
      </c>
      <c r="BM29" s="127">
        <v>44087</v>
      </c>
      <c r="BN29" s="70" t="s">
        <v>814</v>
      </c>
      <c r="BO29" s="104"/>
      <c r="BP29" s="48"/>
      <c r="BQ29" s="49"/>
      <c r="BR29" s="48"/>
      <c r="BS29" s="49"/>
      <c r="BT29" s="48"/>
      <c r="BU29" s="49"/>
    </row>
    <row r="30" spans="1:73" ht="15">
      <c r="A30" s="62" t="s">
        <v>728</v>
      </c>
      <c r="B30" s="62" t="s">
        <v>737</v>
      </c>
      <c r="C30" s="81" t="s">
        <v>272</v>
      </c>
      <c r="D30" s="88">
        <v>5</v>
      </c>
      <c r="E30" s="89" t="s">
        <v>132</v>
      </c>
      <c r="F30" s="90">
        <v>16</v>
      </c>
      <c r="G30" s="81"/>
      <c r="H30" s="73"/>
      <c r="I30" s="91"/>
      <c r="J30" s="91"/>
      <c r="K30" s="34" t="s">
        <v>66</v>
      </c>
      <c r="L30" s="94">
        <v>30</v>
      </c>
      <c r="M30" s="94"/>
      <c r="N30" s="93"/>
      <c r="O30" s="64" t="s">
        <v>732</v>
      </c>
      <c r="P30" s="66">
        <v>44088.6456712963</v>
      </c>
      <c r="Q30" s="64" t="s">
        <v>805</v>
      </c>
      <c r="R30" s="67" t="str">
        <f t="shared" si="3"/>
        <v>https://nodexlgraphgallery.org/Pages/Graph.aspx?graphID=235072</v>
      </c>
      <c r="S30" s="64" t="s">
        <v>740</v>
      </c>
      <c r="T30" s="64"/>
      <c r="U30" s="66">
        <v>44088.6456712963</v>
      </c>
      <c r="V30" s="67" t="str">
        <f>HYPERLINK("https://twitter.com/thartman2u/status/1305529180076093440")</f>
        <v>https://twitter.com/thartman2u/status/1305529180076093440</v>
      </c>
      <c r="W30" s="64"/>
      <c r="X30" s="64"/>
      <c r="Y30" s="70" t="s">
        <v>823</v>
      </c>
      <c r="Z30" s="64"/>
      <c r="AA30" s="104">
        <v>1</v>
      </c>
      <c r="AB30" s="140"/>
      <c r="AC30" s="141"/>
      <c r="AD30" s="140"/>
      <c r="AE30" s="141"/>
      <c r="AF30" s="140"/>
      <c r="AG30" s="141"/>
      <c r="AH30" s="48"/>
      <c r="AI30" s="49"/>
      <c r="AJ30" s="48"/>
      <c r="AK30" s="109"/>
      <c r="AL30" s="67" t="str">
        <f>HYPERLINK("http://pbs.twimg.com/profile_images/875946540715659264/FDOf-UKL_normal.jpg")</f>
        <v>http://pbs.twimg.com/profile_images/875946540715659264/FDOf-UKL_normal.jpg</v>
      </c>
      <c r="AM30" s="64" t="b">
        <v>0</v>
      </c>
      <c r="AN30" s="64">
        <v>0</v>
      </c>
      <c r="AO30" s="70" t="s">
        <v>274</v>
      </c>
      <c r="AP30" s="64" t="b">
        <v>0</v>
      </c>
      <c r="AQ30" s="64" t="s">
        <v>769</v>
      </c>
      <c r="AR30" s="64"/>
      <c r="AS30" s="70" t="s">
        <v>274</v>
      </c>
      <c r="AT30" s="64" t="b">
        <v>0</v>
      </c>
      <c r="AU30" s="64">
        <v>1</v>
      </c>
      <c r="AV30" s="70" t="s">
        <v>822</v>
      </c>
      <c r="AW30" s="64" t="s">
        <v>671</v>
      </c>
      <c r="AX30" s="64" t="b">
        <v>0</v>
      </c>
      <c r="AY30" s="70" t="s">
        <v>822</v>
      </c>
      <c r="AZ30" s="64" t="s">
        <v>185</v>
      </c>
      <c r="BA30" s="64">
        <v>0</v>
      </c>
      <c r="BB30" s="64">
        <v>0</v>
      </c>
      <c r="BC30" s="64"/>
      <c r="BD30" s="64"/>
      <c r="BE30" s="64"/>
      <c r="BF30" s="64"/>
      <c r="BG30" s="64"/>
      <c r="BH30" s="64"/>
      <c r="BI30" s="64"/>
      <c r="BJ30" s="64"/>
      <c r="BK30" s="63" t="str">
        <f>REPLACE(INDEX(GroupVertices[Group],MATCH(Edges[[#This Row],[Vertex 1]],GroupVertices[Vertex],0)),1,1,"")</f>
        <v>1</v>
      </c>
      <c r="BL30" s="63" t="str">
        <f>REPLACE(INDEX(GroupVertices[Group],MATCH(Edges[[#This Row],[Vertex 2]],GroupVertices[Vertex],0)),1,1,"")</f>
        <v>1</v>
      </c>
      <c r="BM30" s="127">
        <v>44088</v>
      </c>
      <c r="BN30" s="70" t="s">
        <v>815</v>
      </c>
      <c r="BO30" s="104"/>
      <c r="BP30" s="48"/>
      <c r="BQ30" s="49"/>
      <c r="BR30" s="48"/>
      <c r="BS30" s="49"/>
      <c r="BT30" s="48"/>
      <c r="BU30" s="49"/>
    </row>
    <row r="31" spans="1:73" ht="15">
      <c r="A31" s="62" t="s">
        <v>728</v>
      </c>
      <c r="B31" s="62" t="s">
        <v>737</v>
      </c>
      <c r="C31" s="81" t="s">
        <v>272</v>
      </c>
      <c r="D31" s="88">
        <v>5</v>
      </c>
      <c r="E31" s="89" t="s">
        <v>132</v>
      </c>
      <c r="F31" s="90">
        <v>16</v>
      </c>
      <c r="G31" s="81"/>
      <c r="H31" s="73"/>
      <c r="I31" s="91"/>
      <c r="J31" s="91"/>
      <c r="K31" s="34" t="s">
        <v>66</v>
      </c>
      <c r="L31" s="94">
        <v>31</v>
      </c>
      <c r="M31" s="94"/>
      <c r="N31" s="93"/>
      <c r="O31" s="64" t="s">
        <v>733</v>
      </c>
      <c r="P31" s="66">
        <v>44088.6456712963</v>
      </c>
      <c r="Q31" s="64" t="s">
        <v>805</v>
      </c>
      <c r="R31" s="67" t="str">
        <f t="shared" si="3"/>
        <v>https://nodexlgraphgallery.org/Pages/Graph.aspx?graphID=235072</v>
      </c>
      <c r="S31" s="64" t="s">
        <v>740</v>
      </c>
      <c r="T31" s="64"/>
      <c r="U31" s="66">
        <v>44088.6456712963</v>
      </c>
      <c r="V31" s="67" t="str">
        <f>HYPERLINK("https://twitter.com/thartman2u/status/1305529180076093440")</f>
        <v>https://twitter.com/thartman2u/status/1305529180076093440</v>
      </c>
      <c r="W31" s="64"/>
      <c r="X31" s="64"/>
      <c r="Y31" s="70" t="s">
        <v>823</v>
      </c>
      <c r="Z31" s="64"/>
      <c r="AA31" s="104">
        <v>1</v>
      </c>
      <c r="AB31" s="140"/>
      <c r="AC31" s="141"/>
      <c r="AD31" s="140"/>
      <c r="AE31" s="141"/>
      <c r="AF31" s="140"/>
      <c r="AG31" s="141"/>
      <c r="AH31" s="48"/>
      <c r="AI31" s="49"/>
      <c r="AJ31" s="48"/>
      <c r="AK31" s="109"/>
      <c r="AL31" s="67" t="str">
        <f>HYPERLINK("http://pbs.twimg.com/profile_images/875946540715659264/FDOf-UKL_normal.jpg")</f>
        <v>http://pbs.twimg.com/profile_images/875946540715659264/FDOf-UKL_normal.jpg</v>
      </c>
      <c r="AM31" s="64" t="b">
        <v>0</v>
      </c>
      <c r="AN31" s="64">
        <v>0</v>
      </c>
      <c r="AO31" s="70" t="s">
        <v>274</v>
      </c>
      <c r="AP31" s="64" t="b">
        <v>0</v>
      </c>
      <c r="AQ31" s="64" t="s">
        <v>769</v>
      </c>
      <c r="AR31" s="64"/>
      <c r="AS31" s="70" t="s">
        <v>274</v>
      </c>
      <c r="AT31" s="64" t="b">
        <v>0</v>
      </c>
      <c r="AU31" s="64">
        <v>1</v>
      </c>
      <c r="AV31" s="70" t="s">
        <v>822</v>
      </c>
      <c r="AW31" s="64" t="s">
        <v>671</v>
      </c>
      <c r="AX31" s="64" t="b">
        <v>0</v>
      </c>
      <c r="AY31" s="70" t="s">
        <v>822</v>
      </c>
      <c r="AZ31" s="64" t="s">
        <v>185</v>
      </c>
      <c r="BA31" s="64">
        <v>0</v>
      </c>
      <c r="BB31" s="64">
        <v>0</v>
      </c>
      <c r="BC31" s="64"/>
      <c r="BD31" s="64"/>
      <c r="BE31" s="64"/>
      <c r="BF31" s="64"/>
      <c r="BG31" s="64"/>
      <c r="BH31" s="64"/>
      <c r="BI31" s="64"/>
      <c r="BJ31" s="64"/>
      <c r="BK31" s="63" t="str">
        <f>REPLACE(INDEX(GroupVertices[Group],MATCH(Edges[[#This Row],[Vertex 1]],GroupVertices[Vertex],0)),1,1,"")</f>
        <v>1</v>
      </c>
      <c r="BL31" s="63" t="str">
        <f>REPLACE(INDEX(GroupVertices[Group],MATCH(Edges[[#This Row],[Vertex 2]],GroupVertices[Vertex],0)),1,1,"")</f>
        <v>1</v>
      </c>
      <c r="BM31" s="127">
        <v>44088</v>
      </c>
      <c r="BN31" s="70" t="s">
        <v>815</v>
      </c>
      <c r="BO31" s="104"/>
      <c r="BP31" s="48"/>
      <c r="BQ31" s="49"/>
      <c r="BR31" s="48"/>
      <c r="BS31" s="49"/>
      <c r="BT31" s="48"/>
      <c r="BU31" s="49"/>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row r="9331" spans="1:11" ht="15">
      <c r="A9331"/>
      <c r="B9331"/>
      <c r="C9331"/>
      <c r="D9331"/>
      <c r="E9331"/>
      <c r="F9331"/>
      <c r="G9331"/>
      <c r="H9331"/>
      <c r="I9331"/>
      <c r="J9331"/>
      <c r="K9331"/>
    </row>
    <row r="9332" spans="1:11" ht="15">
      <c r="A9332"/>
      <c r="B9332"/>
      <c r="C9332"/>
      <c r="D9332"/>
      <c r="E9332"/>
      <c r="F9332"/>
      <c r="G9332"/>
      <c r="H9332"/>
      <c r="I9332"/>
      <c r="J9332"/>
      <c r="K9332"/>
    </row>
    <row r="9333" spans="1:11" ht="15">
      <c r="A9333"/>
      <c r="B9333"/>
      <c r="C9333"/>
      <c r="D9333"/>
      <c r="E9333"/>
      <c r="F9333"/>
      <c r="G9333"/>
      <c r="H9333"/>
      <c r="I9333"/>
      <c r="J9333"/>
      <c r="K9333"/>
    </row>
    <row r="9334" spans="1:11" ht="15">
      <c r="A9334"/>
      <c r="B9334"/>
      <c r="C9334"/>
      <c r="D9334"/>
      <c r="E9334"/>
      <c r="F9334"/>
      <c r="G9334"/>
      <c r="H9334"/>
      <c r="I9334"/>
      <c r="J9334"/>
      <c r="K9334"/>
    </row>
    <row r="9335" spans="1:11" ht="15">
      <c r="A9335"/>
      <c r="B9335"/>
      <c r="C9335"/>
      <c r="D9335"/>
      <c r="E9335"/>
      <c r="F9335"/>
      <c r="G9335"/>
      <c r="H9335"/>
      <c r="I9335"/>
      <c r="J9335"/>
      <c r="K9335"/>
    </row>
    <row r="9336" spans="1:11" ht="15">
      <c r="A9336"/>
      <c r="B9336"/>
      <c r="C9336"/>
      <c r="D9336"/>
      <c r="E9336"/>
      <c r="F9336"/>
      <c r="G9336"/>
      <c r="H9336"/>
      <c r="I9336"/>
      <c r="J9336"/>
      <c r="K9336"/>
    </row>
    <row r="9337" spans="1:11" ht="15">
      <c r="A9337"/>
      <c r="B9337"/>
      <c r="C9337"/>
      <c r="D9337"/>
      <c r="E9337"/>
      <c r="F9337"/>
      <c r="G9337"/>
      <c r="H9337"/>
      <c r="I9337"/>
      <c r="J9337"/>
      <c r="K9337"/>
    </row>
    <row r="9338" spans="1:11" ht="15">
      <c r="A9338"/>
      <c r="B9338"/>
      <c r="C9338"/>
      <c r="D9338"/>
      <c r="E9338"/>
      <c r="F9338"/>
      <c r="G9338"/>
      <c r="H9338"/>
      <c r="I9338"/>
      <c r="J9338"/>
      <c r="K9338"/>
    </row>
    <row r="9339" spans="1:11" ht="15">
      <c r="A9339"/>
      <c r="B9339"/>
      <c r="C9339"/>
      <c r="D9339"/>
      <c r="E9339"/>
      <c r="F9339"/>
      <c r="G9339"/>
      <c r="H9339"/>
      <c r="I9339"/>
      <c r="J9339"/>
      <c r="K9339"/>
    </row>
    <row r="9340" spans="1:11" ht="15">
      <c r="A9340"/>
      <c r="B9340"/>
      <c r="C9340"/>
      <c r="D9340"/>
      <c r="E9340"/>
      <c r="F9340"/>
      <c r="G9340"/>
      <c r="H9340"/>
      <c r="I9340"/>
      <c r="J9340"/>
      <c r="K9340"/>
    </row>
    <row r="9341" spans="1:11" ht="15">
      <c r="A9341"/>
      <c r="B9341"/>
      <c r="C9341"/>
      <c r="D9341"/>
      <c r="E9341"/>
      <c r="F9341"/>
      <c r="G9341"/>
      <c r="H9341"/>
      <c r="I9341"/>
      <c r="J9341"/>
      <c r="K9341"/>
    </row>
    <row r="9342" spans="1:11" ht="15">
      <c r="A9342"/>
      <c r="B9342"/>
      <c r="C9342"/>
      <c r="D9342"/>
      <c r="E9342"/>
      <c r="F9342"/>
      <c r="G9342"/>
      <c r="H9342"/>
      <c r="I9342"/>
      <c r="J9342"/>
      <c r="K9342"/>
    </row>
    <row r="9343" spans="1:11" ht="15">
      <c r="A9343"/>
      <c r="B9343"/>
      <c r="C9343"/>
      <c r="D9343"/>
      <c r="E9343"/>
      <c r="F9343"/>
      <c r="G9343"/>
      <c r="H9343"/>
      <c r="I9343"/>
      <c r="J9343"/>
      <c r="K9343"/>
    </row>
    <row r="9344" spans="1:11" ht="15">
      <c r="A9344"/>
      <c r="B9344"/>
      <c r="C9344"/>
      <c r="D9344"/>
      <c r="E9344"/>
      <c r="F9344"/>
      <c r="G9344"/>
      <c r="H9344"/>
      <c r="I9344"/>
      <c r="J9344"/>
      <c r="K9344"/>
    </row>
    <row r="9345" spans="1:11" ht="15">
      <c r="A9345"/>
      <c r="B9345"/>
      <c r="C9345"/>
      <c r="D9345"/>
      <c r="E9345"/>
      <c r="F9345"/>
      <c r="G9345"/>
      <c r="H9345"/>
      <c r="I9345"/>
      <c r="J9345"/>
      <c r="K9345"/>
    </row>
    <row r="9346" spans="1:11" ht="15">
      <c r="A9346"/>
      <c r="B9346"/>
      <c r="C9346"/>
      <c r="D9346"/>
      <c r="E9346"/>
      <c r="F9346"/>
      <c r="G9346"/>
      <c r="H9346"/>
      <c r="I9346"/>
      <c r="J9346"/>
      <c r="K9346"/>
    </row>
    <row r="9347" spans="1:11" ht="15">
      <c r="A9347"/>
      <c r="B9347"/>
      <c r="C9347"/>
      <c r="D9347"/>
      <c r="E9347"/>
      <c r="F9347"/>
      <c r="G9347"/>
      <c r="H9347"/>
      <c r="I9347"/>
      <c r="J9347"/>
      <c r="K9347"/>
    </row>
    <row r="9348" spans="1:11" ht="15">
      <c r="A9348"/>
      <c r="B9348"/>
      <c r="C9348"/>
      <c r="D9348"/>
      <c r="E9348"/>
      <c r="F9348"/>
      <c r="G9348"/>
      <c r="H9348"/>
      <c r="I9348"/>
      <c r="J9348"/>
      <c r="K9348"/>
    </row>
    <row r="9349" spans="1:11" ht="15">
      <c r="A9349"/>
      <c r="B9349"/>
      <c r="C9349"/>
      <c r="D9349"/>
      <c r="E9349"/>
      <c r="F9349"/>
      <c r="G9349"/>
      <c r="H9349"/>
      <c r="I9349"/>
      <c r="J9349"/>
      <c r="K9349"/>
    </row>
    <row r="9350" spans="1:11" ht="15">
      <c r="A9350"/>
      <c r="B9350"/>
      <c r="C9350"/>
      <c r="D9350"/>
      <c r="E9350"/>
      <c r="F9350"/>
      <c r="G9350"/>
      <c r="H9350"/>
      <c r="I9350"/>
      <c r="J9350"/>
      <c r="K9350"/>
    </row>
    <row r="9351" spans="1:11" ht="15">
      <c r="A9351"/>
      <c r="B9351"/>
      <c r="C9351"/>
      <c r="D9351"/>
      <c r="E9351"/>
      <c r="F9351"/>
      <c r="G9351"/>
      <c r="H9351"/>
      <c r="I9351"/>
      <c r="J9351"/>
      <c r="K9351"/>
    </row>
    <row r="9352" spans="1:11" ht="15">
      <c r="A9352"/>
      <c r="B9352"/>
      <c r="C9352"/>
      <c r="D9352"/>
      <c r="E9352"/>
      <c r="F9352"/>
      <c r="G9352"/>
      <c r="H9352"/>
      <c r="I9352"/>
      <c r="J9352"/>
      <c r="K9352"/>
    </row>
    <row r="9353" spans="1:11" ht="15">
      <c r="A9353"/>
      <c r="B9353"/>
      <c r="C9353"/>
      <c r="D9353"/>
      <c r="E9353"/>
      <c r="F9353"/>
      <c r="G9353"/>
      <c r="H9353"/>
      <c r="I9353"/>
      <c r="J9353"/>
      <c r="K9353"/>
    </row>
    <row r="9354" spans="1:11" ht="15">
      <c r="A9354"/>
      <c r="B9354"/>
      <c r="C9354"/>
      <c r="D9354"/>
      <c r="E9354"/>
      <c r="F9354"/>
      <c r="G9354"/>
      <c r="H9354"/>
      <c r="I9354"/>
      <c r="J9354"/>
      <c r="K9354"/>
    </row>
    <row r="9355" spans="1:11" ht="15">
      <c r="A9355"/>
      <c r="B9355"/>
      <c r="C9355"/>
      <c r="D9355"/>
      <c r="E9355"/>
      <c r="F9355"/>
      <c r="G9355"/>
      <c r="H9355"/>
      <c r="I9355"/>
      <c r="J9355"/>
      <c r="K9355"/>
    </row>
    <row r="9356" spans="1:11" ht="15">
      <c r="A9356"/>
      <c r="B9356"/>
      <c r="C9356"/>
      <c r="D9356"/>
      <c r="E9356"/>
      <c r="F9356"/>
      <c r="G9356"/>
      <c r="H9356"/>
      <c r="I9356"/>
      <c r="J9356"/>
      <c r="K9356"/>
    </row>
    <row r="9357" spans="1:11" ht="15">
      <c r="A9357"/>
      <c r="B9357"/>
      <c r="C9357"/>
      <c r="D9357"/>
      <c r="E9357"/>
      <c r="F9357"/>
      <c r="G9357"/>
      <c r="H9357"/>
      <c r="I9357"/>
      <c r="J9357"/>
      <c r="K9357"/>
    </row>
    <row r="9358" spans="1:11" ht="15">
      <c r="A9358"/>
      <c r="B9358"/>
      <c r="C9358"/>
      <c r="D9358"/>
      <c r="E9358"/>
      <c r="F9358"/>
      <c r="G9358"/>
      <c r="H9358"/>
      <c r="I9358"/>
      <c r="J9358"/>
      <c r="K9358"/>
    </row>
    <row r="9359" spans="1:11" ht="15">
      <c r="A9359"/>
      <c r="B9359"/>
      <c r="C9359"/>
      <c r="D9359"/>
      <c r="E9359"/>
      <c r="F9359"/>
      <c r="G9359"/>
      <c r="H9359"/>
      <c r="I9359"/>
      <c r="J9359"/>
      <c r="K9359"/>
    </row>
    <row r="9360" spans="1:11" ht="15">
      <c r="A9360"/>
      <c r="B9360"/>
      <c r="C9360"/>
      <c r="D9360"/>
      <c r="E9360"/>
      <c r="F9360"/>
      <c r="G9360"/>
      <c r="H9360"/>
      <c r="I9360"/>
      <c r="J9360"/>
      <c r="K9360"/>
    </row>
    <row r="9361" spans="1:11" ht="15">
      <c r="A9361"/>
      <c r="B9361"/>
      <c r="C9361"/>
      <c r="D9361"/>
      <c r="E9361"/>
      <c r="F9361"/>
      <c r="G9361"/>
      <c r="H9361"/>
      <c r="I9361"/>
      <c r="J9361"/>
      <c r="K9361"/>
    </row>
    <row r="9362" spans="1:11" ht="15">
      <c r="A9362"/>
      <c r="B9362"/>
      <c r="C9362"/>
      <c r="D9362"/>
      <c r="E9362"/>
      <c r="F9362"/>
      <c r="G9362"/>
      <c r="H9362"/>
      <c r="I9362"/>
      <c r="J9362"/>
      <c r="K9362"/>
    </row>
    <row r="9363" spans="1:11" ht="15">
      <c r="A9363"/>
      <c r="B9363"/>
      <c r="C9363"/>
      <c r="D9363"/>
      <c r="E9363"/>
      <c r="F9363"/>
      <c r="G9363"/>
      <c r="H9363"/>
      <c r="I9363"/>
      <c r="J9363"/>
      <c r="K9363"/>
    </row>
    <row r="9364" spans="1:11" ht="15">
      <c r="A9364"/>
      <c r="B9364"/>
      <c r="C9364"/>
      <c r="D9364"/>
      <c r="E9364"/>
      <c r="F9364"/>
      <c r="G9364"/>
      <c r="H9364"/>
      <c r="I9364"/>
      <c r="J9364"/>
      <c r="K9364"/>
    </row>
    <row r="9365" spans="1:11" ht="15">
      <c r="A9365"/>
      <c r="B9365"/>
      <c r="C9365"/>
      <c r="D9365"/>
      <c r="E9365"/>
      <c r="F9365"/>
      <c r="G9365"/>
      <c r="H9365"/>
      <c r="I9365"/>
      <c r="J9365"/>
      <c r="K9365"/>
    </row>
    <row r="9366" spans="1:11" ht="15">
      <c r="A9366"/>
      <c r="B9366"/>
      <c r="C9366"/>
      <c r="D9366"/>
      <c r="E9366"/>
      <c r="F9366"/>
      <c r="G9366"/>
      <c r="H9366"/>
      <c r="I9366"/>
      <c r="J9366"/>
      <c r="K9366"/>
    </row>
    <row r="9367" spans="1:11" ht="15">
      <c r="A9367"/>
      <c r="B9367"/>
      <c r="C9367"/>
      <c r="D9367"/>
      <c r="E9367"/>
      <c r="F9367"/>
      <c r="G9367"/>
      <c r="H9367"/>
      <c r="I9367"/>
      <c r="J9367"/>
      <c r="K9367"/>
    </row>
    <row r="9368" spans="1:11" ht="15">
      <c r="A9368"/>
      <c r="B9368"/>
      <c r="C9368"/>
      <c r="D9368"/>
      <c r="E9368"/>
      <c r="F9368"/>
      <c r="G9368"/>
      <c r="H9368"/>
      <c r="I9368"/>
      <c r="J9368"/>
      <c r="K9368"/>
    </row>
    <row r="9369" spans="1:11" ht="15">
      <c r="A9369"/>
      <c r="B9369"/>
      <c r="C9369"/>
      <c r="D9369"/>
      <c r="E9369"/>
      <c r="F9369"/>
      <c r="G9369"/>
      <c r="H9369"/>
      <c r="I9369"/>
      <c r="J9369"/>
      <c r="K9369"/>
    </row>
    <row r="9370" spans="1:11" ht="15">
      <c r="A9370"/>
      <c r="B9370"/>
      <c r="C9370"/>
      <c r="D9370"/>
      <c r="E9370"/>
      <c r="F9370"/>
      <c r="G9370"/>
      <c r="H9370"/>
      <c r="I9370"/>
      <c r="J9370"/>
      <c r="K9370"/>
    </row>
    <row r="9371" spans="1:11" ht="15">
      <c r="A9371"/>
      <c r="B9371"/>
      <c r="C9371"/>
      <c r="D9371"/>
      <c r="E9371"/>
      <c r="F9371"/>
      <c r="G9371"/>
      <c r="H9371"/>
      <c r="I9371"/>
      <c r="J9371"/>
      <c r="K9371"/>
    </row>
    <row r="9372" spans="1:11" ht="15">
      <c r="A9372"/>
      <c r="B9372"/>
      <c r="C9372"/>
      <c r="D9372"/>
      <c r="E9372"/>
      <c r="F9372"/>
      <c r="G9372"/>
      <c r="H9372"/>
      <c r="I9372"/>
      <c r="J9372"/>
      <c r="K9372"/>
    </row>
    <row r="9373" spans="1:11" ht="15">
      <c r="A9373"/>
      <c r="B9373"/>
      <c r="C9373"/>
      <c r="D9373"/>
      <c r="E9373"/>
      <c r="F9373"/>
      <c r="G9373"/>
      <c r="H9373"/>
      <c r="I9373"/>
      <c r="J9373"/>
      <c r="K9373"/>
    </row>
    <row r="9374" spans="1:11" ht="15">
      <c r="A9374"/>
      <c r="B9374"/>
      <c r="C9374"/>
      <c r="D9374"/>
      <c r="E9374"/>
      <c r="F9374"/>
      <c r="G9374"/>
      <c r="H9374"/>
      <c r="I9374"/>
      <c r="J9374"/>
      <c r="K9374"/>
    </row>
    <row r="9375" spans="1:11" ht="15">
      <c r="A9375"/>
      <c r="B9375"/>
      <c r="C9375"/>
      <c r="D9375"/>
      <c r="E9375"/>
      <c r="F9375"/>
      <c r="G9375"/>
      <c r="H9375"/>
      <c r="I9375"/>
      <c r="J9375"/>
      <c r="K9375"/>
    </row>
    <row r="9376" spans="1:11" ht="15">
      <c r="A9376"/>
      <c r="B9376"/>
      <c r="C9376"/>
      <c r="D9376"/>
      <c r="E9376"/>
      <c r="F9376"/>
      <c r="G9376"/>
      <c r="H9376"/>
      <c r="I9376"/>
      <c r="J9376"/>
      <c r="K9376"/>
    </row>
    <row r="9377" spans="1:11" ht="15">
      <c r="A9377"/>
      <c r="B9377"/>
      <c r="C9377"/>
      <c r="D9377"/>
      <c r="E9377"/>
      <c r="F9377"/>
      <c r="G9377"/>
      <c r="H9377"/>
      <c r="I9377"/>
      <c r="J9377"/>
      <c r="K9377"/>
    </row>
    <row r="9378" spans="1:11" ht="15">
      <c r="A9378"/>
      <c r="B9378"/>
      <c r="C9378"/>
      <c r="D9378"/>
      <c r="E9378"/>
      <c r="F9378"/>
      <c r="G9378"/>
      <c r="H9378"/>
      <c r="I9378"/>
      <c r="J9378"/>
      <c r="K9378"/>
    </row>
    <row r="9379" spans="1:11" ht="15">
      <c r="A9379"/>
      <c r="B9379"/>
      <c r="C9379"/>
      <c r="D9379"/>
      <c r="E9379"/>
      <c r="F9379"/>
      <c r="G9379"/>
      <c r="H9379"/>
      <c r="I9379"/>
      <c r="J9379"/>
      <c r="K9379"/>
    </row>
    <row r="9380" spans="1:11" ht="15">
      <c r="A9380"/>
      <c r="B9380"/>
      <c r="C9380"/>
      <c r="D9380"/>
      <c r="E9380"/>
      <c r="F9380"/>
      <c r="G9380"/>
      <c r="H9380"/>
      <c r="I9380"/>
      <c r="J9380"/>
      <c r="K9380"/>
    </row>
    <row r="9381" spans="1:11" ht="15">
      <c r="A9381"/>
      <c r="B9381"/>
      <c r="C9381"/>
      <c r="D9381"/>
      <c r="E9381"/>
      <c r="F9381"/>
      <c r="G9381"/>
      <c r="H9381"/>
      <c r="I9381"/>
      <c r="J9381"/>
      <c r="K9381"/>
    </row>
    <row r="9382" spans="1:11" ht="15">
      <c r="A9382"/>
      <c r="B9382"/>
      <c r="C9382"/>
      <c r="D9382"/>
      <c r="E9382"/>
      <c r="F9382"/>
      <c r="G9382"/>
      <c r="H9382"/>
      <c r="I9382"/>
      <c r="J9382"/>
      <c r="K9382"/>
    </row>
    <row r="9383" spans="1:11" ht="15">
      <c r="A9383"/>
      <c r="B9383"/>
      <c r="C9383"/>
      <c r="D9383"/>
      <c r="E9383"/>
      <c r="F9383"/>
      <c r="G9383"/>
      <c r="H9383"/>
      <c r="I9383"/>
      <c r="J9383"/>
      <c r="K9383"/>
    </row>
    <row r="9384" spans="1:11" ht="15">
      <c r="A9384"/>
      <c r="B9384"/>
      <c r="C9384"/>
      <c r="D9384"/>
      <c r="E9384"/>
      <c r="F9384"/>
      <c r="G9384"/>
      <c r="H9384"/>
      <c r="I9384"/>
      <c r="J9384"/>
      <c r="K9384"/>
    </row>
    <row r="9385" spans="1:11" ht="15">
      <c r="A9385"/>
      <c r="B9385"/>
      <c r="C9385"/>
      <c r="D9385"/>
      <c r="E9385"/>
      <c r="F9385"/>
      <c r="G9385"/>
      <c r="H9385"/>
      <c r="I9385"/>
      <c r="J9385"/>
      <c r="K9385"/>
    </row>
    <row r="9386" spans="1:11" ht="15">
      <c r="A9386"/>
      <c r="B9386"/>
      <c r="C9386"/>
      <c r="D9386"/>
      <c r="E9386"/>
      <c r="F9386"/>
      <c r="G9386"/>
      <c r="H9386"/>
      <c r="I9386"/>
      <c r="J9386"/>
      <c r="K9386"/>
    </row>
    <row r="9387" spans="1:11" ht="15">
      <c r="A9387"/>
      <c r="B9387"/>
      <c r="C9387"/>
      <c r="D9387"/>
      <c r="E9387"/>
      <c r="F9387"/>
      <c r="G9387"/>
      <c r="H9387"/>
      <c r="I9387"/>
      <c r="J9387"/>
      <c r="K9387"/>
    </row>
    <row r="9388" spans="1:11" ht="15">
      <c r="A9388"/>
      <c r="B9388"/>
      <c r="C9388"/>
      <c r="D9388"/>
      <c r="E9388"/>
      <c r="F9388"/>
      <c r="G9388"/>
      <c r="H9388"/>
      <c r="I9388"/>
      <c r="J9388"/>
      <c r="K9388"/>
    </row>
    <row r="9389" spans="1:11" ht="15">
      <c r="A9389"/>
      <c r="B9389"/>
      <c r="C9389"/>
      <c r="D9389"/>
      <c r="E9389"/>
      <c r="F9389"/>
      <c r="G9389"/>
      <c r="H9389"/>
      <c r="I9389"/>
      <c r="J9389"/>
      <c r="K9389"/>
    </row>
    <row r="9390" spans="1:11" ht="15">
      <c r="A9390"/>
      <c r="B9390"/>
      <c r="C9390"/>
      <c r="D9390"/>
      <c r="E9390"/>
      <c r="F9390"/>
      <c r="G9390"/>
      <c r="H9390"/>
      <c r="I9390"/>
      <c r="J9390"/>
      <c r="K9390"/>
    </row>
    <row r="9391" spans="1:11" ht="15">
      <c r="A9391"/>
      <c r="B9391"/>
      <c r="C9391"/>
      <c r="D9391"/>
      <c r="E9391"/>
      <c r="F9391"/>
      <c r="G9391"/>
      <c r="H9391"/>
      <c r="I9391"/>
      <c r="J9391"/>
      <c r="K9391"/>
    </row>
    <row r="9392" spans="1:11" ht="15">
      <c r="A9392"/>
      <c r="B9392"/>
      <c r="C9392"/>
      <c r="D9392"/>
      <c r="E9392"/>
      <c r="F9392"/>
      <c r="G9392"/>
      <c r="H9392"/>
      <c r="I9392"/>
      <c r="J9392"/>
      <c r="K9392"/>
    </row>
    <row r="9393" spans="1:11" ht="15">
      <c r="A9393"/>
      <c r="B9393"/>
      <c r="C9393"/>
      <c r="D9393"/>
      <c r="E9393"/>
      <c r="F9393"/>
      <c r="G9393"/>
      <c r="H9393"/>
      <c r="I9393"/>
      <c r="J9393"/>
      <c r="K9393"/>
    </row>
    <row r="9394" spans="1:11" ht="15">
      <c r="A9394"/>
      <c r="B9394"/>
      <c r="C9394"/>
      <c r="D9394"/>
      <c r="E9394"/>
      <c r="F9394"/>
      <c r="G9394"/>
      <c r="H9394"/>
      <c r="I9394"/>
      <c r="J9394"/>
      <c r="K9394"/>
    </row>
    <row r="9395" spans="1:11" ht="15">
      <c r="A9395"/>
      <c r="B9395"/>
      <c r="C9395"/>
      <c r="D9395"/>
      <c r="E9395"/>
      <c r="F9395"/>
      <c r="G9395"/>
      <c r="H9395"/>
      <c r="I9395"/>
      <c r="J9395"/>
      <c r="K9395"/>
    </row>
    <row r="9396" spans="1:11" ht="15">
      <c r="A9396"/>
      <c r="B9396"/>
      <c r="C9396"/>
      <c r="D9396"/>
      <c r="E9396"/>
      <c r="F9396"/>
      <c r="G9396"/>
      <c r="H9396"/>
      <c r="I9396"/>
      <c r="J9396"/>
      <c r="K9396"/>
    </row>
    <row r="9397" spans="1:11" ht="15">
      <c r="A9397"/>
      <c r="B9397"/>
      <c r="C9397"/>
      <c r="D9397"/>
      <c r="E9397"/>
      <c r="F9397"/>
      <c r="G9397"/>
      <c r="H9397"/>
      <c r="I9397"/>
      <c r="J9397"/>
      <c r="K9397"/>
    </row>
    <row r="9398" spans="1:11" ht="15">
      <c r="A9398"/>
      <c r="B9398"/>
      <c r="C9398"/>
      <c r="D9398"/>
      <c r="E9398"/>
      <c r="F9398"/>
      <c r="G9398"/>
      <c r="H9398"/>
      <c r="I9398"/>
      <c r="J9398"/>
      <c r="K9398"/>
    </row>
    <row r="9399" spans="1:11" ht="15">
      <c r="A9399"/>
      <c r="B9399"/>
      <c r="C9399"/>
      <c r="D9399"/>
      <c r="E9399"/>
      <c r="F9399"/>
      <c r="G9399"/>
      <c r="H9399"/>
      <c r="I9399"/>
      <c r="J9399"/>
      <c r="K9399"/>
    </row>
    <row r="9400" spans="1:11" ht="15">
      <c r="A9400"/>
      <c r="B9400"/>
      <c r="C9400"/>
      <c r="D9400"/>
      <c r="E9400"/>
      <c r="F9400"/>
      <c r="G9400"/>
      <c r="H9400"/>
      <c r="I9400"/>
      <c r="J9400"/>
      <c r="K9400"/>
    </row>
    <row r="9401" spans="1:11" ht="15">
      <c r="A9401"/>
      <c r="B9401"/>
      <c r="C9401"/>
      <c r="D9401"/>
      <c r="E9401"/>
      <c r="F9401"/>
      <c r="G9401"/>
      <c r="H9401"/>
      <c r="I9401"/>
      <c r="J9401"/>
      <c r="K9401"/>
    </row>
    <row r="9402" spans="1:11" ht="15">
      <c r="A9402"/>
      <c r="B9402"/>
      <c r="C9402"/>
      <c r="D9402"/>
      <c r="E9402"/>
      <c r="F9402"/>
      <c r="G9402"/>
      <c r="H9402"/>
      <c r="I9402"/>
      <c r="J9402"/>
      <c r="K9402"/>
    </row>
    <row r="9403" spans="1:11" ht="15">
      <c r="A9403"/>
      <c r="B9403"/>
      <c r="C9403"/>
      <c r="D9403"/>
      <c r="E9403"/>
      <c r="F9403"/>
      <c r="G9403"/>
      <c r="H9403"/>
      <c r="I9403"/>
      <c r="J9403"/>
      <c r="K9403"/>
    </row>
    <row r="9404" spans="1:11" ht="15">
      <c r="A9404"/>
      <c r="B9404"/>
      <c r="C9404"/>
      <c r="D9404"/>
      <c r="E9404"/>
      <c r="F9404"/>
      <c r="G9404"/>
      <c r="H9404"/>
      <c r="I9404"/>
      <c r="J9404"/>
      <c r="K9404"/>
    </row>
    <row r="9405" spans="1:11" ht="15">
      <c r="A9405"/>
      <c r="B9405"/>
      <c r="C9405"/>
      <c r="D9405"/>
      <c r="E9405"/>
      <c r="F9405"/>
      <c r="G9405"/>
      <c r="H9405"/>
      <c r="I9405"/>
      <c r="J9405"/>
      <c r="K9405"/>
    </row>
    <row r="9406" spans="1:11" ht="15">
      <c r="A9406"/>
      <c r="B9406"/>
      <c r="C9406"/>
      <c r="D9406"/>
      <c r="E9406"/>
      <c r="F9406"/>
      <c r="G9406"/>
      <c r="H9406"/>
      <c r="I9406"/>
      <c r="J9406"/>
      <c r="K9406"/>
    </row>
    <row r="9407" spans="1:11" ht="15">
      <c r="A9407"/>
      <c r="B9407"/>
      <c r="C9407"/>
      <c r="D9407"/>
      <c r="E9407"/>
      <c r="F9407"/>
      <c r="G9407"/>
      <c r="H9407"/>
      <c r="I9407"/>
      <c r="J9407"/>
      <c r="K9407"/>
    </row>
    <row r="9408" spans="1:11" ht="15">
      <c r="A9408"/>
      <c r="B9408"/>
      <c r="C9408"/>
      <c r="D9408"/>
      <c r="E9408"/>
      <c r="F9408"/>
      <c r="G9408"/>
      <c r="H9408"/>
      <c r="I9408"/>
      <c r="J9408"/>
      <c r="K9408"/>
    </row>
    <row r="9409" spans="1:11" ht="15">
      <c r="A9409"/>
      <c r="B9409"/>
      <c r="C9409"/>
      <c r="D9409"/>
      <c r="E9409"/>
      <c r="F9409"/>
      <c r="G9409"/>
      <c r="H9409"/>
      <c r="I9409"/>
      <c r="J9409"/>
      <c r="K9409"/>
    </row>
    <row r="9410" spans="1:11" ht="15">
      <c r="A9410"/>
      <c r="B9410"/>
      <c r="C9410"/>
      <c r="D9410"/>
      <c r="E9410"/>
      <c r="F9410"/>
      <c r="G9410"/>
      <c r="H9410"/>
      <c r="I9410"/>
      <c r="J9410"/>
      <c r="K9410"/>
    </row>
    <row r="9411" spans="1:11" ht="15">
      <c r="A9411"/>
      <c r="B9411"/>
      <c r="C9411"/>
      <c r="D9411"/>
      <c r="E9411"/>
      <c r="F9411"/>
      <c r="G9411"/>
      <c r="H9411"/>
      <c r="I9411"/>
      <c r="J9411"/>
      <c r="K9411"/>
    </row>
    <row r="9412" spans="1:11" ht="15">
      <c r="A9412"/>
      <c r="B9412"/>
      <c r="C9412"/>
      <c r="D9412"/>
      <c r="E9412"/>
      <c r="F9412"/>
      <c r="G9412"/>
      <c r="H9412"/>
      <c r="I9412"/>
      <c r="J9412"/>
      <c r="K9412"/>
    </row>
    <row r="9413" spans="1:11" ht="15">
      <c r="A9413"/>
      <c r="B9413"/>
      <c r="C9413"/>
      <c r="D9413"/>
      <c r="E9413"/>
      <c r="F9413"/>
      <c r="G9413"/>
      <c r="H9413"/>
      <c r="I9413"/>
      <c r="J9413"/>
      <c r="K9413"/>
    </row>
    <row r="9414" spans="1:11" ht="15">
      <c r="A9414"/>
      <c r="B9414"/>
      <c r="C9414"/>
      <c r="D9414"/>
      <c r="E9414"/>
      <c r="F9414"/>
      <c r="G9414"/>
      <c r="H9414"/>
      <c r="I9414"/>
      <c r="J9414"/>
      <c r="K9414"/>
    </row>
    <row r="9415" spans="1:11" ht="15">
      <c r="A9415"/>
      <c r="B9415"/>
      <c r="C9415"/>
      <c r="D9415"/>
      <c r="E9415"/>
      <c r="F9415"/>
      <c r="G9415"/>
      <c r="H9415"/>
      <c r="I9415"/>
      <c r="J9415"/>
      <c r="K9415"/>
    </row>
    <row r="9416" spans="1:11" ht="15">
      <c r="A9416"/>
      <c r="B9416"/>
      <c r="C9416"/>
      <c r="D9416"/>
      <c r="E9416"/>
      <c r="F9416"/>
      <c r="G9416"/>
      <c r="H9416"/>
      <c r="I9416"/>
      <c r="J9416"/>
      <c r="K9416"/>
    </row>
    <row r="9417" spans="1:11" ht="15">
      <c r="A9417"/>
      <c r="B9417"/>
      <c r="C9417"/>
      <c r="D9417"/>
      <c r="E9417"/>
      <c r="F9417"/>
      <c r="G9417"/>
      <c r="H9417"/>
      <c r="I9417"/>
      <c r="J9417"/>
      <c r="K9417"/>
    </row>
    <row r="9418" spans="1:11" ht="15">
      <c r="A9418"/>
      <c r="B9418"/>
      <c r="C9418"/>
      <c r="D9418"/>
      <c r="E9418"/>
      <c r="F9418"/>
      <c r="G9418"/>
      <c r="H9418"/>
      <c r="I9418"/>
      <c r="J9418"/>
      <c r="K9418"/>
    </row>
    <row r="9419" spans="1:11" ht="15">
      <c r="A9419"/>
      <c r="B9419"/>
      <c r="C9419"/>
      <c r="D9419"/>
      <c r="E9419"/>
      <c r="F9419"/>
      <c r="G9419"/>
      <c r="H9419"/>
      <c r="I9419"/>
      <c r="J9419"/>
      <c r="K9419"/>
    </row>
    <row r="9420" spans="1:11" ht="15">
      <c r="A9420"/>
      <c r="B9420"/>
      <c r="C9420"/>
      <c r="D9420"/>
      <c r="E9420"/>
      <c r="F9420"/>
      <c r="G9420"/>
      <c r="H9420"/>
      <c r="I9420"/>
      <c r="J9420"/>
      <c r="K9420"/>
    </row>
    <row r="9421" spans="1:11" ht="15">
      <c r="A9421"/>
      <c r="B9421"/>
      <c r="C9421"/>
      <c r="D9421"/>
      <c r="E9421"/>
      <c r="F9421"/>
      <c r="G9421"/>
      <c r="H9421"/>
      <c r="I9421"/>
      <c r="J9421"/>
      <c r="K9421"/>
    </row>
    <row r="9422" spans="1:11" ht="15">
      <c r="A9422"/>
      <c r="B9422"/>
      <c r="C9422"/>
      <c r="D9422"/>
      <c r="E9422"/>
      <c r="F9422"/>
      <c r="G9422"/>
      <c r="H9422"/>
      <c r="I9422"/>
      <c r="J9422"/>
      <c r="K9422"/>
    </row>
    <row r="9423" spans="1:11" ht="15">
      <c r="A9423"/>
      <c r="B9423"/>
      <c r="C9423"/>
      <c r="D9423"/>
      <c r="E9423"/>
      <c r="F9423"/>
      <c r="G9423"/>
      <c r="H9423"/>
      <c r="I9423"/>
      <c r="J9423"/>
      <c r="K9423"/>
    </row>
    <row r="9424" spans="1:11" ht="15">
      <c r="A9424"/>
      <c r="B9424"/>
      <c r="C9424"/>
      <c r="D9424"/>
      <c r="E9424"/>
      <c r="F9424"/>
      <c r="G9424"/>
      <c r="H9424"/>
      <c r="I9424"/>
      <c r="J9424"/>
      <c r="K9424"/>
    </row>
    <row r="9425" spans="1:11" ht="15">
      <c r="A9425"/>
      <c r="B9425"/>
      <c r="C9425"/>
      <c r="D9425"/>
      <c r="E9425"/>
      <c r="F9425"/>
      <c r="G9425"/>
      <c r="H9425"/>
      <c r="I9425"/>
      <c r="J9425"/>
      <c r="K9425"/>
    </row>
    <row r="9426" spans="1:11" ht="15">
      <c r="A9426"/>
      <c r="B9426"/>
      <c r="C9426"/>
      <c r="D9426"/>
      <c r="E9426"/>
      <c r="F9426"/>
      <c r="G9426"/>
      <c r="H9426"/>
      <c r="I9426"/>
      <c r="J9426"/>
      <c r="K9426"/>
    </row>
    <row r="9427" spans="1:11" ht="15">
      <c r="A9427"/>
      <c r="B9427"/>
      <c r="C9427"/>
      <c r="D9427"/>
      <c r="E9427"/>
      <c r="F9427"/>
      <c r="G9427"/>
      <c r="H9427"/>
      <c r="I9427"/>
      <c r="J9427"/>
      <c r="K9427"/>
    </row>
    <row r="9428" spans="1:11" ht="15">
      <c r="A9428"/>
      <c r="B9428"/>
      <c r="C9428"/>
      <c r="D9428"/>
      <c r="E9428"/>
      <c r="F9428"/>
      <c r="G9428"/>
      <c r="H9428"/>
      <c r="I9428"/>
      <c r="J9428"/>
      <c r="K9428"/>
    </row>
    <row r="9429" spans="1:11" ht="15">
      <c r="A9429"/>
      <c r="B9429"/>
      <c r="C9429"/>
      <c r="D9429"/>
      <c r="E9429"/>
      <c r="F9429"/>
      <c r="G9429"/>
      <c r="H9429"/>
      <c r="I9429"/>
      <c r="J9429"/>
      <c r="K9429"/>
    </row>
    <row r="9430" spans="1:11" ht="15">
      <c r="A9430"/>
      <c r="B9430"/>
      <c r="C9430"/>
      <c r="D9430"/>
      <c r="E9430"/>
      <c r="F9430"/>
      <c r="G9430"/>
      <c r="H9430"/>
      <c r="I9430"/>
      <c r="J9430"/>
      <c r="K9430"/>
    </row>
    <row r="9431" spans="1:11" ht="15">
      <c r="A9431"/>
      <c r="B9431"/>
      <c r="C9431"/>
      <c r="D9431"/>
      <c r="E9431"/>
      <c r="F9431"/>
      <c r="G9431"/>
      <c r="H9431"/>
      <c r="I9431"/>
      <c r="J9431"/>
      <c r="K9431"/>
    </row>
    <row r="9432" spans="1:11" ht="15">
      <c r="A9432"/>
      <c r="B9432"/>
      <c r="C9432"/>
      <c r="D9432"/>
      <c r="E9432"/>
      <c r="F9432"/>
      <c r="G9432"/>
      <c r="H9432"/>
      <c r="I9432"/>
      <c r="J9432"/>
      <c r="K9432"/>
    </row>
    <row r="9433" spans="1:11" ht="15">
      <c r="A9433"/>
      <c r="B9433"/>
      <c r="C9433"/>
      <c r="D9433"/>
      <c r="E9433"/>
      <c r="F9433"/>
      <c r="G9433"/>
      <c r="H9433"/>
      <c r="I9433"/>
      <c r="J9433"/>
      <c r="K9433"/>
    </row>
    <row r="9434" spans="1:11" ht="15">
      <c r="A9434"/>
      <c r="B9434"/>
      <c r="C9434"/>
      <c r="D9434"/>
      <c r="E9434"/>
      <c r="F9434"/>
      <c r="G9434"/>
      <c r="H9434"/>
      <c r="I9434"/>
      <c r="J9434"/>
      <c r="K9434"/>
    </row>
    <row r="9435" spans="1:11" ht="15">
      <c r="A9435"/>
      <c r="B9435"/>
      <c r="C9435"/>
      <c r="D9435"/>
      <c r="E9435"/>
      <c r="F9435"/>
      <c r="G9435"/>
      <c r="H9435"/>
      <c r="I9435"/>
      <c r="J9435"/>
      <c r="K9435"/>
    </row>
    <row r="9436" spans="1:11" ht="15">
      <c r="A9436"/>
      <c r="B9436"/>
      <c r="C9436"/>
      <c r="D9436"/>
      <c r="E9436"/>
      <c r="F9436"/>
      <c r="G9436"/>
      <c r="H9436"/>
      <c r="I9436"/>
      <c r="J9436"/>
      <c r="K9436"/>
    </row>
    <row r="9437" spans="1:11" ht="15">
      <c r="A9437"/>
      <c r="B9437"/>
      <c r="C9437"/>
      <c r="D9437"/>
      <c r="E9437"/>
      <c r="F9437"/>
      <c r="G9437"/>
      <c r="H9437"/>
      <c r="I9437"/>
      <c r="J9437"/>
      <c r="K9437"/>
    </row>
    <row r="9438" spans="1:11" ht="15">
      <c r="A9438"/>
      <c r="B9438"/>
      <c r="C9438"/>
      <c r="D9438"/>
      <c r="E9438"/>
      <c r="F9438"/>
      <c r="G9438"/>
      <c r="H9438"/>
      <c r="I9438"/>
      <c r="J9438"/>
      <c r="K9438"/>
    </row>
    <row r="9439" spans="1:11" ht="15">
      <c r="A9439"/>
      <c r="B9439"/>
      <c r="C9439"/>
      <c r="D9439"/>
      <c r="E9439"/>
      <c r="F9439"/>
      <c r="G9439"/>
      <c r="H9439"/>
      <c r="I9439"/>
      <c r="J9439"/>
      <c r="K9439"/>
    </row>
    <row r="9440" spans="1:11" ht="15">
      <c r="A9440"/>
      <c r="B9440"/>
      <c r="C9440"/>
      <c r="D9440"/>
      <c r="E9440"/>
      <c r="F9440"/>
      <c r="G9440"/>
      <c r="H9440"/>
      <c r="I9440"/>
      <c r="J9440"/>
      <c r="K9440"/>
    </row>
    <row r="9441" spans="1:11" ht="15">
      <c r="A9441"/>
      <c r="B9441"/>
      <c r="C9441"/>
      <c r="D9441"/>
      <c r="E9441"/>
      <c r="F9441"/>
      <c r="G9441"/>
      <c r="H9441"/>
      <c r="I9441"/>
      <c r="J9441"/>
      <c r="K9441"/>
    </row>
    <row r="9442" spans="1:11" ht="15">
      <c r="A9442"/>
      <c r="B9442"/>
      <c r="C9442"/>
      <c r="D9442"/>
      <c r="E9442"/>
      <c r="F9442"/>
      <c r="G9442"/>
      <c r="H9442"/>
      <c r="I9442"/>
      <c r="J9442"/>
      <c r="K9442"/>
    </row>
    <row r="9443" spans="1:11" ht="15">
      <c r="A9443"/>
      <c r="B9443"/>
      <c r="C9443"/>
      <c r="D9443"/>
      <c r="E9443"/>
      <c r="F9443"/>
      <c r="G9443"/>
      <c r="H9443"/>
      <c r="I9443"/>
      <c r="J9443"/>
      <c r="K9443"/>
    </row>
    <row r="9444" spans="1:11" ht="15">
      <c r="A9444"/>
      <c r="B9444"/>
      <c r="C9444"/>
      <c r="D9444"/>
      <c r="E9444"/>
      <c r="F9444"/>
      <c r="G9444"/>
      <c r="H9444"/>
      <c r="I9444"/>
      <c r="J9444"/>
      <c r="K9444"/>
    </row>
    <row r="9445" spans="1:11" ht="15">
      <c r="A9445"/>
      <c r="B9445"/>
      <c r="C9445"/>
      <c r="D9445"/>
      <c r="E9445"/>
      <c r="F9445"/>
      <c r="G9445"/>
      <c r="H9445"/>
      <c r="I9445"/>
      <c r="J9445"/>
      <c r="K9445"/>
    </row>
    <row r="9446" spans="1:11" ht="15">
      <c r="A9446"/>
      <c r="B9446"/>
      <c r="C9446"/>
      <c r="D9446"/>
      <c r="E9446"/>
      <c r="F9446"/>
      <c r="G9446"/>
      <c r="H9446"/>
      <c r="I9446"/>
      <c r="J9446"/>
      <c r="K9446"/>
    </row>
    <row r="9447" spans="1:11" ht="15">
      <c r="A9447"/>
      <c r="B9447"/>
      <c r="C9447"/>
      <c r="D9447"/>
      <c r="E9447"/>
      <c r="F9447"/>
      <c r="G9447"/>
      <c r="H9447"/>
      <c r="I9447"/>
      <c r="J9447"/>
      <c r="K9447"/>
    </row>
    <row r="9448" spans="1:11" ht="15">
      <c r="A9448"/>
      <c r="B9448"/>
      <c r="C9448"/>
      <c r="D9448"/>
      <c r="E9448"/>
      <c r="F9448"/>
      <c r="G9448"/>
      <c r="H9448"/>
      <c r="I9448"/>
      <c r="J9448"/>
      <c r="K9448"/>
    </row>
    <row r="9449" spans="1:11" ht="15">
      <c r="A9449"/>
      <c r="B9449"/>
      <c r="C9449"/>
      <c r="D9449"/>
      <c r="E9449"/>
      <c r="F9449"/>
      <c r="G9449"/>
      <c r="H9449"/>
      <c r="I9449"/>
      <c r="J9449"/>
      <c r="K9449"/>
    </row>
    <row r="9450" spans="1:11" ht="15">
      <c r="A9450"/>
      <c r="B9450"/>
      <c r="C9450"/>
      <c r="D9450"/>
      <c r="E9450"/>
      <c r="F9450"/>
      <c r="G9450"/>
      <c r="H9450"/>
      <c r="I9450"/>
      <c r="J9450"/>
      <c r="K9450"/>
    </row>
    <row r="9451" spans="1:11" ht="15">
      <c r="A9451"/>
      <c r="B9451"/>
      <c r="C9451"/>
      <c r="D9451"/>
      <c r="E9451"/>
      <c r="F9451"/>
      <c r="G9451"/>
      <c r="H9451"/>
      <c r="I9451"/>
      <c r="J9451"/>
      <c r="K9451"/>
    </row>
    <row r="9452" spans="1:11" ht="15">
      <c r="A9452"/>
      <c r="B9452"/>
      <c r="C9452"/>
      <c r="D9452"/>
      <c r="E9452"/>
      <c r="F9452"/>
      <c r="G9452"/>
      <c r="H9452"/>
      <c r="I9452"/>
      <c r="J9452"/>
      <c r="K9452"/>
    </row>
    <row r="9453" spans="1:11" ht="15">
      <c r="A9453"/>
      <c r="B9453"/>
      <c r="C9453"/>
      <c r="D9453"/>
      <c r="E9453"/>
      <c r="F9453"/>
      <c r="G9453"/>
      <c r="H9453"/>
      <c r="I9453"/>
      <c r="J9453"/>
      <c r="K9453"/>
    </row>
    <row r="9454" spans="1:11" ht="15">
      <c r="A9454"/>
      <c r="B9454"/>
      <c r="C9454"/>
      <c r="D9454"/>
      <c r="E9454"/>
      <c r="F9454"/>
      <c r="G9454"/>
      <c r="H9454"/>
      <c r="I9454"/>
      <c r="J9454"/>
      <c r="K9454"/>
    </row>
    <row r="9455" spans="1:11" ht="15">
      <c r="A9455"/>
      <c r="B9455"/>
      <c r="C9455"/>
      <c r="D9455"/>
      <c r="E9455"/>
      <c r="F9455"/>
      <c r="G9455"/>
      <c r="H9455"/>
      <c r="I9455"/>
      <c r="J9455"/>
      <c r="K9455"/>
    </row>
    <row r="9456" spans="1:11" ht="15">
      <c r="A9456"/>
      <c r="B9456"/>
      <c r="C9456"/>
      <c r="D9456"/>
      <c r="E9456"/>
      <c r="F9456"/>
      <c r="G9456"/>
      <c r="H9456"/>
      <c r="I9456"/>
      <c r="J9456"/>
      <c r="K9456"/>
    </row>
    <row r="9457" spans="1:11" ht="15">
      <c r="A9457"/>
      <c r="B9457"/>
      <c r="C9457"/>
      <c r="D9457"/>
      <c r="E9457"/>
      <c r="F9457"/>
      <c r="G9457"/>
      <c r="H9457"/>
      <c r="I9457"/>
      <c r="J9457"/>
      <c r="K9457"/>
    </row>
    <row r="9458" spans="1:11" ht="15">
      <c r="A9458"/>
      <c r="B9458"/>
      <c r="C9458"/>
      <c r="D9458"/>
      <c r="E9458"/>
      <c r="F9458"/>
      <c r="G9458"/>
      <c r="H9458"/>
      <c r="I9458"/>
      <c r="J9458"/>
      <c r="K9458"/>
    </row>
    <row r="9459" spans="1:11" ht="15">
      <c r="A9459"/>
      <c r="B9459"/>
      <c r="C9459"/>
      <c r="D9459"/>
      <c r="E9459"/>
      <c r="F9459"/>
      <c r="G9459"/>
      <c r="H9459"/>
      <c r="I9459"/>
      <c r="J9459"/>
      <c r="K9459"/>
    </row>
    <row r="9460" spans="1:11" ht="15">
      <c r="A9460"/>
      <c r="B9460"/>
      <c r="C9460"/>
      <c r="D9460"/>
      <c r="E9460"/>
      <c r="F9460"/>
      <c r="G9460"/>
      <c r="H9460"/>
      <c r="I9460"/>
      <c r="J9460"/>
      <c r="K9460"/>
    </row>
    <row r="9461" spans="1:11" ht="15">
      <c r="A9461"/>
      <c r="B9461"/>
      <c r="C9461"/>
      <c r="D9461"/>
      <c r="E9461"/>
      <c r="F9461"/>
      <c r="G9461"/>
      <c r="H9461"/>
      <c r="I9461"/>
      <c r="J9461"/>
      <c r="K9461"/>
    </row>
    <row r="9462" spans="1:11" ht="15">
      <c r="A9462"/>
      <c r="B9462"/>
      <c r="C9462"/>
      <c r="D9462"/>
      <c r="E9462"/>
      <c r="F9462"/>
      <c r="G9462"/>
      <c r="H9462"/>
      <c r="I9462"/>
      <c r="J9462"/>
      <c r="K9462"/>
    </row>
    <row r="9463" spans="1:11" ht="15">
      <c r="A9463"/>
      <c r="B9463"/>
      <c r="C9463"/>
      <c r="D9463"/>
      <c r="E9463"/>
      <c r="F9463"/>
      <c r="G9463"/>
      <c r="H9463"/>
      <c r="I9463"/>
      <c r="J9463"/>
      <c r="K9463"/>
    </row>
    <row r="9464" spans="1:11" ht="15">
      <c r="A9464"/>
      <c r="B9464"/>
      <c r="C9464"/>
      <c r="D9464"/>
      <c r="E9464"/>
      <c r="F9464"/>
      <c r="G9464"/>
      <c r="H9464"/>
      <c r="I9464"/>
      <c r="J9464"/>
      <c r="K9464"/>
    </row>
    <row r="9465" spans="1:11" ht="15">
      <c r="A9465"/>
      <c r="B9465"/>
      <c r="C9465"/>
      <c r="D9465"/>
      <c r="E9465"/>
      <c r="F9465"/>
      <c r="G9465"/>
      <c r="H9465"/>
      <c r="I9465"/>
      <c r="J9465"/>
      <c r="K9465"/>
    </row>
    <row r="9466" spans="1:11" ht="15">
      <c r="A9466"/>
      <c r="B9466"/>
      <c r="C9466"/>
      <c r="D9466"/>
      <c r="E9466"/>
      <c r="F9466"/>
      <c r="G9466"/>
      <c r="H9466"/>
      <c r="I9466"/>
      <c r="J9466"/>
      <c r="K9466"/>
    </row>
    <row r="9467" spans="1:11" ht="15">
      <c r="A9467"/>
      <c r="B9467"/>
      <c r="C9467"/>
      <c r="D9467"/>
      <c r="E9467"/>
      <c r="F9467"/>
      <c r="G9467"/>
      <c r="H9467"/>
      <c r="I9467"/>
      <c r="J9467"/>
      <c r="K9467"/>
    </row>
    <row r="9468" spans="1:11" ht="15">
      <c r="A9468"/>
      <c r="B9468"/>
      <c r="C9468"/>
      <c r="D9468"/>
      <c r="E9468"/>
      <c r="F9468"/>
      <c r="G9468"/>
      <c r="H9468"/>
      <c r="I9468"/>
      <c r="J9468"/>
      <c r="K9468"/>
    </row>
    <row r="9469" spans="1:11" ht="15">
      <c r="A9469"/>
      <c r="B9469"/>
      <c r="C9469"/>
      <c r="D9469"/>
      <c r="E9469"/>
      <c r="F9469"/>
      <c r="G9469"/>
      <c r="H9469"/>
      <c r="I9469"/>
      <c r="J9469"/>
      <c r="K9469"/>
    </row>
    <row r="9470" spans="1:11" ht="15">
      <c r="A9470"/>
      <c r="B9470"/>
      <c r="C9470"/>
      <c r="D9470"/>
      <c r="E9470"/>
      <c r="F9470"/>
      <c r="G9470"/>
      <c r="H9470"/>
      <c r="I9470"/>
      <c r="J9470"/>
      <c r="K9470"/>
    </row>
    <row r="9471" spans="1:11" ht="15">
      <c r="A9471"/>
      <c r="B9471"/>
      <c r="C9471"/>
      <c r="D9471"/>
      <c r="E9471"/>
      <c r="F9471"/>
      <c r="G9471"/>
      <c r="H9471"/>
      <c r="I9471"/>
      <c r="J9471"/>
      <c r="K9471"/>
    </row>
    <row r="9472" spans="1:11" ht="15">
      <c r="A9472"/>
      <c r="B9472"/>
      <c r="C9472"/>
      <c r="D9472"/>
      <c r="E9472"/>
      <c r="F9472"/>
      <c r="G9472"/>
      <c r="H9472"/>
      <c r="I9472"/>
      <c r="J9472"/>
      <c r="K9472"/>
    </row>
    <row r="9473" spans="1:11" ht="15">
      <c r="A9473"/>
      <c r="B9473"/>
      <c r="C9473"/>
      <c r="D9473"/>
      <c r="E9473"/>
      <c r="F9473"/>
      <c r="G9473"/>
      <c r="H9473"/>
      <c r="I9473"/>
      <c r="J9473"/>
      <c r="K9473"/>
    </row>
    <row r="9474" spans="1:11" ht="15">
      <c r="A9474"/>
      <c r="B9474"/>
      <c r="C9474"/>
      <c r="D9474"/>
      <c r="E9474"/>
      <c r="F9474"/>
      <c r="G9474"/>
      <c r="H9474"/>
      <c r="I9474"/>
      <c r="J9474"/>
      <c r="K9474"/>
    </row>
    <row r="9475" spans="1:11" ht="15">
      <c r="A9475"/>
      <c r="B9475"/>
      <c r="C9475"/>
      <c r="D9475"/>
      <c r="E9475"/>
      <c r="F9475"/>
      <c r="G9475"/>
      <c r="H9475"/>
      <c r="I9475"/>
      <c r="J9475"/>
      <c r="K9475"/>
    </row>
    <row r="9476" spans="1:11" ht="15">
      <c r="A9476"/>
      <c r="B9476"/>
      <c r="C9476"/>
      <c r="D9476"/>
      <c r="E9476"/>
      <c r="F9476"/>
      <c r="G9476"/>
      <c r="H9476"/>
      <c r="I9476"/>
      <c r="J9476"/>
      <c r="K9476"/>
    </row>
    <row r="9477" spans="1:11" ht="15">
      <c r="A9477"/>
      <c r="B9477"/>
      <c r="C9477"/>
      <c r="D9477"/>
      <c r="E9477"/>
      <c r="F9477"/>
      <c r="G9477"/>
      <c r="H9477"/>
      <c r="I9477"/>
      <c r="J9477"/>
      <c r="K9477"/>
    </row>
    <row r="9478" spans="1:11" ht="15">
      <c r="A9478"/>
      <c r="B9478"/>
      <c r="C9478"/>
      <c r="D9478"/>
      <c r="E9478"/>
      <c r="F9478"/>
      <c r="G9478"/>
      <c r="H9478"/>
      <c r="I9478"/>
      <c r="J9478"/>
      <c r="K9478"/>
    </row>
    <row r="9479" spans="1:11" ht="15">
      <c r="A9479"/>
      <c r="B9479"/>
      <c r="C9479"/>
      <c r="D9479"/>
      <c r="E9479"/>
      <c r="F9479"/>
      <c r="G9479"/>
      <c r="H9479"/>
      <c r="I9479"/>
      <c r="J9479"/>
      <c r="K9479"/>
    </row>
    <row r="9480" spans="1:11" ht="15">
      <c r="A9480"/>
      <c r="B9480"/>
      <c r="C9480"/>
      <c r="D9480"/>
      <c r="E9480"/>
      <c r="F9480"/>
      <c r="G9480"/>
      <c r="H9480"/>
      <c r="I9480"/>
      <c r="J9480"/>
      <c r="K9480"/>
    </row>
    <row r="9481" spans="1:11" ht="15">
      <c r="A9481"/>
      <c r="B9481"/>
      <c r="C9481"/>
      <c r="D9481"/>
      <c r="E9481"/>
      <c r="F9481"/>
      <c r="G9481"/>
      <c r="H9481"/>
      <c r="I9481"/>
      <c r="J9481"/>
      <c r="K9481"/>
    </row>
    <row r="9482" spans="1:11" ht="15">
      <c r="A9482"/>
      <c r="B9482"/>
      <c r="C9482"/>
      <c r="D9482"/>
      <c r="E9482"/>
      <c r="F9482"/>
      <c r="G9482"/>
      <c r="H9482"/>
      <c r="I9482"/>
      <c r="J9482"/>
      <c r="K9482"/>
    </row>
    <row r="9483" spans="1:11" ht="15">
      <c r="A9483"/>
      <c r="B9483"/>
      <c r="C9483"/>
      <c r="D9483"/>
      <c r="E9483"/>
      <c r="F9483"/>
      <c r="G9483"/>
      <c r="H9483"/>
      <c r="I9483"/>
      <c r="J9483"/>
      <c r="K9483"/>
    </row>
    <row r="9484" spans="1:11" ht="15">
      <c r="A9484"/>
      <c r="B9484"/>
      <c r="C9484"/>
      <c r="D9484"/>
      <c r="E9484"/>
      <c r="F9484"/>
      <c r="G9484"/>
      <c r="H9484"/>
      <c r="I9484"/>
      <c r="J9484"/>
      <c r="K9484"/>
    </row>
    <row r="9485" spans="1:11" ht="15">
      <c r="A9485"/>
      <c r="B9485"/>
      <c r="C9485"/>
      <c r="D9485"/>
      <c r="E9485"/>
      <c r="F9485"/>
      <c r="G9485"/>
      <c r="H9485"/>
      <c r="I9485"/>
      <c r="J9485"/>
      <c r="K9485"/>
    </row>
    <row r="9486" spans="1:11" ht="15">
      <c r="A9486"/>
      <c r="B9486"/>
      <c r="C9486"/>
      <c r="D9486"/>
      <c r="E9486"/>
      <c r="F9486"/>
      <c r="G9486"/>
      <c r="H9486"/>
      <c r="I9486"/>
      <c r="J9486"/>
      <c r="K9486"/>
    </row>
    <row r="9487" spans="1:11" ht="15">
      <c r="A9487"/>
      <c r="B9487"/>
      <c r="C9487"/>
      <c r="D9487"/>
      <c r="E9487"/>
      <c r="F9487"/>
      <c r="G9487"/>
      <c r="H9487"/>
      <c r="I9487"/>
      <c r="J9487"/>
      <c r="K9487"/>
    </row>
    <row r="9488" spans="1:11" ht="15">
      <c r="A9488"/>
      <c r="B9488"/>
      <c r="C9488"/>
      <c r="D9488"/>
      <c r="E9488"/>
      <c r="F9488"/>
      <c r="G9488"/>
      <c r="H9488"/>
      <c r="I9488"/>
      <c r="J9488"/>
      <c r="K9488"/>
    </row>
    <row r="9489" spans="1:11" ht="15">
      <c r="A9489"/>
      <c r="B9489"/>
      <c r="C9489"/>
      <c r="D9489"/>
      <c r="E9489"/>
      <c r="F9489"/>
      <c r="G9489"/>
      <c r="H9489"/>
      <c r="I9489"/>
      <c r="J9489"/>
      <c r="K9489"/>
    </row>
    <row r="9490" spans="1:11" ht="15">
      <c r="A9490"/>
      <c r="B9490"/>
      <c r="C9490"/>
      <c r="D9490"/>
      <c r="E9490"/>
      <c r="F9490"/>
      <c r="G9490"/>
      <c r="H9490"/>
      <c r="I9490"/>
      <c r="J9490"/>
      <c r="K9490"/>
    </row>
    <row r="9491" spans="1:11" ht="15">
      <c r="A9491"/>
      <c r="B9491"/>
      <c r="C9491"/>
      <c r="D9491"/>
      <c r="E9491"/>
      <c r="F9491"/>
      <c r="G9491"/>
      <c r="H9491"/>
      <c r="I9491"/>
      <c r="J9491"/>
      <c r="K9491"/>
    </row>
    <row r="9492" spans="1:11" ht="15">
      <c r="A9492"/>
      <c r="B9492"/>
      <c r="C9492"/>
      <c r="D9492"/>
      <c r="E9492"/>
      <c r="F9492"/>
      <c r="G9492"/>
      <c r="H9492"/>
      <c r="I9492"/>
      <c r="J9492"/>
      <c r="K9492"/>
    </row>
    <row r="9493" spans="1:11" ht="15">
      <c r="A9493"/>
      <c r="B9493"/>
      <c r="C9493"/>
      <c r="D9493"/>
      <c r="E9493"/>
      <c r="F9493"/>
      <c r="G9493"/>
      <c r="H9493"/>
      <c r="I9493"/>
      <c r="J9493"/>
      <c r="K9493"/>
    </row>
    <row r="9494" spans="1:11" ht="15">
      <c r="A9494"/>
      <c r="B9494"/>
      <c r="C9494"/>
      <c r="D9494"/>
      <c r="E9494"/>
      <c r="F9494"/>
      <c r="G9494"/>
      <c r="H9494"/>
      <c r="I9494"/>
      <c r="J9494"/>
      <c r="K9494"/>
    </row>
    <row r="9495" spans="1:11" ht="15">
      <c r="A9495"/>
      <c r="B9495"/>
      <c r="C9495"/>
      <c r="D9495"/>
      <c r="E9495"/>
      <c r="F9495"/>
      <c r="G9495"/>
      <c r="H9495"/>
      <c r="I9495"/>
      <c r="J9495"/>
      <c r="K9495"/>
    </row>
    <row r="9496" spans="1:11" ht="15">
      <c r="A9496"/>
      <c r="B9496"/>
      <c r="C9496"/>
      <c r="D9496"/>
      <c r="E9496"/>
      <c r="F9496"/>
      <c r="G9496"/>
      <c r="H9496"/>
      <c r="I9496"/>
      <c r="J9496"/>
      <c r="K9496"/>
    </row>
    <row r="9497" spans="1:11" ht="15">
      <c r="A9497"/>
      <c r="B9497"/>
      <c r="C9497"/>
      <c r="D9497"/>
      <c r="E9497"/>
      <c r="F9497"/>
      <c r="G9497"/>
      <c r="H9497"/>
      <c r="I9497"/>
      <c r="J9497"/>
      <c r="K9497"/>
    </row>
    <row r="9498" spans="1:11" ht="15">
      <c r="A9498"/>
      <c r="B9498"/>
      <c r="C9498"/>
      <c r="D9498"/>
      <c r="E9498"/>
      <c r="F9498"/>
      <c r="G9498"/>
      <c r="H9498"/>
      <c r="I9498"/>
      <c r="J9498"/>
      <c r="K9498"/>
    </row>
    <row r="9499" spans="1:11" ht="15">
      <c r="A9499"/>
      <c r="B9499"/>
      <c r="C9499"/>
      <c r="D9499"/>
      <c r="E9499"/>
      <c r="F9499"/>
      <c r="G9499"/>
      <c r="H9499"/>
      <c r="I9499"/>
      <c r="J9499"/>
      <c r="K9499"/>
    </row>
    <row r="9500" spans="1:11" ht="15">
      <c r="A9500"/>
      <c r="B9500"/>
      <c r="C9500"/>
      <c r="D9500"/>
      <c r="E9500"/>
      <c r="F9500"/>
      <c r="G9500"/>
      <c r="H9500"/>
      <c r="I9500"/>
      <c r="J9500"/>
      <c r="K9500"/>
    </row>
    <row r="9501" spans="1:11" ht="15">
      <c r="A9501"/>
      <c r="B9501"/>
      <c r="C9501"/>
      <c r="D9501"/>
      <c r="E9501"/>
      <c r="F9501"/>
      <c r="G9501"/>
      <c r="H9501"/>
      <c r="I9501"/>
      <c r="J9501"/>
      <c r="K9501"/>
    </row>
    <row r="9502" spans="1:11" ht="15">
      <c r="A9502"/>
      <c r="B9502"/>
      <c r="C9502"/>
      <c r="D9502"/>
      <c r="E9502"/>
      <c r="F9502"/>
      <c r="G9502"/>
      <c r="H9502"/>
      <c r="I9502"/>
      <c r="J9502"/>
      <c r="K9502"/>
    </row>
    <row r="9503" spans="1:11" ht="15">
      <c r="A9503"/>
      <c r="B9503"/>
      <c r="C9503"/>
      <c r="D9503"/>
      <c r="E9503"/>
      <c r="F9503"/>
      <c r="G9503"/>
      <c r="H9503"/>
      <c r="I9503"/>
      <c r="J9503"/>
      <c r="K9503"/>
    </row>
    <row r="9504" spans="1:11" ht="15">
      <c r="A9504"/>
      <c r="B9504"/>
      <c r="C9504"/>
      <c r="D9504"/>
      <c r="E9504"/>
      <c r="F9504"/>
      <c r="G9504"/>
      <c r="H9504"/>
      <c r="I9504"/>
      <c r="J9504"/>
      <c r="K9504"/>
    </row>
    <row r="9505" spans="1:11" ht="15">
      <c r="A9505"/>
      <c r="B9505"/>
      <c r="C9505"/>
      <c r="D9505"/>
      <c r="E9505"/>
      <c r="F9505"/>
      <c r="G9505"/>
      <c r="H9505"/>
      <c r="I9505"/>
      <c r="J9505"/>
      <c r="K9505"/>
    </row>
    <row r="9506" spans="1:11" ht="15">
      <c r="A9506"/>
      <c r="B9506"/>
      <c r="C9506"/>
      <c r="D9506"/>
      <c r="E9506"/>
      <c r="F9506"/>
      <c r="G9506"/>
      <c r="H9506"/>
      <c r="I9506"/>
      <c r="J9506"/>
      <c r="K9506"/>
    </row>
    <row r="9507" spans="1:11" ht="15">
      <c r="A9507"/>
      <c r="B9507"/>
      <c r="C9507"/>
      <c r="D9507"/>
      <c r="E9507"/>
      <c r="F9507"/>
      <c r="G9507"/>
      <c r="H9507"/>
      <c r="I9507"/>
      <c r="J9507"/>
      <c r="K9507"/>
    </row>
    <row r="9508" spans="1:11" ht="15">
      <c r="A9508"/>
      <c r="B9508"/>
      <c r="C9508"/>
      <c r="D9508"/>
      <c r="E9508"/>
      <c r="F9508"/>
      <c r="G9508"/>
      <c r="H9508"/>
      <c r="I9508"/>
      <c r="J9508"/>
      <c r="K9508"/>
    </row>
    <row r="9509" spans="1:11" ht="15">
      <c r="A9509"/>
      <c r="B9509"/>
      <c r="C9509"/>
      <c r="D9509"/>
      <c r="E9509"/>
      <c r="F9509"/>
      <c r="G9509"/>
      <c r="H9509"/>
      <c r="I9509"/>
      <c r="J9509"/>
      <c r="K9509"/>
    </row>
    <row r="9510" spans="1:11" ht="15">
      <c r="A9510"/>
      <c r="B9510"/>
      <c r="C9510"/>
      <c r="D9510"/>
      <c r="E9510"/>
      <c r="F9510"/>
      <c r="G9510"/>
      <c r="H9510"/>
      <c r="I9510"/>
      <c r="J9510"/>
      <c r="K9510"/>
    </row>
    <row r="9511" spans="1:11" ht="15">
      <c r="A9511"/>
      <c r="B9511"/>
      <c r="C9511"/>
      <c r="D9511"/>
      <c r="E9511"/>
      <c r="F9511"/>
      <c r="G9511"/>
      <c r="H9511"/>
      <c r="I9511"/>
      <c r="J9511"/>
      <c r="K9511"/>
    </row>
    <row r="9512" spans="1:11" ht="15">
      <c r="A9512"/>
      <c r="B9512"/>
      <c r="C9512"/>
      <c r="D9512"/>
      <c r="E9512"/>
      <c r="F9512"/>
      <c r="G9512"/>
      <c r="H9512"/>
      <c r="I9512"/>
      <c r="J9512"/>
      <c r="K9512"/>
    </row>
    <row r="9513" spans="1:11" ht="15">
      <c r="A9513"/>
      <c r="B9513"/>
      <c r="C9513"/>
      <c r="D9513"/>
      <c r="E9513"/>
      <c r="F9513"/>
      <c r="G9513"/>
      <c r="H9513"/>
      <c r="I9513"/>
      <c r="J9513"/>
      <c r="K9513"/>
    </row>
    <row r="9514" spans="1:11" ht="15">
      <c r="A9514"/>
      <c r="B9514"/>
      <c r="C9514"/>
      <c r="D9514"/>
      <c r="E9514"/>
      <c r="F9514"/>
      <c r="G9514"/>
      <c r="H9514"/>
      <c r="I9514"/>
      <c r="J9514"/>
      <c r="K9514"/>
    </row>
    <row r="9515" spans="1:11" ht="15">
      <c r="A9515"/>
      <c r="B9515"/>
      <c r="C9515"/>
      <c r="D9515"/>
      <c r="E9515"/>
      <c r="F9515"/>
      <c r="G9515"/>
      <c r="H9515"/>
      <c r="I9515"/>
      <c r="J9515"/>
      <c r="K9515"/>
    </row>
    <row r="9516" spans="1:11" ht="15">
      <c r="A9516"/>
      <c r="B9516"/>
      <c r="C9516"/>
      <c r="D9516"/>
      <c r="E9516"/>
      <c r="F9516"/>
      <c r="G9516"/>
      <c r="H9516"/>
      <c r="I9516"/>
      <c r="J9516"/>
      <c r="K9516"/>
    </row>
    <row r="9517" spans="1:11" ht="15">
      <c r="A9517"/>
      <c r="B9517"/>
      <c r="C9517"/>
      <c r="D9517"/>
      <c r="E9517"/>
      <c r="F9517"/>
      <c r="G9517"/>
      <c r="H9517"/>
      <c r="I9517"/>
      <c r="J9517"/>
      <c r="K9517"/>
    </row>
    <row r="9518" spans="1:11" ht="15">
      <c r="A9518"/>
      <c r="B9518"/>
      <c r="C9518"/>
      <c r="D9518"/>
      <c r="E9518"/>
      <c r="F9518"/>
      <c r="G9518"/>
      <c r="H9518"/>
      <c r="I9518"/>
      <c r="J9518"/>
      <c r="K9518"/>
    </row>
    <row r="9519" spans="1:11" ht="15">
      <c r="A9519"/>
      <c r="B9519"/>
      <c r="C9519"/>
      <c r="D9519"/>
      <c r="E9519"/>
      <c r="F9519"/>
      <c r="G9519"/>
      <c r="H9519"/>
      <c r="I9519"/>
      <c r="J9519"/>
      <c r="K9519"/>
    </row>
    <row r="9520" spans="1:11" ht="15">
      <c r="A9520"/>
      <c r="B9520"/>
      <c r="C9520"/>
      <c r="D9520"/>
      <c r="E9520"/>
      <c r="F9520"/>
      <c r="G9520"/>
      <c r="H9520"/>
      <c r="I9520"/>
      <c r="J9520"/>
      <c r="K9520"/>
    </row>
    <row r="9521" spans="1:11" ht="15">
      <c r="A9521"/>
      <c r="B9521"/>
      <c r="C9521"/>
      <c r="D9521"/>
      <c r="E9521"/>
      <c r="F9521"/>
      <c r="G9521"/>
      <c r="H9521"/>
      <c r="I9521"/>
      <c r="J9521"/>
      <c r="K9521"/>
    </row>
    <row r="9522" spans="1:11" ht="15">
      <c r="A9522"/>
      <c r="B9522"/>
      <c r="C9522"/>
      <c r="D9522"/>
      <c r="E9522"/>
      <c r="F9522"/>
      <c r="G9522"/>
      <c r="H9522"/>
      <c r="I9522"/>
      <c r="J9522"/>
      <c r="K9522"/>
    </row>
    <row r="9523" spans="1:11" ht="15">
      <c r="A9523"/>
      <c r="B9523"/>
      <c r="C9523"/>
      <c r="D9523"/>
      <c r="E9523"/>
      <c r="F9523"/>
      <c r="G9523"/>
      <c r="H9523"/>
      <c r="I9523"/>
      <c r="J9523"/>
      <c r="K9523"/>
    </row>
    <row r="9524" spans="1:11" ht="15">
      <c r="A9524"/>
      <c r="B9524"/>
      <c r="C9524"/>
      <c r="D9524"/>
      <c r="E9524"/>
      <c r="F9524"/>
      <c r="G9524"/>
      <c r="H9524"/>
      <c r="I9524"/>
      <c r="J9524"/>
      <c r="K9524"/>
    </row>
    <row r="9525" spans="1:11" ht="15">
      <c r="A9525"/>
      <c r="B9525"/>
      <c r="C9525"/>
      <c r="D9525"/>
      <c r="E9525"/>
      <c r="F9525"/>
      <c r="G9525"/>
      <c r="H9525"/>
      <c r="I9525"/>
      <c r="J9525"/>
      <c r="K9525"/>
    </row>
    <row r="9526" spans="1:11" ht="15">
      <c r="A9526"/>
      <c r="B9526"/>
      <c r="C9526"/>
      <c r="D9526"/>
      <c r="E9526"/>
      <c r="F9526"/>
      <c r="G9526"/>
      <c r="H9526"/>
      <c r="I9526"/>
      <c r="J9526"/>
      <c r="K9526"/>
    </row>
    <row r="9527" spans="1:11" ht="15">
      <c r="A9527"/>
      <c r="B9527"/>
      <c r="C9527"/>
      <c r="D9527"/>
      <c r="E9527"/>
      <c r="F9527"/>
      <c r="G9527"/>
      <c r="H9527"/>
      <c r="I9527"/>
      <c r="J9527"/>
      <c r="K9527"/>
    </row>
    <row r="9528" spans="1:11" ht="15">
      <c r="A9528"/>
      <c r="B9528"/>
      <c r="C9528"/>
      <c r="D9528"/>
      <c r="E9528"/>
      <c r="F9528"/>
      <c r="G9528"/>
      <c r="H9528"/>
      <c r="I9528"/>
      <c r="J9528"/>
      <c r="K9528"/>
    </row>
    <row r="9529" spans="1:11" ht="15">
      <c r="A9529"/>
      <c r="B9529"/>
      <c r="C9529"/>
      <c r="D9529"/>
      <c r="E9529"/>
      <c r="F9529"/>
      <c r="G9529"/>
      <c r="H9529"/>
      <c r="I9529"/>
      <c r="J9529"/>
      <c r="K9529"/>
    </row>
    <row r="9530" spans="1:11" ht="15">
      <c r="A9530"/>
      <c r="B9530"/>
      <c r="C9530"/>
      <c r="D9530"/>
      <c r="E9530"/>
      <c r="F9530"/>
      <c r="G9530"/>
      <c r="H9530"/>
      <c r="I9530"/>
      <c r="J9530"/>
      <c r="K9530"/>
    </row>
    <row r="9531" spans="1:11" ht="15">
      <c r="A9531"/>
      <c r="B9531"/>
      <c r="C9531"/>
      <c r="D9531"/>
      <c r="E9531"/>
      <c r="F9531"/>
      <c r="G9531"/>
      <c r="H9531"/>
      <c r="I9531"/>
      <c r="J9531"/>
      <c r="K9531"/>
    </row>
    <row r="9532" spans="1:11" ht="15">
      <c r="A9532"/>
      <c r="B9532"/>
      <c r="C9532"/>
      <c r="D9532"/>
      <c r="E9532"/>
      <c r="F9532"/>
      <c r="G9532"/>
      <c r="H9532"/>
      <c r="I9532"/>
      <c r="J9532"/>
      <c r="K9532"/>
    </row>
    <row r="9533" spans="1:11" ht="15">
      <c r="A9533"/>
      <c r="B9533"/>
      <c r="C9533"/>
      <c r="D9533"/>
      <c r="E9533"/>
      <c r="F9533"/>
      <c r="G9533"/>
      <c r="H9533"/>
      <c r="I9533"/>
      <c r="J9533"/>
      <c r="K9533"/>
    </row>
    <row r="9534" spans="1:11" ht="15">
      <c r="A9534"/>
      <c r="B9534"/>
      <c r="C9534"/>
      <c r="D9534"/>
      <c r="E9534"/>
      <c r="F9534"/>
      <c r="G9534"/>
      <c r="H9534"/>
      <c r="I9534"/>
      <c r="J9534"/>
      <c r="K9534"/>
    </row>
    <row r="9535" spans="1:11" ht="15">
      <c r="A9535"/>
      <c r="B9535"/>
      <c r="C9535"/>
      <c r="D9535"/>
      <c r="E9535"/>
      <c r="F9535"/>
      <c r="G9535"/>
      <c r="H9535"/>
      <c r="I9535"/>
      <c r="J9535"/>
      <c r="K9535"/>
    </row>
    <row r="9536" spans="1:11" ht="15">
      <c r="A9536"/>
      <c r="B9536"/>
      <c r="C9536"/>
      <c r="D9536"/>
      <c r="E9536"/>
      <c r="F9536"/>
      <c r="G9536"/>
      <c r="H9536"/>
      <c r="I9536"/>
      <c r="J9536"/>
      <c r="K9536"/>
    </row>
    <row r="9537" spans="1:11" ht="15">
      <c r="A9537"/>
      <c r="B9537"/>
      <c r="C9537"/>
      <c r="D9537"/>
      <c r="E9537"/>
      <c r="F9537"/>
      <c r="G9537"/>
      <c r="H9537"/>
      <c r="I9537"/>
      <c r="J9537"/>
      <c r="K9537"/>
    </row>
    <row r="9538" spans="1:11" ht="15">
      <c r="A9538"/>
      <c r="B9538"/>
      <c r="C9538"/>
      <c r="D9538"/>
      <c r="E9538"/>
      <c r="F9538"/>
      <c r="G9538"/>
      <c r="H9538"/>
      <c r="I9538"/>
      <c r="J9538"/>
      <c r="K9538"/>
    </row>
    <row r="9539" spans="1:11" ht="15">
      <c r="A9539"/>
      <c r="B9539"/>
      <c r="C9539"/>
      <c r="D9539"/>
      <c r="E9539"/>
      <c r="F9539"/>
      <c r="G9539"/>
      <c r="H9539"/>
      <c r="I9539"/>
      <c r="J9539"/>
      <c r="K9539"/>
    </row>
    <row r="9540" spans="1:11" ht="15">
      <c r="A9540"/>
      <c r="B9540"/>
      <c r="C9540"/>
      <c r="D9540"/>
      <c r="E9540"/>
      <c r="F9540"/>
      <c r="G9540"/>
      <c r="H9540"/>
      <c r="I9540"/>
      <c r="J9540"/>
      <c r="K9540"/>
    </row>
    <row r="9541" spans="1:11" ht="15">
      <c r="A9541"/>
      <c r="B9541"/>
      <c r="C9541"/>
      <c r="D9541"/>
      <c r="E9541"/>
      <c r="F9541"/>
      <c r="G9541"/>
      <c r="H9541"/>
      <c r="I9541"/>
      <c r="J9541"/>
      <c r="K9541"/>
    </row>
    <row r="9542" spans="1:11" ht="15">
      <c r="A9542"/>
      <c r="B9542"/>
      <c r="C9542"/>
      <c r="D9542"/>
      <c r="E9542"/>
      <c r="F9542"/>
      <c r="G9542"/>
      <c r="H9542"/>
      <c r="I9542"/>
      <c r="J9542"/>
      <c r="K9542"/>
    </row>
    <row r="9543" spans="1:11" ht="15">
      <c r="A9543"/>
      <c r="B9543"/>
      <c r="C9543"/>
      <c r="D9543"/>
      <c r="E9543"/>
      <c r="F9543"/>
      <c r="G9543"/>
      <c r="H9543"/>
      <c r="I9543"/>
      <c r="J9543"/>
      <c r="K9543"/>
    </row>
    <row r="9544" spans="1:11" ht="15">
      <c r="A9544"/>
      <c r="B9544"/>
      <c r="C9544"/>
      <c r="D9544"/>
      <c r="E9544"/>
      <c r="F9544"/>
      <c r="G9544"/>
      <c r="H9544"/>
      <c r="I9544"/>
      <c r="J9544"/>
      <c r="K9544"/>
    </row>
    <row r="9545" spans="1:11" ht="15">
      <c r="A9545"/>
      <c r="B9545"/>
      <c r="C9545"/>
      <c r="D9545"/>
      <c r="E9545"/>
      <c r="F9545"/>
      <c r="G9545"/>
      <c r="H9545"/>
      <c r="I9545"/>
      <c r="J9545"/>
      <c r="K9545"/>
    </row>
    <row r="9546" spans="1:11" ht="15">
      <c r="A9546"/>
      <c r="B9546"/>
      <c r="C9546"/>
      <c r="D9546"/>
      <c r="E9546"/>
      <c r="F9546"/>
      <c r="G9546"/>
      <c r="H9546"/>
      <c r="I9546"/>
      <c r="J9546"/>
      <c r="K9546"/>
    </row>
    <row r="9547" spans="1:11" ht="15">
      <c r="A9547"/>
      <c r="B9547"/>
      <c r="C9547"/>
      <c r="D9547"/>
      <c r="E9547"/>
      <c r="F9547"/>
      <c r="G9547"/>
      <c r="H9547"/>
      <c r="I9547"/>
      <c r="J9547"/>
      <c r="K9547"/>
    </row>
    <row r="9548" spans="1:11" ht="15">
      <c r="A9548"/>
      <c r="B9548"/>
      <c r="C9548"/>
      <c r="D9548"/>
      <c r="E9548"/>
      <c r="F9548"/>
      <c r="G9548"/>
      <c r="H9548"/>
      <c r="I9548"/>
      <c r="J9548"/>
      <c r="K9548"/>
    </row>
    <row r="9549" spans="1:11" ht="15">
      <c r="A9549"/>
      <c r="B9549"/>
      <c r="C9549"/>
      <c r="D9549"/>
      <c r="E9549"/>
      <c r="F9549"/>
      <c r="G9549"/>
      <c r="H9549"/>
      <c r="I9549"/>
      <c r="J9549"/>
      <c r="K9549"/>
    </row>
    <row r="9550" spans="1:11" ht="15">
      <c r="A9550"/>
      <c r="B9550"/>
      <c r="C9550"/>
      <c r="D9550"/>
      <c r="E9550"/>
      <c r="F9550"/>
      <c r="G9550"/>
      <c r="H9550"/>
      <c r="I9550"/>
      <c r="J9550"/>
      <c r="K9550"/>
    </row>
    <row r="9551" spans="1:11" ht="15">
      <c r="A9551"/>
      <c r="B9551"/>
      <c r="C9551"/>
      <c r="D9551"/>
      <c r="E9551"/>
      <c r="F9551"/>
      <c r="G9551"/>
      <c r="H9551"/>
      <c r="I9551"/>
      <c r="J9551"/>
      <c r="K9551"/>
    </row>
    <row r="9552" spans="1:11" ht="15">
      <c r="A9552"/>
      <c r="B9552"/>
      <c r="C9552"/>
      <c r="D9552"/>
      <c r="E9552"/>
      <c r="F9552"/>
      <c r="G9552"/>
      <c r="H9552"/>
      <c r="I9552"/>
      <c r="J9552"/>
      <c r="K9552"/>
    </row>
    <row r="9553" spans="1:11" ht="15">
      <c r="A9553"/>
      <c r="B9553"/>
      <c r="C9553"/>
      <c r="D9553"/>
      <c r="E9553"/>
      <c r="F9553"/>
      <c r="G9553"/>
      <c r="H9553"/>
      <c r="I9553"/>
      <c r="J9553"/>
      <c r="K9553"/>
    </row>
    <row r="9554" spans="1:11" ht="15">
      <c r="A9554"/>
      <c r="B9554"/>
      <c r="C9554"/>
      <c r="D9554"/>
      <c r="E9554"/>
      <c r="F9554"/>
      <c r="G9554"/>
      <c r="H9554"/>
      <c r="I9554"/>
      <c r="J9554"/>
      <c r="K9554"/>
    </row>
    <row r="9555" spans="1:11" ht="15">
      <c r="A9555"/>
      <c r="B9555"/>
      <c r="C9555"/>
      <c r="D9555"/>
      <c r="E9555"/>
      <c r="F9555"/>
      <c r="G9555"/>
      <c r="H9555"/>
      <c r="I9555"/>
      <c r="J9555"/>
      <c r="K9555"/>
    </row>
    <row r="9556" spans="1:11" ht="15">
      <c r="A9556"/>
      <c r="B9556"/>
      <c r="C9556"/>
      <c r="D9556"/>
      <c r="E9556"/>
      <c r="F9556"/>
      <c r="G9556"/>
      <c r="H9556"/>
      <c r="I9556"/>
      <c r="J9556"/>
      <c r="K9556"/>
    </row>
    <row r="9557" spans="1:11" ht="15">
      <c r="A9557"/>
      <c r="B9557"/>
      <c r="C9557"/>
      <c r="D9557"/>
      <c r="E9557"/>
      <c r="F9557"/>
      <c r="G9557"/>
      <c r="H9557"/>
      <c r="I9557"/>
      <c r="J9557"/>
      <c r="K9557"/>
    </row>
    <row r="9558" spans="1:11" ht="15">
      <c r="A9558"/>
      <c r="B9558"/>
      <c r="C9558"/>
      <c r="D9558"/>
      <c r="E9558"/>
      <c r="F9558"/>
      <c r="G9558"/>
      <c r="H9558"/>
      <c r="I9558"/>
      <c r="J9558"/>
      <c r="K9558"/>
    </row>
    <row r="9559" spans="1:11" ht="15">
      <c r="A9559"/>
      <c r="B9559"/>
      <c r="C9559"/>
      <c r="D9559"/>
      <c r="E9559"/>
      <c r="F9559"/>
      <c r="G9559"/>
      <c r="H9559"/>
      <c r="I9559"/>
      <c r="J9559"/>
      <c r="K9559"/>
    </row>
    <row r="9560" spans="1:11" ht="15">
      <c r="A9560"/>
      <c r="B9560"/>
      <c r="C9560"/>
      <c r="D9560"/>
      <c r="E9560"/>
      <c r="F9560"/>
      <c r="G9560"/>
      <c r="H9560"/>
      <c r="I9560"/>
      <c r="J9560"/>
      <c r="K9560"/>
    </row>
    <row r="9561" spans="1:11" ht="15">
      <c r="A9561"/>
      <c r="B9561"/>
      <c r="C9561"/>
      <c r="D9561"/>
      <c r="E9561"/>
      <c r="F9561"/>
      <c r="G9561"/>
      <c r="H9561"/>
      <c r="I9561"/>
      <c r="J9561"/>
      <c r="K9561"/>
    </row>
    <row r="9562" spans="1:11" ht="15">
      <c r="A9562"/>
      <c r="B9562"/>
      <c r="C9562"/>
      <c r="D9562"/>
      <c r="E9562"/>
      <c r="F9562"/>
      <c r="G9562"/>
      <c r="H9562"/>
      <c r="I9562"/>
      <c r="J9562"/>
      <c r="K9562"/>
    </row>
    <row r="9563" spans="1:11" ht="15">
      <c r="A9563"/>
      <c r="B9563"/>
      <c r="C9563"/>
      <c r="D9563"/>
      <c r="E9563"/>
      <c r="F9563"/>
      <c r="G9563"/>
      <c r="H9563"/>
      <c r="I9563"/>
      <c r="J9563"/>
      <c r="K9563"/>
    </row>
    <row r="9564" spans="1:11" ht="15">
      <c r="A9564"/>
      <c r="B9564"/>
      <c r="C9564"/>
      <c r="D9564"/>
      <c r="E9564"/>
      <c r="F9564"/>
      <c r="G9564"/>
      <c r="H9564"/>
      <c r="I9564"/>
      <c r="J9564"/>
      <c r="K9564"/>
    </row>
    <row r="9565" spans="1:11" ht="15">
      <c r="A9565"/>
      <c r="B9565"/>
      <c r="C9565"/>
      <c r="D9565"/>
      <c r="E9565"/>
      <c r="F9565"/>
      <c r="G9565"/>
      <c r="H9565"/>
      <c r="I9565"/>
      <c r="J9565"/>
      <c r="K9565"/>
    </row>
    <row r="9566" spans="1:11" ht="15">
      <c r="A9566"/>
      <c r="B9566"/>
      <c r="C9566"/>
      <c r="D9566"/>
      <c r="E9566"/>
      <c r="F9566"/>
      <c r="G9566"/>
      <c r="H9566"/>
      <c r="I9566"/>
      <c r="J9566"/>
      <c r="K9566"/>
    </row>
    <row r="9567" spans="1:11" ht="15">
      <c r="A9567"/>
      <c r="B9567"/>
      <c r="C9567"/>
      <c r="D9567"/>
      <c r="E9567"/>
      <c r="F9567"/>
      <c r="G9567"/>
      <c r="H9567"/>
      <c r="I9567"/>
      <c r="J9567"/>
      <c r="K9567"/>
    </row>
    <row r="9568" spans="1:11" ht="15">
      <c r="A9568"/>
      <c r="B9568"/>
      <c r="C9568"/>
      <c r="D9568"/>
      <c r="E9568"/>
      <c r="F9568"/>
      <c r="G9568"/>
      <c r="H9568"/>
      <c r="I9568"/>
      <c r="J9568"/>
      <c r="K9568"/>
    </row>
    <row r="9569" spans="1:11" ht="15">
      <c r="A9569"/>
      <c r="B9569"/>
      <c r="C9569"/>
      <c r="D9569"/>
      <c r="E9569"/>
      <c r="F9569"/>
      <c r="G9569"/>
      <c r="H9569"/>
      <c r="I9569"/>
      <c r="J9569"/>
      <c r="K9569"/>
    </row>
    <row r="9570" spans="1:11" ht="15">
      <c r="A9570"/>
      <c r="B9570"/>
      <c r="C9570"/>
      <c r="D9570"/>
      <c r="E9570"/>
      <c r="F9570"/>
      <c r="G9570"/>
      <c r="H9570"/>
      <c r="I9570"/>
      <c r="J9570"/>
      <c r="K9570"/>
    </row>
    <row r="9571" spans="1:11" ht="15">
      <c r="A9571"/>
      <c r="B9571"/>
      <c r="C9571"/>
      <c r="D9571"/>
      <c r="E9571"/>
      <c r="F9571"/>
      <c r="G9571"/>
      <c r="H9571"/>
      <c r="I9571"/>
      <c r="J9571"/>
      <c r="K9571"/>
    </row>
    <row r="9572" spans="1:11" ht="15">
      <c r="A9572"/>
      <c r="B9572"/>
      <c r="C9572"/>
      <c r="D9572"/>
      <c r="E9572"/>
      <c r="F9572"/>
      <c r="G9572"/>
      <c r="H9572"/>
      <c r="I9572"/>
      <c r="J9572"/>
      <c r="K9572"/>
    </row>
    <row r="9573" spans="1:11" ht="15">
      <c r="A9573"/>
      <c r="B9573"/>
      <c r="C9573"/>
      <c r="D9573"/>
      <c r="E9573"/>
      <c r="F9573"/>
      <c r="G9573"/>
      <c r="H9573"/>
      <c r="I9573"/>
      <c r="J9573"/>
      <c r="K9573"/>
    </row>
    <row r="9574" spans="1:11" ht="15">
      <c r="A9574"/>
      <c r="B9574"/>
      <c r="C9574"/>
      <c r="D9574"/>
      <c r="E9574"/>
      <c r="F9574"/>
      <c r="G9574"/>
      <c r="H9574"/>
      <c r="I9574"/>
      <c r="J9574"/>
      <c r="K9574"/>
    </row>
    <row r="9575" spans="1:11" ht="15">
      <c r="A9575"/>
      <c r="B9575"/>
      <c r="C9575"/>
      <c r="D9575"/>
      <c r="E9575"/>
      <c r="F9575"/>
      <c r="G9575"/>
      <c r="H9575"/>
      <c r="I9575"/>
      <c r="J9575"/>
      <c r="K9575"/>
    </row>
    <row r="9576" spans="1:11" ht="15">
      <c r="A9576"/>
      <c r="B9576"/>
      <c r="C9576"/>
      <c r="D9576"/>
      <c r="E9576"/>
      <c r="F9576"/>
      <c r="G9576"/>
      <c r="H9576"/>
      <c r="I9576"/>
      <c r="J9576"/>
      <c r="K9576"/>
    </row>
    <row r="9577" spans="1:11" ht="15">
      <c r="A9577"/>
      <c r="B9577"/>
      <c r="C9577"/>
      <c r="D9577"/>
      <c r="E9577"/>
      <c r="F9577"/>
      <c r="G9577"/>
      <c r="H9577"/>
      <c r="I9577"/>
      <c r="J9577"/>
      <c r="K9577"/>
    </row>
    <row r="9578" spans="1:11" ht="15">
      <c r="A9578"/>
      <c r="B9578"/>
      <c r="C9578"/>
      <c r="D9578"/>
      <c r="E9578"/>
      <c r="F9578"/>
      <c r="G9578"/>
      <c r="H9578"/>
      <c r="I9578"/>
      <c r="J9578"/>
      <c r="K9578"/>
    </row>
    <row r="9579" spans="1:11" ht="15">
      <c r="A9579"/>
      <c r="B9579"/>
      <c r="C9579"/>
      <c r="D9579"/>
      <c r="E9579"/>
      <c r="F9579"/>
      <c r="G9579"/>
      <c r="H9579"/>
      <c r="I9579"/>
      <c r="J9579"/>
      <c r="K9579"/>
    </row>
    <row r="9580" spans="1:11" ht="15">
      <c r="A9580"/>
      <c r="B9580"/>
      <c r="C9580"/>
      <c r="D9580"/>
      <c r="E9580"/>
      <c r="F9580"/>
      <c r="G9580"/>
      <c r="H9580"/>
      <c r="I9580"/>
      <c r="J9580"/>
      <c r="K9580"/>
    </row>
    <row r="9581" spans="1:11" ht="15">
      <c r="A9581"/>
      <c r="B9581"/>
      <c r="C9581"/>
      <c r="D9581"/>
      <c r="E9581"/>
      <c r="F9581"/>
      <c r="G9581"/>
      <c r="H9581"/>
      <c r="I9581"/>
      <c r="J9581"/>
      <c r="K9581"/>
    </row>
    <row r="9582" spans="1:11" ht="15">
      <c r="A9582"/>
      <c r="B9582"/>
      <c r="C9582"/>
      <c r="D9582"/>
      <c r="E9582"/>
      <c r="F9582"/>
      <c r="G9582"/>
      <c r="H9582"/>
      <c r="I9582"/>
      <c r="J9582"/>
      <c r="K9582"/>
    </row>
    <row r="9583" spans="1:11" ht="15">
      <c r="A9583"/>
      <c r="B9583"/>
      <c r="C9583"/>
      <c r="D9583"/>
      <c r="E9583"/>
      <c r="F9583"/>
      <c r="G9583"/>
      <c r="H9583"/>
      <c r="I9583"/>
      <c r="J9583"/>
      <c r="K9583"/>
    </row>
    <row r="9584" spans="1:11" ht="15">
      <c r="A9584"/>
      <c r="B9584"/>
      <c r="C9584"/>
      <c r="D9584"/>
      <c r="E9584"/>
      <c r="F9584"/>
      <c r="G9584"/>
      <c r="H9584"/>
      <c r="I9584"/>
      <c r="J9584"/>
      <c r="K9584"/>
    </row>
    <row r="9585" spans="1:11" ht="15">
      <c r="A9585"/>
      <c r="B9585"/>
      <c r="C9585"/>
      <c r="D9585"/>
      <c r="E9585"/>
      <c r="F9585"/>
      <c r="G9585"/>
      <c r="H9585"/>
      <c r="I9585"/>
      <c r="J9585"/>
      <c r="K9585"/>
    </row>
    <row r="9586" spans="1:11" ht="15">
      <c r="A9586"/>
      <c r="B9586"/>
      <c r="C9586"/>
      <c r="D9586"/>
      <c r="E9586"/>
      <c r="F9586"/>
      <c r="G9586"/>
      <c r="H9586"/>
      <c r="I9586"/>
      <c r="J9586"/>
      <c r="K9586"/>
    </row>
    <row r="9587" spans="1:11" ht="15">
      <c r="A9587"/>
      <c r="B9587"/>
      <c r="C9587"/>
      <c r="D9587"/>
      <c r="E9587"/>
      <c r="F9587"/>
      <c r="G9587"/>
      <c r="H9587"/>
      <c r="I9587"/>
      <c r="J9587"/>
      <c r="K9587"/>
    </row>
    <row r="9588" spans="1:11" ht="15">
      <c r="A9588"/>
      <c r="B9588"/>
      <c r="C9588"/>
      <c r="D9588"/>
      <c r="E9588"/>
      <c r="F9588"/>
      <c r="G9588"/>
      <c r="H9588"/>
      <c r="I9588"/>
      <c r="J9588"/>
      <c r="K9588"/>
    </row>
    <row r="9589" spans="1:11" ht="15">
      <c r="A9589"/>
      <c r="B9589"/>
      <c r="C9589"/>
      <c r="D9589"/>
      <c r="E9589"/>
      <c r="F9589"/>
      <c r="G9589"/>
      <c r="H9589"/>
      <c r="I9589"/>
      <c r="J9589"/>
      <c r="K9589"/>
    </row>
    <row r="9590" spans="1:11" ht="15">
      <c r="A9590"/>
      <c r="B9590"/>
      <c r="C9590"/>
      <c r="D9590"/>
      <c r="E9590"/>
      <c r="F9590"/>
      <c r="G9590"/>
      <c r="H9590"/>
      <c r="I9590"/>
      <c r="J9590"/>
      <c r="K9590"/>
    </row>
    <row r="9591" spans="1:11" ht="15">
      <c r="A9591"/>
      <c r="B9591"/>
      <c r="C9591"/>
      <c r="D9591"/>
      <c r="E9591"/>
      <c r="F9591"/>
      <c r="G9591"/>
      <c r="H9591"/>
      <c r="I9591"/>
      <c r="J9591"/>
      <c r="K9591"/>
    </row>
    <row r="9592" spans="1:11" ht="15">
      <c r="A9592"/>
      <c r="B9592"/>
      <c r="C9592"/>
      <c r="D9592"/>
      <c r="E9592"/>
      <c r="F9592"/>
      <c r="G9592"/>
      <c r="H9592"/>
      <c r="I9592"/>
      <c r="J9592"/>
      <c r="K9592"/>
    </row>
    <row r="9593" spans="1:11" ht="15">
      <c r="A9593"/>
      <c r="B9593"/>
      <c r="C9593"/>
      <c r="D9593"/>
      <c r="E9593"/>
      <c r="F9593"/>
      <c r="G9593"/>
      <c r="H9593"/>
      <c r="I9593"/>
      <c r="J9593"/>
      <c r="K9593"/>
    </row>
    <row r="9594" spans="1:11" ht="15">
      <c r="A9594"/>
      <c r="B9594"/>
      <c r="C9594"/>
      <c r="D9594"/>
      <c r="E9594"/>
      <c r="F9594"/>
      <c r="G9594"/>
      <c r="H9594"/>
      <c r="I9594"/>
      <c r="J9594"/>
      <c r="K9594"/>
    </row>
    <row r="9595" spans="1:11" ht="15">
      <c r="A9595"/>
      <c r="B9595"/>
      <c r="C9595"/>
      <c r="D9595"/>
      <c r="E9595"/>
      <c r="F9595"/>
      <c r="G9595"/>
      <c r="H9595"/>
      <c r="I9595"/>
      <c r="J9595"/>
      <c r="K9595"/>
    </row>
    <row r="9596" spans="1:11" ht="15">
      <c r="A9596"/>
      <c r="B9596"/>
      <c r="C9596"/>
      <c r="D9596"/>
      <c r="E9596"/>
      <c r="F9596"/>
      <c r="G9596"/>
      <c r="H9596"/>
      <c r="I9596"/>
      <c r="J9596"/>
      <c r="K9596"/>
    </row>
    <row r="9597" spans="1:11" ht="15">
      <c r="A9597"/>
      <c r="B9597"/>
      <c r="C9597"/>
      <c r="D9597"/>
      <c r="E9597"/>
      <c r="F9597"/>
      <c r="G9597"/>
      <c r="H9597"/>
      <c r="I9597"/>
      <c r="J9597"/>
      <c r="K9597"/>
    </row>
    <row r="9598" spans="1:11" ht="15">
      <c r="A9598"/>
      <c r="B9598"/>
      <c r="C9598"/>
      <c r="D9598"/>
      <c r="E9598"/>
      <c r="F9598"/>
      <c r="G9598"/>
      <c r="H9598"/>
      <c r="I9598"/>
      <c r="J9598"/>
      <c r="K9598"/>
    </row>
    <row r="9599" spans="1:11" ht="15">
      <c r="A9599"/>
      <c r="B9599"/>
      <c r="C9599"/>
      <c r="D9599"/>
      <c r="E9599"/>
      <c r="F9599"/>
      <c r="G9599"/>
      <c r="H9599"/>
      <c r="I9599"/>
      <c r="J9599"/>
      <c r="K9599"/>
    </row>
    <row r="9600" spans="1:11" ht="15">
      <c r="A9600"/>
      <c r="B9600"/>
      <c r="C9600"/>
      <c r="D9600"/>
      <c r="E9600"/>
      <c r="F9600"/>
      <c r="G9600"/>
      <c r="H9600"/>
      <c r="I9600"/>
      <c r="J9600"/>
      <c r="K9600"/>
    </row>
    <row r="9601" spans="1:11" ht="15">
      <c r="A9601"/>
      <c r="B9601"/>
      <c r="C9601"/>
      <c r="D9601"/>
      <c r="E9601"/>
      <c r="F9601"/>
      <c r="G9601"/>
      <c r="H9601"/>
      <c r="I9601"/>
      <c r="J9601"/>
      <c r="K9601"/>
    </row>
    <row r="9602" spans="1:11" ht="15">
      <c r="A9602"/>
      <c r="B9602"/>
      <c r="C9602"/>
      <c r="D9602"/>
      <c r="E9602"/>
      <c r="F9602"/>
      <c r="G9602"/>
      <c r="H9602"/>
      <c r="I9602"/>
      <c r="J9602"/>
      <c r="K9602"/>
    </row>
    <row r="9603" spans="1:11" ht="15">
      <c r="A9603"/>
      <c r="B9603"/>
      <c r="C9603"/>
      <c r="D9603"/>
      <c r="E9603"/>
      <c r="F9603"/>
      <c r="G9603"/>
      <c r="H9603"/>
      <c r="I9603"/>
      <c r="J9603"/>
      <c r="K9603"/>
    </row>
    <row r="9604" spans="1:11" ht="15">
      <c r="A9604"/>
      <c r="B9604"/>
      <c r="C9604"/>
      <c r="D9604"/>
      <c r="E9604"/>
      <c r="F9604"/>
      <c r="G9604"/>
      <c r="H9604"/>
      <c r="I9604"/>
      <c r="J9604"/>
      <c r="K9604"/>
    </row>
    <row r="9605" spans="1:11" ht="15">
      <c r="A9605"/>
      <c r="B9605"/>
      <c r="C9605"/>
      <c r="D9605"/>
      <c r="E9605"/>
      <c r="F9605"/>
      <c r="G9605"/>
      <c r="H9605"/>
      <c r="I9605"/>
      <c r="J9605"/>
      <c r="K9605"/>
    </row>
    <row r="9606" spans="1:11" ht="15">
      <c r="A9606"/>
      <c r="B9606"/>
      <c r="C9606"/>
      <c r="D9606"/>
      <c r="E9606"/>
      <c r="F9606"/>
      <c r="G9606"/>
      <c r="H9606"/>
      <c r="I9606"/>
      <c r="J9606"/>
      <c r="K9606"/>
    </row>
    <row r="9607" spans="1:11" ht="15">
      <c r="A9607"/>
      <c r="B9607"/>
      <c r="C9607"/>
      <c r="D9607"/>
      <c r="E9607"/>
      <c r="F9607"/>
      <c r="G9607"/>
      <c r="H9607"/>
      <c r="I9607"/>
      <c r="J9607"/>
      <c r="K9607"/>
    </row>
    <row r="9608" spans="1:11" ht="15">
      <c r="A9608"/>
      <c r="B9608"/>
      <c r="C9608"/>
      <c r="D9608"/>
      <c r="E9608"/>
      <c r="F9608"/>
      <c r="G9608"/>
      <c r="H9608"/>
      <c r="I9608"/>
      <c r="J9608"/>
      <c r="K9608"/>
    </row>
    <row r="9609" spans="1:11" ht="15">
      <c r="A9609"/>
      <c r="B9609"/>
      <c r="C9609"/>
      <c r="D9609"/>
      <c r="E9609"/>
      <c r="F9609"/>
      <c r="G9609"/>
      <c r="H9609"/>
      <c r="I9609"/>
      <c r="J9609"/>
      <c r="K9609"/>
    </row>
    <row r="9610" spans="1:11" ht="15">
      <c r="A9610"/>
      <c r="B9610"/>
      <c r="C9610"/>
      <c r="D9610"/>
      <c r="E9610"/>
      <c r="F9610"/>
      <c r="G9610"/>
      <c r="H9610"/>
      <c r="I9610"/>
      <c r="J9610"/>
      <c r="K9610"/>
    </row>
    <row r="9611" spans="1:11" ht="15">
      <c r="A9611"/>
      <c r="B9611"/>
      <c r="C9611"/>
      <c r="D9611"/>
      <c r="E9611"/>
      <c r="F9611"/>
      <c r="G9611"/>
      <c r="H9611"/>
      <c r="I9611"/>
      <c r="J9611"/>
      <c r="K9611"/>
    </row>
    <row r="9612" spans="1:11" ht="15">
      <c r="A9612"/>
      <c r="B9612"/>
      <c r="C9612"/>
      <c r="D9612"/>
      <c r="E9612"/>
      <c r="F9612"/>
      <c r="G9612"/>
      <c r="H9612"/>
      <c r="I9612"/>
      <c r="J9612"/>
      <c r="K9612"/>
    </row>
    <row r="9613" spans="1:11" ht="15">
      <c r="A9613"/>
      <c r="B9613"/>
      <c r="C9613"/>
      <c r="D9613"/>
      <c r="E9613"/>
      <c r="F9613"/>
      <c r="G9613"/>
      <c r="H9613"/>
      <c r="I9613"/>
      <c r="J9613"/>
      <c r="K9613"/>
    </row>
    <row r="9614" spans="1:11" ht="15">
      <c r="A9614"/>
      <c r="B9614"/>
      <c r="C9614"/>
      <c r="D9614"/>
      <c r="E9614"/>
      <c r="F9614"/>
      <c r="G9614"/>
      <c r="H9614"/>
      <c r="I9614"/>
      <c r="J9614"/>
      <c r="K9614"/>
    </row>
    <row r="9615" spans="1:11" ht="15">
      <c r="A9615"/>
      <c r="B9615"/>
      <c r="C9615"/>
      <c r="D9615"/>
      <c r="E9615"/>
      <c r="F9615"/>
      <c r="G9615"/>
      <c r="H9615"/>
      <c r="I9615"/>
      <c r="J9615"/>
      <c r="K9615"/>
    </row>
    <row r="9616" spans="1:11" ht="15">
      <c r="A9616"/>
      <c r="B9616"/>
      <c r="C9616"/>
      <c r="D9616"/>
      <c r="E9616"/>
      <c r="F9616"/>
      <c r="G9616"/>
      <c r="H9616"/>
      <c r="I9616"/>
      <c r="J9616"/>
      <c r="K9616"/>
    </row>
    <row r="9617" spans="1:11" ht="15">
      <c r="A9617"/>
      <c r="B9617"/>
      <c r="C9617"/>
      <c r="D9617"/>
      <c r="E9617"/>
      <c r="F9617"/>
      <c r="G9617"/>
      <c r="H9617"/>
      <c r="I9617"/>
      <c r="J9617"/>
      <c r="K9617"/>
    </row>
    <row r="9618" spans="1:11" ht="15">
      <c r="A9618"/>
      <c r="B9618"/>
      <c r="C9618"/>
      <c r="D9618"/>
      <c r="E9618"/>
      <c r="F9618"/>
      <c r="G9618"/>
      <c r="H9618"/>
      <c r="I9618"/>
      <c r="J9618"/>
      <c r="K9618"/>
    </row>
    <row r="9619" spans="1:11" ht="15">
      <c r="A9619"/>
      <c r="B9619"/>
      <c r="C9619"/>
      <c r="D9619"/>
      <c r="E9619"/>
      <c r="F9619"/>
      <c r="G9619"/>
      <c r="H9619"/>
      <c r="I9619"/>
      <c r="J9619"/>
      <c r="K9619"/>
    </row>
    <row r="9620" spans="1:11" ht="15">
      <c r="A9620"/>
      <c r="B9620"/>
      <c r="C9620"/>
      <c r="D9620"/>
      <c r="E9620"/>
      <c r="F9620"/>
      <c r="G9620"/>
      <c r="H9620"/>
      <c r="I9620"/>
      <c r="J9620"/>
      <c r="K9620"/>
    </row>
    <row r="9621" spans="1:11" ht="15">
      <c r="A9621"/>
      <c r="B9621"/>
      <c r="C9621"/>
      <c r="D9621"/>
      <c r="E9621"/>
      <c r="F9621"/>
      <c r="G9621"/>
      <c r="H9621"/>
      <c r="I9621"/>
      <c r="J9621"/>
      <c r="K9621"/>
    </row>
    <row r="9622" spans="1:11" ht="15">
      <c r="A9622"/>
      <c r="B9622"/>
      <c r="C9622"/>
      <c r="D9622"/>
      <c r="E9622"/>
      <c r="F9622"/>
      <c r="G9622"/>
      <c r="H9622"/>
      <c r="I9622"/>
      <c r="J9622"/>
      <c r="K9622"/>
    </row>
    <row r="9623" spans="1:11" ht="15">
      <c r="A9623"/>
      <c r="B9623"/>
      <c r="C9623"/>
      <c r="D9623"/>
      <c r="E9623"/>
      <c r="F9623"/>
      <c r="G9623"/>
      <c r="H9623"/>
      <c r="I9623"/>
      <c r="J9623"/>
      <c r="K9623"/>
    </row>
    <row r="9624" spans="1:11" ht="15">
      <c r="A9624"/>
      <c r="B9624"/>
      <c r="C9624"/>
      <c r="D9624"/>
      <c r="E9624"/>
      <c r="F9624"/>
      <c r="G9624"/>
      <c r="H9624"/>
      <c r="I9624"/>
      <c r="J9624"/>
      <c r="K9624"/>
    </row>
    <row r="9625" spans="1:11" ht="15">
      <c r="A9625"/>
      <c r="B9625"/>
      <c r="C9625"/>
      <c r="D9625"/>
      <c r="E9625"/>
      <c r="F9625"/>
      <c r="G9625"/>
      <c r="H9625"/>
      <c r="I9625"/>
      <c r="J9625"/>
      <c r="K9625"/>
    </row>
    <row r="9626" spans="1:11" ht="15">
      <c r="A9626"/>
      <c r="B9626"/>
      <c r="C9626"/>
      <c r="D9626"/>
      <c r="E9626"/>
      <c r="F9626"/>
      <c r="G9626"/>
      <c r="H9626"/>
      <c r="I9626"/>
      <c r="J9626"/>
      <c r="K9626"/>
    </row>
    <row r="9627" spans="1:11" ht="15">
      <c r="A9627"/>
      <c r="B9627"/>
      <c r="C9627"/>
      <c r="D9627"/>
      <c r="E9627"/>
      <c r="F9627"/>
      <c r="G9627"/>
      <c r="H9627"/>
      <c r="I9627"/>
      <c r="J9627"/>
      <c r="K9627"/>
    </row>
    <row r="9628" spans="1:11" ht="15">
      <c r="A9628"/>
      <c r="B9628"/>
      <c r="C9628"/>
      <c r="D9628"/>
      <c r="E9628"/>
      <c r="F9628"/>
      <c r="G9628"/>
      <c r="H9628"/>
      <c r="I9628"/>
      <c r="J9628"/>
      <c r="K9628"/>
    </row>
    <row r="9629" spans="1:11" ht="15">
      <c r="A9629"/>
      <c r="B9629"/>
      <c r="C9629"/>
      <c r="D9629"/>
      <c r="E9629"/>
      <c r="F9629"/>
      <c r="G9629"/>
      <c r="H9629"/>
      <c r="I9629"/>
      <c r="J9629"/>
      <c r="K9629"/>
    </row>
    <row r="9630" spans="1:11" ht="15">
      <c r="A9630"/>
      <c r="B9630"/>
      <c r="C9630"/>
      <c r="D9630"/>
      <c r="E9630"/>
      <c r="F9630"/>
      <c r="G9630"/>
      <c r="H9630"/>
      <c r="I9630"/>
      <c r="J9630"/>
      <c r="K9630"/>
    </row>
    <row r="9631" spans="1:11" ht="15">
      <c r="A9631"/>
      <c r="B9631"/>
      <c r="C9631"/>
      <c r="D9631"/>
      <c r="E9631"/>
      <c r="F9631"/>
      <c r="G9631"/>
      <c r="H9631"/>
      <c r="I9631"/>
      <c r="J9631"/>
      <c r="K9631"/>
    </row>
    <row r="9632" spans="1:11" ht="15">
      <c r="A9632"/>
      <c r="B9632"/>
      <c r="C9632"/>
      <c r="D9632"/>
      <c r="E9632"/>
      <c r="F9632"/>
      <c r="G9632"/>
      <c r="H9632"/>
      <c r="I9632"/>
      <c r="J9632"/>
      <c r="K9632"/>
    </row>
    <row r="9633" spans="1:11" ht="15">
      <c r="A9633"/>
      <c r="B9633"/>
      <c r="C9633"/>
      <c r="D9633"/>
      <c r="E9633"/>
      <c r="F9633"/>
      <c r="G9633"/>
      <c r="H9633"/>
      <c r="I9633"/>
      <c r="J9633"/>
      <c r="K9633"/>
    </row>
    <row r="9634" spans="1:11" ht="15">
      <c r="A9634"/>
      <c r="B9634"/>
      <c r="C9634"/>
      <c r="D9634"/>
      <c r="E9634"/>
      <c r="F9634"/>
      <c r="G9634"/>
      <c r="H9634"/>
      <c r="I9634"/>
      <c r="J9634"/>
      <c r="K9634"/>
    </row>
    <row r="9635" spans="1:11" ht="15">
      <c r="A9635"/>
      <c r="B9635"/>
      <c r="C9635"/>
      <c r="D9635"/>
      <c r="E9635"/>
      <c r="F9635"/>
      <c r="G9635"/>
      <c r="H9635"/>
      <c r="I9635"/>
      <c r="J9635"/>
      <c r="K9635"/>
    </row>
    <row r="9636" spans="1:11" ht="15">
      <c r="A9636"/>
      <c r="B9636"/>
      <c r="C9636"/>
      <c r="D9636"/>
      <c r="E9636"/>
      <c r="F9636"/>
      <c r="G9636"/>
      <c r="H9636"/>
      <c r="I9636"/>
      <c r="J9636"/>
      <c r="K9636"/>
    </row>
    <row r="9637" spans="1:11" ht="15">
      <c r="A9637"/>
      <c r="B9637"/>
      <c r="C9637"/>
      <c r="D9637"/>
      <c r="E9637"/>
      <c r="F9637"/>
      <c r="G9637"/>
      <c r="H9637"/>
      <c r="I9637"/>
      <c r="J9637"/>
      <c r="K9637"/>
    </row>
    <row r="9638" spans="1:11" ht="15">
      <c r="A9638"/>
      <c r="B9638"/>
      <c r="C9638"/>
      <c r="D9638"/>
      <c r="E9638"/>
      <c r="F9638"/>
      <c r="G9638"/>
      <c r="H9638"/>
      <c r="I9638"/>
      <c r="J9638"/>
      <c r="K9638"/>
    </row>
    <row r="9639" spans="1:11" ht="15">
      <c r="A9639"/>
      <c r="B9639"/>
      <c r="C9639"/>
      <c r="D9639"/>
      <c r="E9639"/>
      <c r="F9639"/>
      <c r="G9639"/>
      <c r="H9639"/>
      <c r="I9639"/>
      <c r="J9639"/>
      <c r="K9639"/>
    </row>
    <row r="9640" spans="1:11" ht="15">
      <c r="A9640"/>
      <c r="B9640"/>
      <c r="C9640"/>
      <c r="D9640"/>
      <c r="E9640"/>
      <c r="F9640"/>
      <c r="G9640"/>
      <c r="H9640"/>
      <c r="I9640"/>
      <c r="J9640"/>
      <c r="K9640"/>
    </row>
    <row r="9641" spans="1:11" ht="15">
      <c r="A9641"/>
      <c r="B9641"/>
      <c r="C9641"/>
      <c r="D9641"/>
      <c r="E9641"/>
      <c r="F9641"/>
      <c r="G9641"/>
      <c r="H9641"/>
      <c r="I9641"/>
      <c r="J9641"/>
      <c r="K9641"/>
    </row>
    <row r="9642" spans="1:11" ht="15">
      <c r="A9642"/>
      <c r="B9642"/>
      <c r="C9642"/>
      <c r="D9642"/>
      <c r="E9642"/>
      <c r="F9642"/>
      <c r="G9642"/>
      <c r="H9642"/>
      <c r="I9642"/>
      <c r="J9642"/>
      <c r="K9642"/>
    </row>
    <row r="9643" spans="1:11" ht="15">
      <c r="A9643"/>
      <c r="B9643"/>
      <c r="C9643"/>
      <c r="D9643"/>
      <c r="E9643"/>
      <c r="F9643"/>
      <c r="G9643"/>
      <c r="H9643"/>
      <c r="I9643"/>
      <c r="J9643"/>
      <c r="K9643"/>
    </row>
    <row r="9644" spans="1:11" ht="15">
      <c r="A9644"/>
      <c r="B9644"/>
      <c r="C9644"/>
      <c r="D9644"/>
      <c r="E9644"/>
      <c r="F9644"/>
      <c r="G9644"/>
      <c r="H9644"/>
      <c r="I9644"/>
      <c r="J9644"/>
      <c r="K9644"/>
    </row>
    <row r="9645" spans="1:11" ht="15">
      <c r="A9645"/>
      <c r="B9645"/>
      <c r="C9645"/>
      <c r="D9645"/>
      <c r="E9645"/>
      <c r="F9645"/>
      <c r="G9645"/>
      <c r="H9645"/>
      <c r="I9645"/>
      <c r="J9645"/>
      <c r="K9645"/>
    </row>
    <row r="9646" spans="1:11" ht="15">
      <c r="A9646"/>
      <c r="B9646"/>
      <c r="C9646"/>
      <c r="D9646"/>
      <c r="E9646"/>
      <c r="F9646"/>
      <c r="G9646"/>
      <c r="H9646"/>
      <c r="I9646"/>
      <c r="J9646"/>
      <c r="K9646"/>
    </row>
    <row r="9647" spans="1:11" ht="15">
      <c r="A9647"/>
      <c r="B9647"/>
      <c r="C9647"/>
      <c r="D9647"/>
      <c r="E9647"/>
      <c r="F9647"/>
      <c r="G9647"/>
      <c r="H9647"/>
      <c r="I9647"/>
      <c r="J9647"/>
      <c r="K9647"/>
    </row>
    <row r="9648" spans="1:11" ht="15">
      <c r="A9648"/>
      <c r="B9648"/>
      <c r="C9648"/>
      <c r="D9648"/>
      <c r="E9648"/>
      <c r="F9648"/>
      <c r="G9648"/>
      <c r="H9648"/>
      <c r="I9648"/>
      <c r="J9648"/>
      <c r="K9648"/>
    </row>
    <row r="9649" spans="1:11" ht="15">
      <c r="A9649"/>
      <c r="B9649"/>
      <c r="C9649"/>
      <c r="D9649"/>
      <c r="E9649"/>
      <c r="F9649"/>
      <c r="G9649"/>
      <c r="H9649"/>
      <c r="I9649"/>
      <c r="J9649"/>
      <c r="K9649"/>
    </row>
    <row r="9650" spans="1:11" ht="15">
      <c r="A9650"/>
      <c r="B9650"/>
      <c r="C9650"/>
      <c r="D9650"/>
      <c r="E9650"/>
      <c r="F9650"/>
      <c r="G9650"/>
      <c r="H9650"/>
      <c r="I9650"/>
      <c r="J9650"/>
      <c r="K9650"/>
    </row>
    <row r="9651" spans="1:11" ht="15">
      <c r="A9651"/>
      <c r="B9651"/>
      <c r="C9651"/>
      <c r="D9651"/>
      <c r="E9651"/>
      <c r="F9651"/>
      <c r="G9651"/>
      <c r="H9651"/>
      <c r="I9651"/>
      <c r="J9651"/>
      <c r="K9651"/>
    </row>
    <row r="9652" spans="1:11" ht="15">
      <c r="A9652"/>
      <c r="B9652"/>
      <c r="C9652"/>
      <c r="D9652"/>
      <c r="E9652"/>
      <c r="F9652"/>
      <c r="G9652"/>
      <c r="H9652"/>
      <c r="I9652"/>
      <c r="J9652"/>
      <c r="K9652"/>
    </row>
    <row r="9653" spans="1:11" ht="15">
      <c r="A9653"/>
      <c r="B9653"/>
      <c r="C9653"/>
      <c r="D9653"/>
      <c r="E9653"/>
      <c r="F9653"/>
      <c r="G9653"/>
      <c r="H9653"/>
      <c r="I9653"/>
      <c r="J9653"/>
      <c r="K9653"/>
    </row>
    <row r="9654" spans="1:11" ht="15">
      <c r="A9654"/>
      <c r="B9654"/>
      <c r="C9654"/>
      <c r="D9654"/>
      <c r="E9654"/>
      <c r="F9654"/>
      <c r="G9654"/>
      <c r="H9654"/>
      <c r="I9654"/>
      <c r="J9654"/>
      <c r="K9654"/>
    </row>
    <row r="9655" spans="1:11" ht="15">
      <c r="A9655"/>
      <c r="B9655"/>
      <c r="C9655"/>
      <c r="D9655"/>
      <c r="E9655"/>
      <c r="F9655"/>
      <c r="G9655"/>
      <c r="H9655"/>
      <c r="I9655"/>
      <c r="J9655"/>
      <c r="K9655"/>
    </row>
    <row r="9656" spans="1:11" ht="15">
      <c r="A9656"/>
      <c r="B9656"/>
      <c r="C9656"/>
      <c r="D9656"/>
      <c r="E9656"/>
      <c r="F9656"/>
      <c r="G9656"/>
      <c r="H9656"/>
      <c r="I9656"/>
      <c r="J9656"/>
      <c r="K9656"/>
    </row>
    <row r="9657" spans="1:11" ht="15">
      <c r="A9657"/>
      <c r="B9657"/>
      <c r="C9657"/>
      <c r="D9657"/>
      <c r="E9657"/>
      <c r="F9657"/>
      <c r="G9657"/>
      <c r="H9657"/>
      <c r="I9657"/>
      <c r="J9657"/>
      <c r="K9657"/>
    </row>
    <row r="9658" spans="1:11" ht="15">
      <c r="A9658"/>
      <c r="B9658"/>
      <c r="C9658"/>
      <c r="D9658"/>
      <c r="E9658"/>
      <c r="F9658"/>
      <c r="G9658"/>
      <c r="H9658"/>
      <c r="I9658"/>
      <c r="J9658"/>
      <c r="K9658"/>
    </row>
    <row r="9659" spans="1:11" ht="15">
      <c r="A9659"/>
      <c r="B9659"/>
      <c r="C9659"/>
      <c r="D9659"/>
      <c r="E9659"/>
      <c r="F9659"/>
      <c r="G9659"/>
      <c r="H9659"/>
      <c r="I9659"/>
      <c r="J9659"/>
      <c r="K9659"/>
    </row>
    <row r="9660" spans="1:11" ht="15">
      <c r="A9660"/>
      <c r="B9660"/>
      <c r="C9660"/>
      <c r="D9660"/>
      <c r="E9660"/>
      <c r="F9660"/>
      <c r="G9660"/>
      <c r="H9660"/>
      <c r="I9660"/>
      <c r="J9660"/>
      <c r="K9660"/>
    </row>
    <row r="9661" spans="1:11" ht="15">
      <c r="A9661"/>
      <c r="B9661"/>
      <c r="C9661"/>
      <c r="D9661"/>
      <c r="E9661"/>
      <c r="F9661"/>
      <c r="G9661"/>
      <c r="H9661"/>
      <c r="I9661"/>
      <c r="J9661"/>
      <c r="K9661"/>
    </row>
    <row r="9662" spans="1:11" ht="15">
      <c r="A9662"/>
      <c r="B9662"/>
      <c r="C9662"/>
      <c r="D9662"/>
      <c r="E9662"/>
      <c r="F9662"/>
      <c r="G9662"/>
      <c r="H9662"/>
      <c r="I9662"/>
      <c r="J9662"/>
      <c r="K9662"/>
    </row>
    <row r="9663" spans="1:11" ht="15">
      <c r="A9663"/>
      <c r="B9663"/>
      <c r="C9663"/>
      <c r="D9663"/>
      <c r="E9663"/>
      <c r="F9663"/>
      <c r="G9663"/>
      <c r="H9663"/>
      <c r="I9663"/>
      <c r="J9663"/>
      <c r="K9663"/>
    </row>
    <row r="9664" spans="1:11" ht="15">
      <c r="A9664"/>
      <c r="B9664"/>
      <c r="C9664"/>
      <c r="D9664"/>
      <c r="E9664"/>
      <c r="F9664"/>
      <c r="G9664"/>
      <c r="H9664"/>
      <c r="I9664"/>
      <c r="J9664"/>
      <c r="K9664"/>
    </row>
    <row r="9665" spans="1:11" ht="15">
      <c r="A9665"/>
      <c r="B9665"/>
      <c r="C9665"/>
      <c r="D9665"/>
      <c r="E9665"/>
      <c r="F9665"/>
      <c r="G9665"/>
      <c r="H9665"/>
      <c r="I9665"/>
      <c r="J9665"/>
      <c r="K9665"/>
    </row>
    <row r="9666" spans="1:11" ht="15">
      <c r="A9666"/>
      <c r="B9666"/>
      <c r="C9666"/>
      <c r="D9666"/>
      <c r="E9666"/>
      <c r="F9666"/>
      <c r="G9666"/>
      <c r="H9666"/>
      <c r="I9666"/>
      <c r="J9666"/>
      <c r="K9666"/>
    </row>
    <row r="9667" spans="1:11" ht="15">
      <c r="A9667"/>
      <c r="B9667"/>
      <c r="C9667"/>
      <c r="D9667"/>
      <c r="E9667"/>
      <c r="F9667"/>
      <c r="G9667"/>
      <c r="H9667"/>
      <c r="I9667"/>
      <c r="J9667"/>
      <c r="K9667"/>
    </row>
    <row r="9668" spans="1:11" ht="15">
      <c r="A9668"/>
      <c r="B9668"/>
      <c r="C9668"/>
      <c r="D9668"/>
      <c r="E9668"/>
      <c r="F9668"/>
      <c r="G9668"/>
      <c r="H9668"/>
      <c r="I9668"/>
      <c r="J9668"/>
      <c r="K9668"/>
    </row>
    <row r="9669" spans="1:11" ht="15">
      <c r="A9669"/>
      <c r="B9669"/>
      <c r="C9669"/>
      <c r="D9669"/>
      <c r="E9669"/>
      <c r="F9669"/>
      <c r="G9669"/>
      <c r="H9669"/>
      <c r="I9669"/>
      <c r="J9669"/>
      <c r="K9669"/>
    </row>
    <row r="9670" spans="1:11" ht="15">
      <c r="A9670"/>
      <c r="B9670"/>
      <c r="C9670"/>
      <c r="D9670"/>
      <c r="E9670"/>
      <c r="F9670"/>
      <c r="G9670"/>
      <c r="H9670"/>
      <c r="I9670"/>
      <c r="J9670"/>
      <c r="K9670"/>
    </row>
    <row r="9671" spans="1:11" ht="15">
      <c r="A9671"/>
      <c r="B9671"/>
      <c r="C9671"/>
      <c r="D9671"/>
      <c r="E9671"/>
      <c r="F9671"/>
      <c r="G9671"/>
      <c r="H9671"/>
      <c r="I9671"/>
      <c r="J9671"/>
      <c r="K9671"/>
    </row>
    <row r="9672" spans="1:11" ht="15">
      <c r="A9672"/>
      <c r="B9672"/>
      <c r="C9672"/>
      <c r="D9672"/>
      <c r="E9672"/>
      <c r="F9672"/>
      <c r="G9672"/>
      <c r="H9672"/>
      <c r="I9672"/>
      <c r="J9672"/>
      <c r="K9672"/>
    </row>
    <row r="9673" spans="1:11" ht="15">
      <c r="A9673"/>
      <c r="B9673"/>
      <c r="C9673"/>
      <c r="D9673"/>
      <c r="E9673"/>
      <c r="F9673"/>
      <c r="G9673"/>
      <c r="H9673"/>
      <c r="I9673"/>
      <c r="J9673"/>
      <c r="K9673"/>
    </row>
    <row r="9674" spans="1:11" ht="15">
      <c r="A9674"/>
      <c r="B9674"/>
      <c r="C9674"/>
      <c r="D9674"/>
      <c r="E9674"/>
      <c r="F9674"/>
      <c r="G9674"/>
      <c r="H9674"/>
      <c r="I9674"/>
      <c r="J9674"/>
      <c r="K9674"/>
    </row>
    <row r="9675" spans="1:11" ht="15">
      <c r="A9675"/>
      <c r="B9675"/>
      <c r="C9675"/>
      <c r="D9675"/>
      <c r="E9675"/>
      <c r="F9675"/>
      <c r="G9675"/>
      <c r="H9675"/>
      <c r="I9675"/>
      <c r="J9675"/>
      <c r="K9675"/>
    </row>
    <row r="9676" spans="1:11" ht="15">
      <c r="A9676"/>
      <c r="B9676"/>
      <c r="C9676"/>
      <c r="D9676"/>
      <c r="E9676"/>
      <c r="F9676"/>
      <c r="G9676"/>
      <c r="H9676"/>
      <c r="I9676"/>
      <c r="J9676"/>
      <c r="K9676"/>
    </row>
    <row r="9677" spans="1:11" ht="15">
      <c r="A9677"/>
      <c r="B9677"/>
      <c r="C9677"/>
      <c r="D9677"/>
      <c r="E9677"/>
      <c r="F9677"/>
      <c r="G9677"/>
      <c r="H9677"/>
      <c r="I9677"/>
      <c r="J9677"/>
      <c r="K9677"/>
    </row>
    <row r="9678" spans="1:11" ht="15">
      <c r="A9678"/>
      <c r="B9678"/>
      <c r="C9678"/>
      <c r="D9678"/>
      <c r="E9678"/>
      <c r="F9678"/>
      <c r="G9678"/>
      <c r="H9678"/>
      <c r="I9678"/>
      <c r="J9678"/>
      <c r="K9678"/>
    </row>
    <row r="9679" spans="1:11" ht="15">
      <c r="A9679"/>
      <c r="B9679"/>
      <c r="C9679"/>
      <c r="D9679"/>
      <c r="E9679"/>
      <c r="F9679"/>
      <c r="G9679"/>
      <c r="H9679"/>
      <c r="I9679"/>
      <c r="J9679"/>
      <c r="K9679"/>
    </row>
    <row r="9680" spans="1:11" ht="15">
      <c r="A9680"/>
      <c r="B9680"/>
      <c r="C9680"/>
      <c r="D9680"/>
      <c r="E9680"/>
      <c r="F9680"/>
      <c r="G9680"/>
      <c r="H9680"/>
      <c r="I9680"/>
      <c r="J9680"/>
      <c r="K9680"/>
    </row>
    <row r="9681" spans="1:11" ht="15">
      <c r="A9681"/>
      <c r="B9681"/>
      <c r="C9681"/>
      <c r="D9681"/>
      <c r="E9681"/>
      <c r="F9681"/>
      <c r="G9681"/>
      <c r="H9681"/>
      <c r="I9681"/>
      <c r="J9681"/>
      <c r="K9681"/>
    </row>
    <row r="9682" spans="1:11" ht="15">
      <c r="A9682"/>
      <c r="B9682"/>
      <c r="C9682"/>
      <c r="D9682"/>
      <c r="E9682"/>
      <c r="F9682"/>
      <c r="G9682"/>
      <c r="H9682"/>
      <c r="I9682"/>
      <c r="J9682"/>
      <c r="K9682"/>
    </row>
    <row r="9683" spans="1:11" ht="15">
      <c r="A9683"/>
      <c r="B9683"/>
      <c r="C9683"/>
      <c r="D9683"/>
      <c r="E9683"/>
      <c r="F9683"/>
      <c r="G9683"/>
      <c r="H9683"/>
      <c r="I9683"/>
      <c r="J9683"/>
      <c r="K9683"/>
    </row>
    <row r="9684" spans="1:11" ht="15">
      <c r="A9684"/>
      <c r="B9684"/>
      <c r="C9684"/>
      <c r="D9684"/>
      <c r="E9684"/>
      <c r="F9684"/>
      <c r="G9684"/>
      <c r="H9684"/>
      <c r="I9684"/>
      <c r="J9684"/>
      <c r="K9684"/>
    </row>
    <row r="9685" spans="1:11" ht="15">
      <c r="A9685"/>
      <c r="B9685"/>
      <c r="C9685"/>
      <c r="D9685"/>
      <c r="E9685"/>
      <c r="F9685"/>
      <c r="G9685"/>
      <c r="H9685"/>
      <c r="I9685"/>
      <c r="J9685"/>
      <c r="K9685"/>
    </row>
    <row r="9686" spans="1:11" ht="15">
      <c r="A9686"/>
      <c r="B9686"/>
      <c r="C9686"/>
      <c r="D9686"/>
      <c r="E9686"/>
      <c r="F9686"/>
      <c r="G9686"/>
      <c r="H9686"/>
      <c r="I9686"/>
      <c r="J9686"/>
      <c r="K9686"/>
    </row>
    <row r="9687" spans="1:11" ht="15">
      <c r="A9687"/>
      <c r="B9687"/>
      <c r="C9687"/>
      <c r="D9687"/>
      <c r="E9687"/>
      <c r="F9687"/>
      <c r="G9687"/>
      <c r="H9687"/>
      <c r="I9687"/>
      <c r="J9687"/>
      <c r="K9687"/>
    </row>
    <row r="9688" spans="1:11" ht="15">
      <c r="A9688"/>
      <c r="B9688"/>
      <c r="C9688"/>
      <c r="D9688"/>
      <c r="E9688"/>
      <c r="F9688"/>
      <c r="G9688"/>
      <c r="H9688"/>
      <c r="I9688"/>
      <c r="J9688"/>
      <c r="K9688"/>
    </row>
    <row r="9689" spans="1:11" ht="15">
      <c r="A9689"/>
      <c r="B9689"/>
      <c r="C9689"/>
      <c r="D9689"/>
      <c r="E9689"/>
      <c r="F9689"/>
      <c r="G9689"/>
      <c r="H9689"/>
      <c r="I9689"/>
      <c r="J9689"/>
      <c r="K9689"/>
    </row>
    <row r="9690" spans="1:11" ht="15">
      <c r="A9690"/>
      <c r="B9690"/>
      <c r="C9690"/>
      <c r="D9690"/>
      <c r="E9690"/>
      <c r="F9690"/>
      <c r="G9690"/>
      <c r="H9690"/>
      <c r="I9690"/>
      <c r="J9690"/>
      <c r="K9690"/>
    </row>
    <row r="9691" spans="1:11" ht="15">
      <c r="A9691"/>
      <c r="B9691"/>
      <c r="C9691"/>
      <c r="D9691"/>
      <c r="E9691"/>
      <c r="F9691"/>
      <c r="G9691"/>
      <c r="H9691"/>
      <c r="I9691"/>
      <c r="J9691"/>
      <c r="K9691"/>
    </row>
    <row r="9692" spans="1:11" ht="15">
      <c r="A9692"/>
      <c r="B9692"/>
      <c r="C9692"/>
      <c r="D9692"/>
      <c r="E9692"/>
      <c r="F9692"/>
      <c r="G9692"/>
      <c r="H9692"/>
      <c r="I9692"/>
      <c r="J9692"/>
      <c r="K9692"/>
    </row>
    <row r="9693" spans="1:11" ht="15">
      <c r="A9693"/>
      <c r="B9693"/>
      <c r="C9693"/>
      <c r="D9693"/>
      <c r="E9693"/>
      <c r="F9693"/>
      <c r="G9693"/>
      <c r="H9693"/>
      <c r="I9693"/>
      <c r="J9693"/>
      <c r="K9693"/>
    </row>
    <row r="9694" spans="1:11" ht="15">
      <c r="A9694"/>
      <c r="B9694"/>
      <c r="C9694"/>
      <c r="D9694"/>
      <c r="E9694"/>
      <c r="F9694"/>
      <c r="G9694"/>
      <c r="H9694"/>
      <c r="I9694"/>
      <c r="J9694"/>
      <c r="K9694"/>
    </row>
    <row r="9695" spans="1:11" ht="15">
      <c r="A9695"/>
      <c r="B9695"/>
      <c r="C9695"/>
      <c r="D9695"/>
      <c r="E9695"/>
      <c r="F9695"/>
      <c r="G9695"/>
      <c r="H9695"/>
      <c r="I9695"/>
      <c r="J9695"/>
      <c r="K9695"/>
    </row>
    <row r="9696" spans="1:11" ht="15">
      <c r="A9696"/>
      <c r="B9696"/>
      <c r="C9696"/>
      <c r="D9696"/>
      <c r="E9696"/>
      <c r="F9696"/>
      <c r="G9696"/>
      <c r="H9696"/>
      <c r="I9696"/>
      <c r="J9696"/>
      <c r="K9696"/>
    </row>
    <row r="9697" spans="1:11" ht="15">
      <c r="A9697"/>
      <c r="B9697"/>
      <c r="C9697"/>
      <c r="D9697"/>
      <c r="E9697"/>
      <c r="F9697"/>
      <c r="G9697"/>
      <c r="H9697"/>
      <c r="I9697"/>
      <c r="J9697"/>
      <c r="K9697"/>
    </row>
    <row r="9698" spans="1:11" ht="15">
      <c r="A9698"/>
      <c r="B9698"/>
      <c r="C9698"/>
      <c r="D9698"/>
      <c r="E9698"/>
      <c r="F9698"/>
      <c r="G9698"/>
      <c r="H9698"/>
      <c r="I9698"/>
      <c r="J9698"/>
      <c r="K9698"/>
    </row>
    <row r="9699" spans="1:11" ht="15">
      <c r="A9699"/>
      <c r="B9699"/>
      <c r="C9699"/>
      <c r="D9699"/>
      <c r="E9699"/>
      <c r="F9699"/>
      <c r="G9699"/>
      <c r="H9699"/>
      <c r="I9699"/>
      <c r="J9699"/>
      <c r="K9699"/>
    </row>
    <row r="9700" spans="1:11" ht="15">
      <c r="A9700"/>
      <c r="B9700"/>
      <c r="C9700"/>
      <c r="D9700"/>
      <c r="E9700"/>
      <c r="F9700"/>
      <c r="G9700"/>
      <c r="H9700"/>
      <c r="I9700"/>
      <c r="J9700"/>
      <c r="K9700"/>
    </row>
    <row r="9701" spans="1:11" ht="15">
      <c r="A9701"/>
      <c r="B9701"/>
      <c r="C9701"/>
      <c r="D9701"/>
      <c r="E9701"/>
      <c r="F9701"/>
      <c r="G9701"/>
      <c r="H9701"/>
      <c r="I9701"/>
      <c r="J9701"/>
      <c r="K9701"/>
    </row>
    <row r="9702" spans="1:11" ht="15">
      <c r="A9702"/>
      <c r="B9702"/>
      <c r="C9702"/>
      <c r="D9702"/>
      <c r="E9702"/>
      <c r="F9702"/>
      <c r="G9702"/>
      <c r="H9702"/>
      <c r="I9702"/>
      <c r="J9702"/>
      <c r="K9702"/>
    </row>
    <row r="9703" spans="1:11" ht="15">
      <c r="A9703"/>
      <c r="B9703"/>
      <c r="C9703"/>
      <c r="D9703"/>
      <c r="E9703"/>
      <c r="F9703"/>
      <c r="G9703"/>
      <c r="H9703"/>
      <c r="I9703"/>
      <c r="J9703"/>
      <c r="K9703"/>
    </row>
    <row r="9704" spans="1:11" ht="15">
      <c r="A9704"/>
      <c r="B9704"/>
      <c r="C9704"/>
      <c r="D9704"/>
      <c r="E9704"/>
      <c r="F9704"/>
      <c r="G9704"/>
      <c r="H9704"/>
      <c r="I9704"/>
      <c r="J9704"/>
      <c r="K9704"/>
    </row>
    <row r="9705" spans="1:11" ht="15">
      <c r="A9705"/>
      <c r="B9705"/>
      <c r="C9705"/>
      <c r="D9705"/>
      <c r="E9705"/>
      <c r="F9705"/>
      <c r="G9705"/>
      <c r="H9705"/>
      <c r="I9705"/>
      <c r="J9705"/>
      <c r="K9705"/>
    </row>
    <row r="9706" spans="1:11" ht="15">
      <c r="A9706"/>
      <c r="B9706"/>
      <c r="C9706"/>
      <c r="D9706"/>
      <c r="E9706"/>
      <c r="F9706"/>
      <c r="G9706"/>
      <c r="H9706"/>
      <c r="I9706"/>
      <c r="J9706"/>
      <c r="K9706"/>
    </row>
    <row r="9707" spans="1:11" ht="15">
      <c r="A9707"/>
      <c r="B9707"/>
      <c r="C9707"/>
      <c r="D9707"/>
      <c r="E9707"/>
      <c r="F9707"/>
      <c r="G9707"/>
      <c r="H9707"/>
      <c r="I9707"/>
      <c r="J9707"/>
      <c r="K9707"/>
    </row>
    <row r="9708" spans="1:11" ht="15">
      <c r="A9708"/>
      <c r="B9708"/>
      <c r="C9708"/>
      <c r="D9708"/>
      <c r="E9708"/>
      <c r="F9708"/>
      <c r="G9708"/>
      <c r="H9708"/>
      <c r="I9708"/>
      <c r="J9708"/>
      <c r="K9708"/>
    </row>
    <row r="9709" spans="1:11" ht="15">
      <c r="A9709"/>
      <c r="B9709"/>
      <c r="C9709"/>
      <c r="D9709"/>
      <c r="E9709"/>
      <c r="F9709"/>
      <c r="G9709"/>
      <c r="H9709"/>
      <c r="I9709"/>
      <c r="J9709"/>
      <c r="K9709"/>
    </row>
    <row r="9710" spans="1:11" ht="15">
      <c r="A9710"/>
      <c r="B9710"/>
      <c r="C9710"/>
      <c r="D9710"/>
      <c r="E9710"/>
      <c r="F9710"/>
      <c r="G9710"/>
      <c r="H9710"/>
      <c r="I9710"/>
      <c r="J9710"/>
      <c r="K9710"/>
    </row>
    <row r="9711" spans="1:11" ht="15">
      <c r="A9711"/>
      <c r="B9711"/>
      <c r="C9711"/>
      <c r="D9711"/>
      <c r="E9711"/>
      <c r="F9711"/>
      <c r="G9711"/>
      <c r="H9711"/>
      <c r="I9711"/>
      <c r="J9711"/>
      <c r="K9711"/>
    </row>
    <row r="9712" spans="1:11" ht="15">
      <c r="A9712"/>
      <c r="B9712"/>
      <c r="C9712"/>
      <c r="D9712"/>
      <c r="E9712"/>
      <c r="F9712"/>
      <c r="G9712"/>
      <c r="H9712"/>
      <c r="I9712"/>
      <c r="J9712"/>
      <c r="K9712"/>
    </row>
    <row r="9713" spans="1:11" ht="15">
      <c r="A9713"/>
      <c r="B9713"/>
      <c r="C9713"/>
      <c r="D9713"/>
      <c r="E9713"/>
      <c r="F9713"/>
      <c r="G9713"/>
      <c r="H9713"/>
      <c r="I9713"/>
      <c r="J9713"/>
      <c r="K9713"/>
    </row>
    <row r="9714" spans="1:11" ht="15">
      <c r="A9714"/>
      <c r="B9714"/>
      <c r="C9714"/>
      <c r="D9714"/>
      <c r="E9714"/>
      <c r="F9714"/>
      <c r="G9714"/>
      <c r="H9714"/>
      <c r="I9714"/>
      <c r="J9714"/>
      <c r="K9714"/>
    </row>
    <row r="9715" spans="1:11" ht="15">
      <c r="A9715"/>
      <c r="B9715"/>
      <c r="C9715"/>
      <c r="D9715"/>
      <c r="E9715"/>
      <c r="F9715"/>
      <c r="G9715"/>
      <c r="H9715"/>
      <c r="I9715"/>
      <c r="J9715"/>
      <c r="K9715"/>
    </row>
    <row r="9716" spans="1:11" ht="15">
      <c r="A9716"/>
      <c r="B9716"/>
      <c r="C9716"/>
      <c r="D9716"/>
      <c r="E9716"/>
      <c r="F9716"/>
      <c r="G9716"/>
      <c r="H9716"/>
      <c r="I9716"/>
      <c r="J9716"/>
      <c r="K9716"/>
    </row>
    <row r="9717" spans="1:11" ht="15">
      <c r="A9717"/>
      <c r="B9717"/>
      <c r="C9717"/>
      <c r="D9717"/>
      <c r="E9717"/>
      <c r="F9717"/>
      <c r="G9717"/>
      <c r="H9717"/>
      <c r="I9717"/>
      <c r="J9717"/>
      <c r="K9717"/>
    </row>
    <row r="9718" spans="1:11" ht="15">
      <c r="A9718"/>
      <c r="B9718"/>
      <c r="C9718"/>
      <c r="D9718"/>
      <c r="E9718"/>
      <c r="F9718"/>
      <c r="G9718"/>
      <c r="H9718"/>
      <c r="I9718"/>
      <c r="J9718"/>
      <c r="K9718"/>
    </row>
    <row r="9719" spans="1:11" ht="15">
      <c r="A9719"/>
      <c r="B9719"/>
      <c r="C9719"/>
      <c r="D9719"/>
      <c r="E9719"/>
      <c r="F9719"/>
      <c r="G9719"/>
      <c r="H9719"/>
      <c r="I9719"/>
      <c r="J9719"/>
      <c r="K9719"/>
    </row>
    <row r="9720" spans="1:11" ht="15">
      <c r="A9720"/>
      <c r="B9720"/>
      <c r="C9720"/>
      <c r="D9720"/>
      <c r="E9720"/>
      <c r="F9720"/>
      <c r="G9720"/>
      <c r="H9720"/>
      <c r="I9720"/>
      <c r="J9720"/>
      <c r="K9720"/>
    </row>
    <row r="9721" spans="1:11" ht="15">
      <c r="A9721"/>
      <c r="B9721"/>
      <c r="C9721"/>
      <c r="D9721"/>
      <c r="E9721"/>
      <c r="F9721"/>
      <c r="G9721"/>
      <c r="H9721"/>
      <c r="I9721"/>
      <c r="J9721"/>
      <c r="K9721"/>
    </row>
    <row r="9722" spans="1:11" ht="15">
      <c r="A9722"/>
      <c r="B9722"/>
      <c r="C9722"/>
      <c r="D9722"/>
      <c r="E9722"/>
      <c r="F9722"/>
      <c r="G9722"/>
      <c r="H9722"/>
      <c r="I9722"/>
      <c r="J9722"/>
      <c r="K9722"/>
    </row>
    <row r="9723" spans="1:11" ht="15">
      <c r="A9723"/>
      <c r="B9723"/>
      <c r="C9723"/>
      <c r="D9723"/>
      <c r="E9723"/>
      <c r="F9723"/>
      <c r="G9723"/>
      <c r="H9723"/>
      <c r="I9723"/>
      <c r="J9723"/>
      <c r="K9723"/>
    </row>
    <row r="9724" spans="1:11" ht="15">
      <c r="A9724"/>
      <c r="B9724"/>
      <c r="C9724"/>
      <c r="D9724"/>
      <c r="E9724"/>
      <c r="F9724"/>
      <c r="G9724"/>
      <c r="H9724"/>
      <c r="I9724"/>
      <c r="J9724"/>
      <c r="K9724"/>
    </row>
    <row r="9725" spans="1:11" ht="15">
      <c r="A9725"/>
      <c r="B9725"/>
      <c r="C9725"/>
      <c r="D9725"/>
      <c r="E9725"/>
      <c r="F9725"/>
      <c r="G9725"/>
      <c r="H9725"/>
      <c r="I9725"/>
      <c r="J9725"/>
      <c r="K9725"/>
    </row>
    <row r="9726" spans="1:11" ht="15">
      <c r="A9726"/>
      <c r="B9726"/>
      <c r="C9726"/>
      <c r="D9726"/>
      <c r="E9726"/>
      <c r="F9726"/>
      <c r="G9726"/>
      <c r="H9726"/>
      <c r="I9726"/>
      <c r="J9726"/>
      <c r="K9726"/>
    </row>
    <row r="9727" spans="1:11" ht="15">
      <c r="A9727"/>
      <c r="B9727"/>
      <c r="C9727"/>
      <c r="D9727"/>
      <c r="E9727"/>
      <c r="F9727"/>
      <c r="G9727"/>
      <c r="H9727"/>
      <c r="I9727"/>
      <c r="J9727"/>
      <c r="K9727"/>
    </row>
    <row r="9728" spans="1:11" ht="15">
      <c r="A9728"/>
      <c r="B9728"/>
      <c r="C9728"/>
      <c r="D9728"/>
      <c r="E9728"/>
      <c r="F9728"/>
      <c r="G9728"/>
      <c r="H9728"/>
      <c r="I9728"/>
      <c r="J9728"/>
      <c r="K9728"/>
    </row>
    <row r="9729" spans="1:11" ht="15">
      <c r="A9729"/>
      <c r="B9729"/>
      <c r="C9729"/>
      <c r="D9729"/>
      <c r="E9729"/>
      <c r="F9729"/>
      <c r="G9729"/>
      <c r="H9729"/>
      <c r="I9729"/>
      <c r="J9729"/>
      <c r="K9729"/>
    </row>
    <row r="9730" spans="1:11" ht="15">
      <c r="A9730"/>
      <c r="B9730"/>
      <c r="C9730"/>
      <c r="D9730"/>
      <c r="E9730"/>
      <c r="F9730"/>
      <c r="G9730"/>
      <c r="H9730"/>
      <c r="I9730"/>
      <c r="J9730"/>
      <c r="K9730"/>
    </row>
    <row r="9731" spans="1:11" ht="15">
      <c r="A9731"/>
      <c r="B9731"/>
      <c r="C9731"/>
      <c r="D9731"/>
      <c r="E9731"/>
      <c r="F9731"/>
      <c r="G9731"/>
      <c r="H9731"/>
      <c r="I9731"/>
      <c r="J9731"/>
      <c r="K9731"/>
    </row>
    <row r="9732" spans="1:11" ht="15">
      <c r="A9732"/>
      <c r="B9732"/>
      <c r="C9732"/>
      <c r="D9732"/>
      <c r="E9732"/>
      <c r="F9732"/>
      <c r="G9732"/>
      <c r="H9732"/>
      <c r="I9732"/>
      <c r="J9732"/>
      <c r="K9732"/>
    </row>
    <row r="9733" spans="1:11" ht="15">
      <c r="A9733"/>
      <c r="B9733"/>
      <c r="C9733"/>
      <c r="D9733"/>
      <c r="E9733"/>
      <c r="F9733"/>
      <c r="G9733"/>
      <c r="H9733"/>
      <c r="I9733"/>
      <c r="J9733"/>
      <c r="K9733"/>
    </row>
    <row r="9734" spans="1:11" ht="15">
      <c r="A9734"/>
      <c r="B9734"/>
      <c r="C9734"/>
      <c r="D9734"/>
      <c r="E9734"/>
      <c r="F9734"/>
      <c r="G9734"/>
      <c r="H9734"/>
      <c r="I9734"/>
      <c r="J9734"/>
      <c r="K9734"/>
    </row>
    <row r="9735" spans="1:11" ht="15">
      <c r="A9735"/>
      <c r="B9735"/>
      <c r="C9735"/>
      <c r="D9735"/>
      <c r="E9735"/>
      <c r="F9735"/>
      <c r="G9735"/>
      <c r="H9735"/>
      <c r="I9735"/>
      <c r="J9735"/>
      <c r="K9735"/>
    </row>
    <row r="9736" spans="1:11" ht="15">
      <c r="A9736"/>
      <c r="B9736"/>
      <c r="C9736"/>
      <c r="D9736"/>
      <c r="E9736"/>
      <c r="F9736"/>
      <c r="G9736"/>
      <c r="H9736"/>
      <c r="I9736"/>
      <c r="J9736"/>
      <c r="K9736"/>
    </row>
    <row r="9737" spans="1:11" ht="15">
      <c r="A9737"/>
      <c r="B9737"/>
      <c r="C9737"/>
      <c r="D9737"/>
      <c r="E9737"/>
      <c r="F9737"/>
      <c r="G9737"/>
      <c r="H9737"/>
      <c r="I9737"/>
      <c r="J9737"/>
      <c r="K9737"/>
    </row>
    <row r="9738" spans="1:11" ht="15">
      <c r="A9738"/>
      <c r="B9738"/>
      <c r="C9738"/>
      <c r="D9738"/>
      <c r="E9738"/>
      <c r="F9738"/>
      <c r="G9738"/>
      <c r="H9738"/>
      <c r="I9738"/>
      <c r="J9738"/>
      <c r="K9738"/>
    </row>
    <row r="9739" spans="1:11" ht="15">
      <c r="A9739"/>
      <c r="B9739"/>
      <c r="C9739"/>
      <c r="D9739"/>
      <c r="E9739"/>
      <c r="F9739"/>
      <c r="G9739"/>
      <c r="H9739"/>
      <c r="I9739"/>
      <c r="J9739"/>
      <c r="K9739"/>
    </row>
    <row r="9740" spans="1:11" ht="15">
      <c r="A9740"/>
      <c r="B9740"/>
      <c r="C9740"/>
      <c r="D9740"/>
      <c r="E9740"/>
      <c r="F9740"/>
      <c r="G9740"/>
      <c r="H9740"/>
      <c r="I9740"/>
      <c r="J9740"/>
      <c r="K9740"/>
    </row>
    <row r="9741" spans="1:11" ht="15">
      <c r="A9741"/>
      <c r="B9741"/>
      <c r="C9741"/>
      <c r="D9741"/>
      <c r="E9741"/>
      <c r="F9741"/>
      <c r="G9741"/>
      <c r="H9741"/>
      <c r="I9741"/>
      <c r="J9741"/>
      <c r="K9741"/>
    </row>
    <row r="9742" spans="1:11" ht="15">
      <c r="A9742"/>
      <c r="B9742"/>
      <c r="C9742"/>
      <c r="D9742"/>
      <c r="E9742"/>
      <c r="F9742"/>
      <c r="G9742"/>
      <c r="H9742"/>
      <c r="I9742"/>
      <c r="J9742"/>
      <c r="K9742"/>
    </row>
    <row r="9743" spans="1:11" ht="15">
      <c r="A9743"/>
      <c r="B9743"/>
      <c r="C9743"/>
      <c r="D9743"/>
      <c r="E9743"/>
      <c r="F9743"/>
      <c r="G9743"/>
      <c r="H9743"/>
      <c r="I9743"/>
      <c r="J9743"/>
      <c r="K9743"/>
    </row>
    <row r="9744" spans="1:11" ht="15">
      <c r="A9744"/>
      <c r="B9744"/>
      <c r="C9744"/>
      <c r="D9744"/>
      <c r="E9744"/>
      <c r="F9744"/>
      <c r="G9744"/>
      <c r="H9744"/>
      <c r="I9744"/>
      <c r="J9744"/>
      <c r="K9744"/>
    </row>
    <row r="9745" spans="1:11" ht="15">
      <c r="A9745"/>
      <c r="B9745"/>
      <c r="C9745"/>
      <c r="D9745"/>
      <c r="E9745"/>
      <c r="F9745"/>
      <c r="G9745"/>
      <c r="H9745"/>
      <c r="I9745"/>
      <c r="J9745"/>
      <c r="K9745"/>
    </row>
    <row r="9746" spans="1:11" ht="15">
      <c r="A9746"/>
      <c r="B9746"/>
      <c r="C9746"/>
      <c r="D9746"/>
      <c r="E9746"/>
      <c r="F9746"/>
      <c r="G9746"/>
      <c r="H9746"/>
      <c r="I9746"/>
      <c r="J9746"/>
      <c r="K9746"/>
    </row>
    <row r="9747" spans="1:11" ht="15">
      <c r="A9747"/>
      <c r="B9747"/>
      <c r="C9747"/>
      <c r="D9747"/>
      <c r="E9747"/>
      <c r="F9747"/>
      <c r="G9747"/>
      <c r="H9747"/>
      <c r="I9747"/>
      <c r="J9747"/>
      <c r="K9747"/>
    </row>
    <row r="9748" spans="1:11" ht="15">
      <c r="A9748"/>
      <c r="B9748"/>
      <c r="C9748"/>
      <c r="D9748"/>
      <c r="E9748"/>
      <c r="F9748"/>
      <c r="G9748"/>
      <c r="H9748"/>
      <c r="I9748"/>
      <c r="J9748"/>
      <c r="K9748"/>
    </row>
    <row r="9749" spans="1:11" ht="15">
      <c r="A9749"/>
      <c r="B9749"/>
      <c r="C9749"/>
      <c r="D9749"/>
      <c r="E9749"/>
      <c r="F9749"/>
      <c r="G9749"/>
      <c r="H9749"/>
      <c r="I9749"/>
      <c r="J9749"/>
      <c r="K9749"/>
    </row>
    <row r="9750" spans="1:11" ht="15">
      <c r="A9750"/>
      <c r="B9750"/>
      <c r="C9750"/>
      <c r="D9750"/>
      <c r="E9750"/>
      <c r="F9750"/>
      <c r="G9750"/>
      <c r="H9750"/>
      <c r="I9750"/>
      <c r="J9750"/>
      <c r="K9750"/>
    </row>
    <row r="9751" spans="1:11" ht="15">
      <c r="A9751"/>
      <c r="B9751"/>
      <c r="C9751"/>
      <c r="D9751"/>
      <c r="E9751"/>
      <c r="F9751"/>
      <c r="G9751"/>
      <c r="H9751"/>
      <c r="I9751"/>
      <c r="J9751"/>
      <c r="K9751"/>
    </row>
    <row r="9752" spans="1:11" ht="15">
      <c r="A9752"/>
      <c r="B9752"/>
      <c r="C9752"/>
      <c r="D9752"/>
      <c r="E9752"/>
      <c r="F9752"/>
      <c r="G9752"/>
      <c r="H9752"/>
      <c r="I9752"/>
      <c r="J9752"/>
      <c r="K9752"/>
    </row>
    <row r="9753" spans="1:11" ht="15">
      <c r="A9753"/>
      <c r="B9753"/>
      <c r="C9753"/>
      <c r="D9753"/>
      <c r="E9753"/>
      <c r="F9753"/>
      <c r="G9753"/>
      <c r="H9753"/>
      <c r="I9753"/>
      <c r="J9753"/>
      <c r="K9753"/>
    </row>
    <row r="9754" spans="1:11" ht="15">
      <c r="A9754"/>
      <c r="B9754"/>
      <c r="C9754"/>
      <c r="D9754"/>
      <c r="E9754"/>
      <c r="F9754"/>
      <c r="G9754"/>
      <c r="H9754"/>
      <c r="I9754"/>
      <c r="J9754"/>
      <c r="K9754"/>
    </row>
    <row r="9755" spans="1:11" ht="15">
      <c r="A9755"/>
      <c r="B9755"/>
      <c r="C9755"/>
      <c r="D9755"/>
      <c r="E9755"/>
      <c r="F9755"/>
      <c r="G9755"/>
      <c r="H9755"/>
      <c r="I9755"/>
      <c r="J9755"/>
      <c r="K9755"/>
    </row>
    <row r="9756" spans="1:11" ht="15">
      <c r="A9756"/>
      <c r="B9756"/>
      <c r="C9756"/>
      <c r="D9756"/>
      <c r="E9756"/>
      <c r="F9756"/>
      <c r="G9756"/>
      <c r="H9756"/>
      <c r="I9756"/>
      <c r="J9756"/>
      <c r="K9756"/>
    </row>
    <row r="9757" spans="1:11" ht="15">
      <c r="A9757"/>
      <c r="B9757"/>
      <c r="C9757"/>
      <c r="D9757"/>
      <c r="E9757"/>
      <c r="F9757"/>
      <c r="G9757"/>
      <c r="H9757"/>
      <c r="I9757"/>
      <c r="J9757"/>
      <c r="K9757"/>
    </row>
    <row r="9758" spans="1:11" ht="15">
      <c r="A9758"/>
      <c r="B9758"/>
      <c r="C9758"/>
      <c r="D9758"/>
      <c r="E9758"/>
      <c r="F9758"/>
      <c r="G9758"/>
      <c r="H9758"/>
      <c r="I9758"/>
      <c r="J9758"/>
      <c r="K9758"/>
    </row>
    <row r="9759" spans="1:11" ht="15">
      <c r="A9759"/>
      <c r="B9759"/>
      <c r="C9759"/>
      <c r="D9759"/>
      <c r="E9759"/>
      <c r="F9759"/>
      <c r="G9759"/>
      <c r="H9759"/>
      <c r="I9759"/>
      <c r="J9759"/>
      <c r="K9759"/>
    </row>
    <row r="9760" spans="1:11" ht="15">
      <c r="A9760"/>
      <c r="B9760"/>
      <c r="C9760"/>
      <c r="D9760"/>
      <c r="E9760"/>
      <c r="F9760"/>
      <c r="G9760"/>
      <c r="H9760"/>
      <c r="I9760"/>
      <c r="J9760"/>
      <c r="K9760"/>
    </row>
    <row r="9761" spans="1:11" ht="15">
      <c r="A9761"/>
      <c r="B9761"/>
      <c r="C9761"/>
      <c r="D9761"/>
      <c r="E9761"/>
      <c r="F9761"/>
      <c r="G9761"/>
      <c r="H9761"/>
      <c r="I9761"/>
      <c r="J9761"/>
      <c r="K9761"/>
    </row>
    <row r="9762" spans="1:11" ht="15">
      <c r="A9762"/>
      <c r="B9762"/>
      <c r="C9762"/>
      <c r="D9762"/>
      <c r="E9762"/>
      <c r="F9762"/>
      <c r="G9762"/>
      <c r="H9762"/>
      <c r="I9762"/>
      <c r="J9762"/>
      <c r="K9762"/>
    </row>
    <row r="9763" spans="1:11" ht="15">
      <c r="A9763"/>
      <c r="B9763"/>
      <c r="C9763"/>
      <c r="D9763"/>
      <c r="E9763"/>
      <c r="F9763"/>
      <c r="G9763"/>
      <c r="H9763"/>
      <c r="I9763"/>
      <c r="J9763"/>
      <c r="K9763"/>
    </row>
    <row r="9764" spans="1:11" ht="15">
      <c r="A9764"/>
      <c r="B9764"/>
      <c r="C9764"/>
      <c r="D9764"/>
      <c r="E9764"/>
      <c r="F9764"/>
      <c r="G9764"/>
      <c r="H9764"/>
      <c r="I9764"/>
      <c r="J9764"/>
      <c r="K9764"/>
    </row>
    <row r="9765" spans="1:11" ht="15">
      <c r="A9765"/>
      <c r="B9765"/>
      <c r="C9765"/>
      <c r="D9765"/>
      <c r="E9765"/>
      <c r="F9765"/>
      <c r="G9765"/>
      <c r="H9765"/>
      <c r="I9765"/>
      <c r="J9765"/>
      <c r="K9765"/>
    </row>
    <row r="9766" spans="1:11" ht="15">
      <c r="A9766"/>
      <c r="B9766"/>
      <c r="C9766"/>
      <c r="D9766"/>
      <c r="E9766"/>
      <c r="F9766"/>
      <c r="G9766"/>
      <c r="H9766"/>
      <c r="I9766"/>
      <c r="J9766"/>
      <c r="K9766"/>
    </row>
    <row r="9767" spans="1:11" ht="15">
      <c r="A9767"/>
      <c r="B9767"/>
      <c r="C9767"/>
      <c r="D9767"/>
      <c r="E9767"/>
      <c r="F9767"/>
      <c r="G9767"/>
      <c r="H9767"/>
      <c r="I9767"/>
      <c r="J9767"/>
      <c r="K9767"/>
    </row>
    <row r="9768" spans="1:11" ht="15">
      <c r="A9768"/>
      <c r="B9768"/>
      <c r="C9768"/>
      <c r="D9768"/>
      <c r="E9768"/>
      <c r="F9768"/>
      <c r="G9768"/>
      <c r="H9768"/>
      <c r="I9768"/>
      <c r="J9768"/>
      <c r="K9768"/>
    </row>
    <row r="9769" spans="1:11" ht="15">
      <c r="A9769"/>
      <c r="B9769"/>
      <c r="C9769"/>
      <c r="D9769"/>
      <c r="E9769"/>
      <c r="F9769"/>
      <c r="G9769"/>
      <c r="H9769"/>
      <c r="I9769"/>
      <c r="J9769"/>
      <c r="K9769"/>
    </row>
    <row r="9770" spans="1:11" ht="15">
      <c r="A9770"/>
      <c r="B9770"/>
      <c r="C9770"/>
      <c r="D9770"/>
      <c r="E9770"/>
      <c r="F9770"/>
      <c r="G9770"/>
      <c r="H9770"/>
      <c r="I9770"/>
      <c r="J9770"/>
      <c r="K9770"/>
    </row>
    <row r="9771" spans="1:11" ht="15">
      <c r="A9771"/>
      <c r="B9771"/>
      <c r="C9771"/>
      <c r="D9771"/>
      <c r="E9771"/>
      <c r="F9771"/>
      <c r="G9771"/>
      <c r="H9771"/>
      <c r="I9771"/>
      <c r="J9771"/>
      <c r="K9771"/>
    </row>
    <row r="9772" spans="1:11" ht="15">
      <c r="A9772"/>
      <c r="B9772"/>
      <c r="C9772"/>
      <c r="D9772"/>
      <c r="E9772"/>
      <c r="F9772"/>
      <c r="G9772"/>
      <c r="H9772"/>
      <c r="I9772"/>
      <c r="J9772"/>
      <c r="K9772"/>
    </row>
    <row r="9773" spans="1:11" ht="15">
      <c r="A9773"/>
      <c r="B9773"/>
      <c r="C9773"/>
      <c r="D9773"/>
      <c r="E9773"/>
      <c r="F9773"/>
      <c r="G9773"/>
      <c r="H9773"/>
      <c r="I9773"/>
      <c r="J9773"/>
      <c r="K9773"/>
    </row>
    <row r="9774" spans="1:11" ht="15">
      <c r="A9774"/>
      <c r="B9774"/>
      <c r="C9774"/>
      <c r="D9774"/>
      <c r="E9774"/>
      <c r="F9774"/>
      <c r="G9774"/>
      <c r="H9774"/>
      <c r="I9774"/>
      <c r="J9774"/>
      <c r="K9774"/>
    </row>
    <row r="9775" spans="1:11" ht="15">
      <c r="A9775"/>
      <c r="B9775"/>
      <c r="C9775"/>
      <c r="D9775"/>
      <c r="E9775"/>
      <c r="F9775"/>
      <c r="G9775"/>
      <c r="H9775"/>
      <c r="I9775"/>
      <c r="J9775"/>
      <c r="K9775"/>
    </row>
    <row r="9776" spans="1:11" ht="15">
      <c r="A9776"/>
      <c r="B9776"/>
      <c r="C9776"/>
      <c r="D9776"/>
      <c r="E9776"/>
      <c r="F9776"/>
      <c r="G9776"/>
      <c r="H9776"/>
      <c r="I9776"/>
      <c r="J9776"/>
      <c r="K9776"/>
    </row>
    <row r="9777" spans="1:11" ht="15">
      <c r="A9777"/>
      <c r="B9777"/>
      <c r="C9777"/>
      <c r="D9777"/>
      <c r="E9777"/>
      <c r="F9777"/>
      <c r="G9777"/>
      <c r="H9777"/>
      <c r="I9777"/>
      <c r="J9777"/>
      <c r="K9777"/>
    </row>
    <row r="9778" spans="1:11" ht="15">
      <c r="A9778"/>
      <c r="B9778"/>
      <c r="C9778"/>
      <c r="D9778"/>
      <c r="E9778"/>
      <c r="F9778"/>
      <c r="G9778"/>
      <c r="H9778"/>
      <c r="I9778"/>
      <c r="J9778"/>
      <c r="K9778"/>
    </row>
    <row r="9779" spans="1:11" ht="15">
      <c r="A9779"/>
      <c r="B9779"/>
      <c r="C9779"/>
      <c r="D9779"/>
      <c r="E9779"/>
      <c r="F9779"/>
      <c r="G9779"/>
      <c r="H9779"/>
      <c r="I9779"/>
      <c r="J9779"/>
      <c r="K9779"/>
    </row>
    <row r="9780" spans="1:11" ht="15">
      <c r="A9780"/>
      <c r="B9780"/>
      <c r="C9780"/>
      <c r="D9780"/>
      <c r="E9780"/>
      <c r="F9780"/>
      <c r="G9780"/>
      <c r="H9780"/>
      <c r="I9780"/>
      <c r="J9780"/>
      <c r="K9780"/>
    </row>
    <row r="9781" spans="1:11" ht="15">
      <c r="A9781"/>
      <c r="B9781"/>
      <c r="C9781"/>
      <c r="D9781"/>
      <c r="E9781"/>
      <c r="F9781"/>
      <c r="G9781"/>
      <c r="H9781"/>
      <c r="I9781"/>
      <c r="J9781"/>
      <c r="K9781"/>
    </row>
    <row r="9782" spans="1:11" ht="15">
      <c r="A9782"/>
      <c r="B9782"/>
      <c r="C9782"/>
      <c r="D9782"/>
      <c r="E9782"/>
      <c r="F9782"/>
      <c r="G9782"/>
      <c r="H9782"/>
      <c r="I9782"/>
      <c r="J9782"/>
      <c r="K9782"/>
    </row>
    <row r="9783" spans="1:11" ht="15">
      <c r="A9783"/>
      <c r="B9783"/>
      <c r="C9783"/>
      <c r="D9783"/>
      <c r="E9783"/>
      <c r="F9783"/>
      <c r="G9783"/>
      <c r="H9783"/>
      <c r="I9783"/>
      <c r="J9783"/>
      <c r="K9783"/>
    </row>
    <row r="9784" spans="1:11" ht="15">
      <c r="A9784"/>
      <c r="B9784"/>
      <c r="C9784"/>
      <c r="D9784"/>
      <c r="E9784"/>
      <c r="F9784"/>
      <c r="G9784"/>
      <c r="H9784"/>
      <c r="I9784"/>
      <c r="J9784"/>
      <c r="K9784"/>
    </row>
    <row r="9785" spans="1:11" ht="15">
      <c r="A9785"/>
      <c r="B9785"/>
      <c r="C9785"/>
      <c r="D9785"/>
      <c r="E9785"/>
      <c r="F9785"/>
      <c r="G9785"/>
      <c r="H9785"/>
      <c r="I9785"/>
      <c r="J9785"/>
      <c r="K9785"/>
    </row>
    <row r="9786" spans="1:11" ht="15">
      <c r="A9786"/>
      <c r="B9786"/>
      <c r="C9786"/>
      <c r="D9786"/>
      <c r="E9786"/>
      <c r="F9786"/>
      <c r="G9786"/>
      <c r="H9786"/>
      <c r="I9786"/>
      <c r="J9786"/>
      <c r="K9786"/>
    </row>
    <row r="9787" spans="1:11" ht="15">
      <c r="A9787"/>
      <c r="B9787"/>
      <c r="C9787"/>
      <c r="D9787"/>
      <c r="E9787"/>
      <c r="F9787"/>
      <c r="G9787"/>
      <c r="H9787"/>
      <c r="I9787"/>
      <c r="J9787"/>
      <c r="K9787"/>
    </row>
    <row r="9788" spans="1:11" ht="15">
      <c r="A9788"/>
      <c r="B9788"/>
      <c r="C9788"/>
      <c r="D9788"/>
      <c r="E9788"/>
      <c r="F9788"/>
      <c r="G9788"/>
      <c r="H9788"/>
      <c r="I9788"/>
      <c r="J9788"/>
      <c r="K9788"/>
    </row>
    <row r="9789" spans="1:11" ht="15">
      <c r="A9789"/>
      <c r="B9789"/>
      <c r="C9789"/>
      <c r="D9789"/>
      <c r="E9789"/>
      <c r="F9789"/>
      <c r="G9789"/>
      <c r="H9789"/>
      <c r="I9789"/>
      <c r="J9789"/>
      <c r="K9789"/>
    </row>
    <row r="9790" spans="1:11" ht="15">
      <c r="A9790"/>
      <c r="B9790"/>
      <c r="C9790"/>
      <c r="D9790"/>
      <c r="E9790"/>
      <c r="F9790"/>
      <c r="G9790"/>
      <c r="H9790"/>
      <c r="I9790"/>
      <c r="J9790"/>
      <c r="K9790"/>
    </row>
    <row r="9791" spans="1:11" ht="15">
      <c r="A9791"/>
      <c r="B9791"/>
      <c r="C9791"/>
      <c r="D9791"/>
      <c r="E9791"/>
      <c r="F9791"/>
      <c r="G9791"/>
      <c r="H9791"/>
      <c r="I9791"/>
      <c r="J9791"/>
      <c r="K9791"/>
    </row>
    <row r="9792" spans="1:11" ht="15">
      <c r="A9792"/>
      <c r="B9792"/>
      <c r="C9792"/>
      <c r="D9792"/>
      <c r="E9792"/>
      <c r="F9792"/>
      <c r="G9792"/>
      <c r="H9792"/>
      <c r="I9792"/>
      <c r="J9792"/>
      <c r="K9792"/>
    </row>
    <row r="9793" spans="1:11" ht="15">
      <c r="A9793"/>
      <c r="B9793"/>
      <c r="C9793"/>
      <c r="D9793"/>
      <c r="E9793"/>
      <c r="F9793"/>
      <c r="G9793"/>
      <c r="H9793"/>
      <c r="I9793"/>
      <c r="J9793"/>
      <c r="K9793"/>
    </row>
    <row r="9794" spans="1:11" ht="15">
      <c r="A9794"/>
      <c r="B9794"/>
      <c r="C9794"/>
      <c r="D9794"/>
      <c r="E9794"/>
      <c r="F9794"/>
      <c r="G9794"/>
      <c r="H9794"/>
      <c r="I9794"/>
      <c r="J9794"/>
      <c r="K9794"/>
    </row>
    <row r="9795" spans="1:11" ht="15">
      <c r="A9795"/>
      <c r="B9795"/>
      <c r="C9795"/>
      <c r="D9795"/>
      <c r="E9795"/>
      <c r="F9795"/>
      <c r="G9795"/>
      <c r="H9795"/>
      <c r="I9795"/>
      <c r="J9795"/>
      <c r="K9795"/>
    </row>
    <row r="9796" spans="1:11" ht="15">
      <c r="A9796"/>
      <c r="B9796"/>
      <c r="C9796"/>
      <c r="D9796"/>
      <c r="E9796"/>
      <c r="F9796"/>
      <c r="G9796"/>
      <c r="H9796"/>
      <c r="I9796"/>
      <c r="J9796"/>
      <c r="K9796"/>
    </row>
    <row r="9797" spans="1:11" ht="15">
      <c r="A9797"/>
      <c r="B9797"/>
      <c r="C9797"/>
      <c r="D9797"/>
      <c r="E9797"/>
      <c r="F9797"/>
      <c r="G9797"/>
      <c r="H9797"/>
      <c r="I9797"/>
      <c r="J9797"/>
      <c r="K9797"/>
    </row>
    <row r="9798" spans="1:11" ht="15">
      <c r="A9798"/>
      <c r="B9798"/>
      <c r="C9798"/>
      <c r="D9798"/>
      <c r="E9798"/>
      <c r="F9798"/>
      <c r="G9798"/>
      <c r="H9798"/>
      <c r="I9798"/>
      <c r="J9798"/>
      <c r="K9798"/>
    </row>
    <row r="9799" spans="1:11" ht="15">
      <c r="A9799"/>
      <c r="B9799"/>
      <c r="C9799"/>
      <c r="D9799"/>
      <c r="E9799"/>
      <c r="F9799"/>
      <c r="G9799"/>
      <c r="H9799"/>
      <c r="I9799"/>
      <c r="J9799"/>
      <c r="K9799"/>
    </row>
    <row r="9800" spans="1:11" ht="15">
      <c r="A9800"/>
      <c r="B9800"/>
      <c r="C9800"/>
      <c r="D9800"/>
      <c r="E9800"/>
      <c r="F9800"/>
      <c r="G9800"/>
      <c r="H9800"/>
      <c r="I9800"/>
      <c r="J9800"/>
      <c r="K9800"/>
    </row>
    <row r="9801" spans="1:11" ht="15">
      <c r="A9801"/>
      <c r="B9801"/>
      <c r="C9801"/>
      <c r="D9801"/>
      <c r="E9801"/>
      <c r="F9801"/>
      <c r="G9801"/>
      <c r="H9801"/>
      <c r="I9801"/>
      <c r="J9801"/>
      <c r="K9801"/>
    </row>
    <row r="9802" spans="1:11" ht="15">
      <c r="A9802"/>
      <c r="B9802"/>
      <c r="C9802"/>
      <c r="D9802"/>
      <c r="E9802"/>
      <c r="F9802"/>
      <c r="G9802"/>
      <c r="H9802"/>
      <c r="I9802"/>
      <c r="J9802"/>
      <c r="K9802"/>
    </row>
    <row r="9803" spans="1:11" ht="15">
      <c r="A9803"/>
      <c r="B9803"/>
      <c r="C9803"/>
      <c r="D9803"/>
      <c r="E9803"/>
      <c r="F9803"/>
      <c r="G9803"/>
      <c r="H9803"/>
      <c r="I9803"/>
      <c r="J9803"/>
      <c r="K9803"/>
    </row>
    <row r="9804" spans="1:11" ht="15">
      <c r="A9804"/>
      <c r="B9804"/>
      <c r="C9804"/>
      <c r="D9804"/>
      <c r="E9804"/>
      <c r="F9804"/>
      <c r="G9804"/>
      <c r="H9804"/>
      <c r="I9804"/>
      <c r="J9804"/>
      <c r="K9804"/>
    </row>
    <row r="9805" spans="1:11" ht="15">
      <c r="A9805"/>
      <c r="B9805"/>
      <c r="C9805"/>
      <c r="D9805"/>
      <c r="E9805"/>
      <c r="F9805"/>
      <c r="G9805"/>
      <c r="H9805"/>
      <c r="I9805"/>
      <c r="J9805"/>
      <c r="K9805"/>
    </row>
    <row r="9806" spans="1:11" ht="15">
      <c r="A9806"/>
      <c r="B9806"/>
      <c r="C9806"/>
      <c r="D9806"/>
      <c r="E9806"/>
      <c r="F9806"/>
      <c r="G9806"/>
      <c r="H9806"/>
      <c r="I9806"/>
      <c r="J9806"/>
      <c r="K9806"/>
    </row>
    <row r="9807" spans="1:11" ht="15">
      <c r="A9807"/>
      <c r="B9807"/>
      <c r="C9807"/>
      <c r="D9807"/>
      <c r="E9807"/>
      <c r="F9807"/>
      <c r="G9807"/>
      <c r="H9807"/>
      <c r="I9807"/>
      <c r="J9807"/>
      <c r="K9807"/>
    </row>
    <row r="9808" spans="1:11" ht="15">
      <c r="A9808"/>
      <c r="B9808"/>
      <c r="C9808"/>
      <c r="D9808"/>
      <c r="E9808"/>
      <c r="F9808"/>
      <c r="G9808"/>
      <c r="H9808"/>
      <c r="I9808"/>
      <c r="J9808"/>
      <c r="K9808"/>
    </row>
    <row r="9809" spans="1:11" ht="15">
      <c r="A9809"/>
      <c r="B9809"/>
      <c r="C9809"/>
      <c r="D9809"/>
      <c r="E9809"/>
      <c r="F9809"/>
      <c r="G9809"/>
      <c r="H9809"/>
      <c r="I9809"/>
      <c r="J9809"/>
      <c r="K9809"/>
    </row>
    <row r="9810" spans="1:11" ht="15">
      <c r="A9810"/>
      <c r="B9810"/>
      <c r="C9810"/>
      <c r="D9810"/>
      <c r="E9810"/>
      <c r="F9810"/>
      <c r="G9810"/>
      <c r="H9810"/>
      <c r="I9810"/>
      <c r="J9810"/>
      <c r="K9810"/>
    </row>
    <row r="9811" spans="1:11" ht="15">
      <c r="A9811"/>
      <c r="B9811"/>
      <c r="C9811"/>
      <c r="D9811"/>
      <c r="E9811"/>
      <c r="F9811"/>
      <c r="G9811"/>
      <c r="H9811"/>
      <c r="I9811"/>
      <c r="J9811"/>
      <c r="K9811"/>
    </row>
    <row r="9812" spans="1:11" ht="15">
      <c r="A9812"/>
      <c r="B9812"/>
      <c r="C9812"/>
      <c r="D9812"/>
      <c r="E9812"/>
      <c r="F9812"/>
      <c r="G9812"/>
      <c r="H9812"/>
      <c r="I9812"/>
      <c r="J9812"/>
      <c r="K9812"/>
    </row>
    <row r="9813" spans="1:11" ht="15">
      <c r="A9813"/>
      <c r="B9813"/>
      <c r="C9813"/>
      <c r="D9813"/>
      <c r="E9813"/>
      <c r="F9813"/>
      <c r="G9813"/>
      <c r="H9813"/>
      <c r="I9813"/>
      <c r="J9813"/>
      <c r="K9813"/>
    </row>
    <row r="9814" spans="1:11" ht="15">
      <c r="A9814"/>
      <c r="B9814"/>
      <c r="C9814"/>
      <c r="D9814"/>
      <c r="E9814"/>
      <c r="F9814"/>
      <c r="G9814"/>
      <c r="H9814"/>
      <c r="I9814"/>
      <c r="J9814"/>
      <c r="K9814"/>
    </row>
    <row r="9815" spans="1:11" ht="15">
      <c r="A9815"/>
      <c r="B9815"/>
      <c r="C9815"/>
      <c r="D9815"/>
      <c r="E9815"/>
      <c r="F9815"/>
      <c r="G9815"/>
      <c r="H9815"/>
      <c r="I9815"/>
      <c r="J9815"/>
      <c r="K9815"/>
    </row>
    <row r="9816" spans="1:11" ht="15">
      <c r="A9816"/>
      <c r="B9816"/>
      <c r="C9816"/>
      <c r="D9816"/>
      <c r="E9816"/>
      <c r="F9816"/>
      <c r="G9816"/>
      <c r="H9816"/>
      <c r="I9816"/>
      <c r="J9816"/>
      <c r="K9816"/>
    </row>
    <row r="9817" spans="1:11" ht="15">
      <c r="A9817"/>
      <c r="B9817"/>
      <c r="C9817"/>
      <c r="D9817"/>
      <c r="E9817"/>
      <c r="F9817"/>
      <c r="G9817"/>
      <c r="H9817"/>
      <c r="I9817"/>
      <c r="J9817"/>
      <c r="K9817"/>
    </row>
    <row r="9818" spans="1:11" ht="15">
      <c r="A9818"/>
      <c r="B9818"/>
      <c r="C9818"/>
      <c r="D9818"/>
      <c r="E9818"/>
      <c r="F9818"/>
      <c r="G9818"/>
      <c r="H9818"/>
      <c r="I9818"/>
      <c r="J9818"/>
      <c r="K9818"/>
    </row>
    <row r="9819" spans="1:11" ht="15">
      <c r="A9819"/>
      <c r="B9819"/>
      <c r="C9819"/>
      <c r="D9819"/>
      <c r="E9819"/>
      <c r="F9819"/>
      <c r="G9819"/>
      <c r="H9819"/>
      <c r="I9819"/>
      <c r="J9819"/>
      <c r="K9819"/>
    </row>
    <row r="9820" spans="1:11" ht="15">
      <c r="A9820"/>
      <c r="B9820"/>
      <c r="C9820"/>
      <c r="D9820"/>
      <c r="E9820"/>
      <c r="F9820"/>
      <c r="G9820"/>
      <c r="H9820"/>
      <c r="I9820"/>
      <c r="J9820"/>
      <c r="K9820"/>
    </row>
    <row r="9821" spans="1:11" ht="15">
      <c r="A9821"/>
      <c r="B9821"/>
      <c r="C9821"/>
      <c r="D9821"/>
      <c r="E9821"/>
      <c r="F9821"/>
      <c r="G9821"/>
      <c r="H9821"/>
      <c r="I9821"/>
      <c r="J9821"/>
      <c r="K9821"/>
    </row>
    <row r="9822" spans="1:11" ht="15">
      <c r="A9822"/>
      <c r="B9822"/>
      <c r="C9822"/>
      <c r="D9822"/>
      <c r="E9822"/>
      <c r="F9822"/>
      <c r="G9822"/>
      <c r="H9822"/>
      <c r="I9822"/>
      <c r="J9822"/>
      <c r="K9822"/>
    </row>
    <row r="9823" spans="1:11" ht="15">
      <c r="A9823"/>
      <c r="B9823"/>
      <c r="C9823"/>
      <c r="D9823"/>
      <c r="E9823"/>
      <c r="F9823"/>
      <c r="G9823"/>
      <c r="H9823"/>
      <c r="I9823"/>
      <c r="J9823"/>
      <c r="K9823"/>
    </row>
    <row r="9824" spans="1:11" ht="15">
      <c r="A9824"/>
      <c r="B9824"/>
      <c r="C9824"/>
      <c r="D9824"/>
      <c r="E9824"/>
      <c r="F9824"/>
      <c r="G9824"/>
      <c r="H9824"/>
      <c r="I9824"/>
      <c r="J9824"/>
      <c r="K9824"/>
    </row>
    <row r="9825" spans="1:11" ht="15">
      <c r="A9825"/>
      <c r="B9825"/>
      <c r="C9825"/>
      <c r="D9825"/>
      <c r="E9825"/>
      <c r="F9825"/>
      <c r="G9825"/>
      <c r="H9825"/>
      <c r="I9825"/>
      <c r="J9825"/>
      <c r="K9825"/>
    </row>
    <row r="9826" spans="1:11" ht="15">
      <c r="A9826"/>
      <c r="B9826"/>
      <c r="C9826"/>
      <c r="D9826"/>
      <c r="E9826"/>
      <c r="F9826"/>
      <c r="G9826"/>
      <c r="H9826"/>
      <c r="I9826"/>
      <c r="J9826"/>
      <c r="K9826"/>
    </row>
    <row r="9827" spans="1:11" ht="15">
      <c r="A9827"/>
      <c r="B9827"/>
      <c r="C9827"/>
      <c r="D9827"/>
      <c r="E9827"/>
      <c r="F9827"/>
      <c r="G9827"/>
      <c r="H9827"/>
      <c r="I9827"/>
      <c r="J9827"/>
      <c r="K9827"/>
    </row>
    <row r="9828" spans="1:11" ht="15">
      <c r="A9828"/>
      <c r="B9828"/>
      <c r="C9828"/>
      <c r="D9828"/>
      <c r="E9828"/>
      <c r="F9828"/>
      <c r="G9828"/>
      <c r="H9828"/>
      <c r="I9828"/>
      <c r="J9828"/>
      <c r="K9828"/>
    </row>
    <row r="9829" spans="1:11" ht="15">
      <c r="A9829"/>
      <c r="B9829"/>
      <c r="C9829"/>
      <c r="D9829"/>
      <c r="E9829"/>
      <c r="F9829"/>
      <c r="G9829"/>
      <c r="H9829"/>
      <c r="I9829"/>
      <c r="J9829"/>
      <c r="K9829"/>
    </row>
    <row r="9830" spans="1:11" ht="15">
      <c r="A9830"/>
      <c r="B9830"/>
      <c r="C9830"/>
      <c r="D9830"/>
      <c r="E9830"/>
      <c r="F9830"/>
      <c r="G9830"/>
      <c r="H9830"/>
      <c r="I9830"/>
      <c r="J9830"/>
      <c r="K9830"/>
    </row>
    <row r="9831" spans="1:11" ht="15">
      <c r="A9831"/>
      <c r="B9831"/>
      <c r="C9831"/>
      <c r="D9831"/>
      <c r="E9831"/>
      <c r="F9831"/>
      <c r="G9831"/>
      <c r="H9831"/>
      <c r="I9831"/>
      <c r="J9831"/>
      <c r="K9831"/>
    </row>
    <row r="9832" spans="1:11" ht="15">
      <c r="A9832"/>
      <c r="B9832"/>
      <c r="C9832"/>
      <c r="D9832"/>
      <c r="E9832"/>
      <c r="F9832"/>
      <c r="G9832"/>
      <c r="H9832"/>
      <c r="I9832"/>
      <c r="J9832"/>
      <c r="K9832"/>
    </row>
    <row r="9833" spans="1:11" ht="15">
      <c r="A9833"/>
      <c r="B9833"/>
      <c r="C9833"/>
      <c r="D9833"/>
      <c r="E9833"/>
      <c r="F9833"/>
      <c r="G9833"/>
      <c r="H9833"/>
      <c r="I9833"/>
      <c r="J9833"/>
      <c r="K9833"/>
    </row>
    <row r="9834" spans="1:11" ht="15">
      <c r="A9834"/>
      <c r="B9834"/>
      <c r="C9834"/>
      <c r="D9834"/>
      <c r="E9834"/>
      <c r="F9834"/>
      <c r="G9834"/>
      <c r="H9834"/>
      <c r="I9834"/>
      <c r="J9834"/>
      <c r="K9834"/>
    </row>
    <row r="9835" spans="1:11" ht="15">
      <c r="A9835"/>
      <c r="B9835"/>
      <c r="C9835"/>
      <c r="D9835"/>
      <c r="E9835"/>
      <c r="F9835"/>
      <c r="G9835"/>
      <c r="H9835"/>
      <c r="I9835"/>
      <c r="J9835"/>
      <c r="K9835"/>
    </row>
    <row r="9836" spans="1:11" ht="15">
      <c r="A9836"/>
      <c r="B9836"/>
      <c r="C9836"/>
      <c r="D9836"/>
      <c r="E9836"/>
      <c r="F9836"/>
      <c r="G9836"/>
      <c r="H9836"/>
      <c r="I9836"/>
      <c r="J9836"/>
      <c r="K9836"/>
    </row>
    <row r="9837" spans="1:11" ht="15">
      <c r="A9837"/>
      <c r="B9837"/>
      <c r="C9837"/>
      <c r="D9837"/>
      <c r="E9837"/>
      <c r="F9837"/>
      <c r="G9837"/>
      <c r="H9837"/>
      <c r="I9837"/>
      <c r="J9837"/>
      <c r="K9837"/>
    </row>
    <row r="9838" spans="1:11" ht="15">
      <c r="A9838"/>
      <c r="B9838"/>
      <c r="C9838"/>
      <c r="D9838"/>
      <c r="E9838"/>
      <c r="F9838"/>
      <c r="G9838"/>
      <c r="H9838"/>
      <c r="I9838"/>
      <c r="J9838"/>
      <c r="K9838"/>
    </row>
    <row r="9839" spans="1:11" ht="15">
      <c r="A9839"/>
      <c r="B9839"/>
      <c r="C9839"/>
      <c r="D9839"/>
      <c r="E9839"/>
      <c r="F9839"/>
      <c r="G9839"/>
      <c r="H9839"/>
      <c r="I9839"/>
      <c r="J9839"/>
      <c r="K9839"/>
    </row>
    <row r="9840" spans="1:11" ht="15">
      <c r="A9840"/>
      <c r="B9840"/>
      <c r="C9840"/>
      <c r="D9840"/>
      <c r="E9840"/>
      <c r="F9840"/>
      <c r="G9840"/>
      <c r="H9840"/>
      <c r="I9840"/>
      <c r="J9840"/>
      <c r="K9840"/>
    </row>
    <row r="9841" spans="1:11" ht="15">
      <c r="A9841"/>
      <c r="B9841"/>
      <c r="C9841"/>
      <c r="D9841"/>
      <c r="E9841"/>
      <c r="F9841"/>
      <c r="G9841"/>
      <c r="H9841"/>
      <c r="I9841"/>
      <c r="J9841"/>
      <c r="K9841"/>
    </row>
    <row r="9842" spans="1:11" ht="15">
      <c r="A9842"/>
      <c r="B9842"/>
      <c r="C9842"/>
      <c r="D9842"/>
      <c r="E9842"/>
      <c r="F9842"/>
      <c r="G9842"/>
      <c r="H9842"/>
      <c r="I9842"/>
      <c r="J9842"/>
      <c r="K9842"/>
    </row>
    <row r="9843" spans="1:11" ht="15">
      <c r="A9843"/>
      <c r="B9843"/>
      <c r="C9843"/>
      <c r="D9843"/>
      <c r="E9843"/>
      <c r="F9843"/>
      <c r="G9843"/>
      <c r="H9843"/>
      <c r="I9843"/>
      <c r="J9843"/>
      <c r="K9843"/>
    </row>
    <row r="9844" spans="1:11" ht="15">
      <c r="A9844"/>
      <c r="B9844"/>
      <c r="C9844"/>
      <c r="D9844"/>
      <c r="E9844"/>
      <c r="F9844"/>
      <c r="G9844"/>
      <c r="H9844"/>
      <c r="I9844"/>
      <c r="J9844"/>
      <c r="K9844"/>
    </row>
    <row r="9845" spans="1:11" ht="15">
      <c r="A9845"/>
      <c r="B9845"/>
      <c r="C9845"/>
      <c r="D9845"/>
      <c r="E9845"/>
      <c r="F9845"/>
      <c r="G9845"/>
      <c r="H9845"/>
      <c r="I9845"/>
      <c r="J9845"/>
      <c r="K9845"/>
    </row>
    <row r="9846" spans="1:11" ht="15">
      <c r="A9846"/>
      <c r="B9846"/>
      <c r="C9846"/>
      <c r="D9846"/>
      <c r="E9846"/>
      <c r="F9846"/>
      <c r="G9846"/>
      <c r="H9846"/>
      <c r="I9846"/>
      <c r="J9846"/>
      <c r="K9846"/>
    </row>
    <row r="9847" spans="1:11" ht="15">
      <c r="A9847"/>
      <c r="B9847"/>
      <c r="C9847"/>
      <c r="D9847"/>
      <c r="E9847"/>
      <c r="F9847"/>
      <c r="G9847"/>
      <c r="H9847"/>
      <c r="I9847"/>
      <c r="J9847"/>
      <c r="K9847"/>
    </row>
    <row r="9848" spans="1:11" ht="15">
      <c r="A9848"/>
      <c r="B9848"/>
      <c r="C9848"/>
      <c r="D9848"/>
      <c r="E9848"/>
      <c r="F9848"/>
      <c r="G9848"/>
      <c r="H9848"/>
      <c r="I9848"/>
      <c r="J9848"/>
      <c r="K9848"/>
    </row>
    <row r="9849" spans="1:11" ht="15">
      <c r="A9849"/>
      <c r="B9849"/>
      <c r="C9849"/>
      <c r="D9849"/>
      <c r="E9849"/>
      <c r="F9849"/>
      <c r="G9849"/>
      <c r="H9849"/>
      <c r="I9849"/>
      <c r="J9849"/>
      <c r="K9849"/>
    </row>
    <row r="9850" spans="1:11" ht="15">
      <c r="A9850"/>
      <c r="B9850"/>
      <c r="C9850"/>
      <c r="D9850"/>
      <c r="E9850"/>
      <c r="F9850"/>
      <c r="G9850"/>
      <c r="H9850"/>
      <c r="I9850"/>
      <c r="J9850"/>
      <c r="K9850"/>
    </row>
    <row r="9851" spans="1:11" ht="15">
      <c r="A9851"/>
      <c r="B9851"/>
      <c r="C9851"/>
      <c r="D9851"/>
      <c r="E9851"/>
      <c r="F9851"/>
      <c r="G9851"/>
      <c r="H9851"/>
      <c r="I9851"/>
      <c r="J9851"/>
      <c r="K9851"/>
    </row>
    <row r="9852" spans="1:11" ht="15">
      <c r="A9852"/>
      <c r="B9852"/>
      <c r="C9852"/>
      <c r="D9852"/>
      <c r="E9852"/>
      <c r="F9852"/>
      <c r="G9852"/>
      <c r="H9852"/>
      <c r="I9852"/>
      <c r="J9852"/>
      <c r="K9852"/>
    </row>
    <row r="9853" spans="1:11" ht="15">
      <c r="A9853"/>
      <c r="B9853"/>
      <c r="C9853"/>
      <c r="D9853"/>
      <c r="E9853"/>
      <c r="F9853"/>
      <c r="G9853"/>
      <c r="H9853"/>
      <c r="I9853"/>
      <c r="J9853"/>
      <c r="K9853"/>
    </row>
    <row r="9854" spans="1:11" ht="15">
      <c r="A9854"/>
      <c r="B9854"/>
      <c r="C9854"/>
      <c r="D9854"/>
      <c r="E9854"/>
      <c r="F9854"/>
      <c r="G9854"/>
      <c r="H9854"/>
      <c r="I9854"/>
      <c r="J9854"/>
      <c r="K9854"/>
    </row>
    <row r="9855" spans="1:11" ht="15">
      <c r="A9855"/>
      <c r="B9855"/>
      <c r="C9855"/>
      <c r="D9855"/>
      <c r="E9855"/>
      <c r="F9855"/>
      <c r="G9855"/>
      <c r="H9855"/>
      <c r="I9855"/>
      <c r="J9855"/>
      <c r="K9855"/>
    </row>
    <row r="9856" spans="1:11" ht="15">
      <c r="A9856"/>
      <c r="B9856"/>
      <c r="C9856"/>
      <c r="D9856"/>
      <c r="E9856"/>
      <c r="F9856"/>
      <c r="G9856"/>
      <c r="H9856"/>
      <c r="I9856"/>
      <c r="J9856"/>
      <c r="K9856"/>
    </row>
    <row r="9857" spans="1:11" ht="15">
      <c r="A9857"/>
      <c r="B9857"/>
      <c r="C9857"/>
      <c r="D9857"/>
      <c r="E9857"/>
      <c r="F9857"/>
      <c r="G9857"/>
      <c r="H9857"/>
      <c r="I9857"/>
      <c r="J9857"/>
      <c r="K9857"/>
    </row>
    <row r="9858" spans="1:11" ht="15">
      <c r="A9858"/>
      <c r="B9858"/>
      <c r="C9858"/>
      <c r="D9858"/>
      <c r="E9858"/>
      <c r="F9858"/>
      <c r="G9858"/>
      <c r="H9858"/>
      <c r="I9858"/>
      <c r="J9858"/>
      <c r="K9858"/>
    </row>
    <row r="9859" spans="1:11" ht="15">
      <c r="A9859"/>
      <c r="B9859"/>
      <c r="C9859"/>
      <c r="D9859"/>
      <c r="E9859"/>
      <c r="F9859"/>
      <c r="G9859"/>
      <c r="H9859"/>
      <c r="I9859"/>
      <c r="J9859"/>
      <c r="K9859"/>
    </row>
    <row r="9860" spans="1:11" ht="15">
      <c r="A9860"/>
      <c r="B9860"/>
      <c r="C9860"/>
      <c r="D9860"/>
      <c r="E9860"/>
      <c r="F9860"/>
      <c r="G9860"/>
      <c r="H9860"/>
      <c r="I9860"/>
      <c r="J9860"/>
      <c r="K9860"/>
    </row>
    <row r="9861" spans="1:11" ht="15">
      <c r="A9861"/>
      <c r="B9861"/>
      <c r="C9861"/>
      <c r="D9861"/>
      <c r="E9861"/>
      <c r="F9861"/>
      <c r="G9861"/>
      <c r="H9861"/>
      <c r="I9861"/>
      <c r="J9861"/>
      <c r="K9861"/>
    </row>
    <row r="9862" spans="1:11" ht="15">
      <c r="A9862"/>
      <c r="B9862"/>
      <c r="C9862"/>
      <c r="D9862"/>
      <c r="E9862"/>
      <c r="F9862"/>
      <c r="G9862"/>
      <c r="H9862"/>
      <c r="I9862"/>
      <c r="J9862"/>
      <c r="K9862"/>
    </row>
    <row r="9863" spans="1:11" ht="15">
      <c r="A9863"/>
      <c r="B9863"/>
      <c r="C9863"/>
      <c r="D9863"/>
      <c r="E9863"/>
      <c r="F9863"/>
      <c r="G9863"/>
      <c r="H9863"/>
      <c r="I9863"/>
      <c r="J9863"/>
      <c r="K9863"/>
    </row>
    <row r="9864" spans="1:11" ht="15">
      <c r="A9864"/>
      <c r="B9864"/>
      <c r="C9864"/>
      <c r="D9864"/>
      <c r="E9864"/>
      <c r="F9864"/>
      <c r="G9864"/>
      <c r="H9864"/>
      <c r="I9864"/>
      <c r="J9864"/>
      <c r="K9864"/>
    </row>
    <row r="9865" spans="1:11" ht="15">
      <c r="A9865"/>
      <c r="B9865"/>
      <c r="C9865"/>
      <c r="D9865"/>
      <c r="E9865"/>
      <c r="F9865"/>
      <c r="G9865"/>
      <c r="H9865"/>
      <c r="I9865"/>
      <c r="J9865"/>
      <c r="K9865"/>
    </row>
    <row r="9866" spans="1:11" ht="15">
      <c r="A9866"/>
      <c r="B9866"/>
      <c r="C9866"/>
      <c r="D9866"/>
      <c r="E9866"/>
      <c r="F9866"/>
      <c r="G9866"/>
      <c r="H9866"/>
      <c r="I9866"/>
      <c r="J9866"/>
      <c r="K9866"/>
    </row>
    <row r="9867" spans="1:11" ht="15">
      <c r="A9867"/>
      <c r="B9867"/>
      <c r="C9867"/>
      <c r="D9867"/>
      <c r="E9867"/>
      <c r="F9867"/>
      <c r="G9867"/>
      <c r="H9867"/>
      <c r="I9867"/>
      <c r="J9867"/>
      <c r="K9867"/>
    </row>
    <row r="9868" spans="1:11" ht="15">
      <c r="A9868"/>
      <c r="B9868"/>
      <c r="C9868"/>
      <c r="D9868"/>
      <c r="E9868"/>
      <c r="F9868"/>
      <c r="G9868"/>
      <c r="H9868"/>
      <c r="I9868"/>
      <c r="J9868"/>
      <c r="K9868"/>
    </row>
    <row r="9869" spans="1:11" ht="15">
      <c r="A9869"/>
      <c r="B9869"/>
      <c r="C9869"/>
      <c r="D9869"/>
      <c r="E9869"/>
      <c r="F9869"/>
      <c r="G9869"/>
      <c r="H9869"/>
      <c r="I9869"/>
      <c r="J9869"/>
      <c r="K9869"/>
    </row>
    <row r="9870" spans="1:11" ht="15">
      <c r="A9870"/>
      <c r="B9870"/>
      <c r="C9870"/>
      <c r="D9870"/>
      <c r="E9870"/>
      <c r="F9870"/>
      <c r="G9870"/>
      <c r="H9870"/>
      <c r="I9870"/>
      <c r="J9870"/>
      <c r="K9870"/>
    </row>
    <row r="9871" spans="1:11" ht="15">
      <c r="A9871"/>
      <c r="B9871"/>
      <c r="C9871"/>
      <c r="D9871"/>
      <c r="E9871"/>
      <c r="F9871"/>
      <c r="G9871"/>
      <c r="H9871"/>
      <c r="I9871"/>
      <c r="J9871"/>
      <c r="K9871"/>
    </row>
    <row r="9872" spans="1:11" ht="15">
      <c r="A9872"/>
      <c r="B9872"/>
      <c r="C9872"/>
      <c r="D9872"/>
      <c r="E9872"/>
      <c r="F9872"/>
      <c r="G9872"/>
      <c r="H9872"/>
      <c r="I9872"/>
      <c r="J9872"/>
      <c r="K9872"/>
    </row>
    <row r="9873" spans="1:11" ht="15">
      <c r="A9873"/>
      <c r="B9873"/>
      <c r="C9873"/>
      <c r="D9873"/>
      <c r="E9873"/>
      <c r="F9873"/>
      <c r="G9873"/>
      <c r="H9873"/>
      <c r="I9873"/>
      <c r="J9873"/>
      <c r="K9873"/>
    </row>
    <row r="9874" spans="1:11" ht="15">
      <c r="A9874"/>
      <c r="B9874"/>
      <c r="C9874"/>
      <c r="D9874"/>
      <c r="E9874"/>
      <c r="F9874"/>
      <c r="G9874"/>
      <c r="H9874"/>
      <c r="I9874"/>
      <c r="J9874"/>
      <c r="K9874"/>
    </row>
    <row r="9875" spans="1:11" ht="15">
      <c r="A9875"/>
      <c r="B9875"/>
      <c r="C9875"/>
      <c r="D9875"/>
      <c r="E9875"/>
      <c r="F9875"/>
      <c r="G9875"/>
      <c r="H9875"/>
      <c r="I9875"/>
      <c r="J9875"/>
      <c r="K9875"/>
    </row>
    <row r="9876" spans="1:11" ht="15">
      <c r="A9876"/>
      <c r="B9876"/>
      <c r="C9876"/>
      <c r="D9876"/>
      <c r="E9876"/>
      <c r="F9876"/>
      <c r="G9876"/>
      <c r="H9876"/>
      <c r="I9876"/>
      <c r="J9876"/>
      <c r="K9876"/>
    </row>
    <row r="9877" spans="1:11" ht="15">
      <c r="A9877"/>
      <c r="B9877"/>
      <c r="C9877"/>
      <c r="D9877"/>
      <c r="E9877"/>
      <c r="F9877"/>
      <c r="G9877"/>
      <c r="H9877"/>
      <c r="I9877"/>
      <c r="J9877"/>
      <c r="K9877"/>
    </row>
    <row r="9878" spans="1:11" ht="15">
      <c r="A9878"/>
      <c r="B9878"/>
      <c r="C9878"/>
      <c r="D9878"/>
      <c r="E9878"/>
      <c r="F9878"/>
      <c r="G9878"/>
      <c r="H9878"/>
      <c r="I9878"/>
      <c r="J9878"/>
      <c r="K9878"/>
    </row>
    <row r="9879" spans="1:11" ht="15">
      <c r="A9879"/>
      <c r="B9879"/>
      <c r="C9879"/>
      <c r="D9879"/>
      <c r="E9879"/>
      <c r="F9879"/>
      <c r="G9879"/>
      <c r="H9879"/>
      <c r="I9879"/>
      <c r="J9879"/>
      <c r="K9879"/>
    </row>
    <row r="9880" spans="1:11" ht="15">
      <c r="A9880"/>
      <c r="B9880"/>
      <c r="C9880"/>
      <c r="D9880"/>
      <c r="E9880"/>
      <c r="F9880"/>
      <c r="G9880"/>
      <c r="H9880"/>
      <c r="I9880"/>
      <c r="J9880"/>
      <c r="K9880"/>
    </row>
    <row r="9881" spans="1:11" ht="15">
      <c r="A9881"/>
      <c r="B9881"/>
      <c r="C9881"/>
      <c r="D9881"/>
      <c r="E9881"/>
      <c r="F9881"/>
      <c r="G9881"/>
      <c r="H9881"/>
      <c r="I9881"/>
      <c r="J9881"/>
      <c r="K9881"/>
    </row>
    <row r="9882" spans="1:11" ht="15">
      <c r="A9882"/>
      <c r="B9882"/>
      <c r="C9882"/>
      <c r="D9882"/>
      <c r="E9882"/>
      <c r="F9882"/>
      <c r="G9882"/>
      <c r="H9882"/>
      <c r="I9882"/>
      <c r="J9882"/>
      <c r="K9882"/>
    </row>
    <row r="9883" spans="1:11" ht="15">
      <c r="A9883"/>
      <c r="B9883"/>
      <c r="C9883"/>
      <c r="D9883"/>
      <c r="E9883"/>
      <c r="F9883"/>
      <c r="G9883"/>
      <c r="H9883"/>
      <c r="I9883"/>
      <c r="J9883"/>
      <c r="K9883"/>
    </row>
    <row r="9884" spans="1:11" ht="15">
      <c r="A9884"/>
      <c r="B9884"/>
      <c r="C9884"/>
      <c r="D9884"/>
      <c r="E9884"/>
      <c r="F9884"/>
      <c r="G9884"/>
      <c r="H9884"/>
      <c r="I9884"/>
      <c r="J9884"/>
      <c r="K9884"/>
    </row>
    <row r="9885" spans="1:11" ht="15">
      <c r="A9885"/>
      <c r="B9885"/>
      <c r="C9885"/>
      <c r="D9885"/>
      <c r="E9885"/>
      <c r="F9885"/>
      <c r="G9885"/>
      <c r="H9885"/>
      <c r="I9885"/>
      <c r="J9885"/>
      <c r="K9885"/>
    </row>
    <row r="9886" spans="1:11" ht="15">
      <c r="A9886"/>
      <c r="B9886"/>
      <c r="C9886"/>
      <c r="D9886"/>
      <c r="E9886"/>
      <c r="F9886"/>
      <c r="G9886"/>
      <c r="H9886"/>
      <c r="I9886"/>
      <c r="J9886"/>
      <c r="K9886"/>
    </row>
    <row r="9887" spans="1:11" ht="15">
      <c r="A9887"/>
      <c r="B9887"/>
      <c r="C9887"/>
      <c r="D9887"/>
      <c r="E9887"/>
      <c r="F9887"/>
      <c r="G9887"/>
      <c r="H9887"/>
      <c r="I9887"/>
      <c r="J9887"/>
      <c r="K9887"/>
    </row>
    <row r="9888" spans="1:11" ht="15">
      <c r="A9888"/>
      <c r="B9888"/>
      <c r="C9888"/>
      <c r="D9888"/>
      <c r="E9888"/>
      <c r="F9888"/>
      <c r="G9888"/>
      <c r="H9888"/>
      <c r="I9888"/>
      <c r="J9888"/>
      <c r="K9888"/>
    </row>
    <row r="9889" spans="1:11" ht="15">
      <c r="A9889"/>
      <c r="B9889"/>
      <c r="C9889"/>
      <c r="D9889"/>
      <c r="E9889"/>
      <c r="F9889"/>
      <c r="G9889"/>
      <c r="H9889"/>
      <c r="I9889"/>
      <c r="J9889"/>
      <c r="K9889"/>
    </row>
    <row r="9890" spans="1:11" ht="15">
      <c r="A9890"/>
      <c r="B9890"/>
      <c r="C9890"/>
      <c r="D9890"/>
      <c r="E9890"/>
      <c r="F9890"/>
      <c r="G9890"/>
      <c r="H9890"/>
      <c r="I9890"/>
      <c r="J9890"/>
      <c r="K9890"/>
    </row>
    <row r="9891" spans="1:11" ht="15">
      <c r="A9891"/>
      <c r="B9891"/>
      <c r="C9891"/>
      <c r="D9891"/>
      <c r="E9891"/>
      <c r="F9891"/>
      <c r="G9891"/>
      <c r="H9891"/>
      <c r="I9891"/>
      <c r="J9891"/>
      <c r="K9891"/>
    </row>
    <row r="9892" spans="1:11" ht="15">
      <c r="A9892"/>
      <c r="B9892"/>
      <c r="C9892"/>
      <c r="D9892"/>
      <c r="E9892"/>
      <c r="F9892"/>
      <c r="G9892"/>
      <c r="H9892"/>
      <c r="I9892"/>
      <c r="J9892"/>
      <c r="K9892"/>
    </row>
    <row r="9893" spans="1:11" ht="15">
      <c r="A9893"/>
      <c r="B9893"/>
      <c r="C9893"/>
      <c r="D9893"/>
      <c r="E9893"/>
      <c r="F9893"/>
      <c r="G9893"/>
      <c r="H9893"/>
      <c r="I9893"/>
      <c r="J9893"/>
      <c r="K9893"/>
    </row>
    <row r="9894" spans="1:11" ht="15">
      <c r="A9894"/>
      <c r="B9894"/>
      <c r="C9894"/>
      <c r="D9894"/>
      <c r="E9894"/>
      <c r="F9894"/>
      <c r="G9894"/>
      <c r="H9894"/>
      <c r="I9894"/>
      <c r="J9894"/>
      <c r="K9894"/>
    </row>
    <row r="9895" spans="1:11" ht="15">
      <c r="A9895"/>
      <c r="B9895"/>
      <c r="C9895"/>
      <c r="D9895"/>
      <c r="E9895"/>
      <c r="F9895"/>
      <c r="G9895"/>
      <c r="H9895"/>
      <c r="I9895"/>
      <c r="J9895"/>
      <c r="K9895"/>
    </row>
    <row r="9896" spans="1:11" ht="15">
      <c r="A9896"/>
      <c r="B9896"/>
      <c r="C9896"/>
      <c r="D9896"/>
      <c r="E9896"/>
      <c r="F9896"/>
      <c r="G9896"/>
      <c r="H9896"/>
      <c r="I9896"/>
      <c r="J9896"/>
      <c r="K9896"/>
    </row>
    <row r="9897" spans="1:11" ht="15">
      <c r="A9897"/>
      <c r="B9897"/>
      <c r="C9897"/>
      <c r="D9897"/>
      <c r="E9897"/>
      <c r="F9897"/>
      <c r="G9897"/>
      <c r="H9897"/>
      <c r="I9897"/>
      <c r="J9897"/>
      <c r="K9897"/>
    </row>
    <row r="9898" spans="1:11" ht="15">
      <c r="A9898"/>
      <c r="B9898"/>
      <c r="C9898"/>
      <c r="D9898"/>
      <c r="E9898"/>
      <c r="F9898"/>
      <c r="G9898"/>
      <c r="H9898"/>
      <c r="I9898"/>
      <c r="J9898"/>
      <c r="K9898"/>
    </row>
    <row r="9899" spans="1:11" ht="15">
      <c r="A9899"/>
      <c r="B9899"/>
      <c r="C9899"/>
      <c r="D9899"/>
      <c r="E9899"/>
      <c r="F9899"/>
      <c r="G9899"/>
      <c r="H9899"/>
      <c r="I9899"/>
      <c r="J9899"/>
      <c r="K9899"/>
    </row>
    <row r="9900" spans="1:11" ht="15">
      <c r="A9900"/>
      <c r="B9900"/>
      <c r="C9900"/>
      <c r="D9900"/>
      <c r="E9900"/>
      <c r="F9900"/>
      <c r="G9900"/>
      <c r="H9900"/>
      <c r="I9900"/>
      <c r="J9900"/>
      <c r="K9900"/>
    </row>
    <row r="9901" spans="1:11" ht="15">
      <c r="A9901"/>
      <c r="B9901"/>
      <c r="C9901"/>
      <c r="D9901"/>
      <c r="E9901"/>
      <c r="F9901"/>
      <c r="G9901"/>
      <c r="H9901"/>
      <c r="I9901"/>
      <c r="J9901"/>
      <c r="K9901"/>
    </row>
    <row r="9902" spans="1:11" ht="15">
      <c r="A9902"/>
      <c r="B9902"/>
      <c r="C9902"/>
      <c r="D9902"/>
      <c r="E9902"/>
      <c r="F9902"/>
      <c r="G9902"/>
      <c r="H9902"/>
      <c r="I9902"/>
      <c r="J9902"/>
      <c r="K9902"/>
    </row>
    <row r="9903" spans="1:11" ht="15">
      <c r="A9903"/>
      <c r="B9903"/>
      <c r="C9903"/>
      <c r="D9903"/>
      <c r="E9903"/>
      <c r="F9903"/>
      <c r="G9903"/>
      <c r="H9903"/>
      <c r="I9903"/>
      <c r="J9903"/>
      <c r="K9903"/>
    </row>
    <row r="9904" spans="1:11" ht="15">
      <c r="A9904"/>
      <c r="B9904"/>
      <c r="C9904"/>
      <c r="D9904"/>
      <c r="E9904"/>
      <c r="F9904"/>
      <c r="G9904"/>
      <c r="H9904"/>
      <c r="I9904"/>
      <c r="J9904"/>
      <c r="K9904"/>
    </row>
    <row r="9905" spans="1:11" ht="15">
      <c r="A9905"/>
      <c r="B9905"/>
      <c r="C9905"/>
      <c r="D9905"/>
      <c r="E9905"/>
      <c r="F9905"/>
      <c r="G9905"/>
      <c r="H9905"/>
      <c r="I9905"/>
      <c r="J9905"/>
      <c r="K9905"/>
    </row>
    <row r="9906" spans="1:11" ht="15">
      <c r="A9906"/>
      <c r="B9906"/>
      <c r="C9906"/>
      <c r="D9906"/>
      <c r="E9906"/>
      <c r="F9906"/>
      <c r="G9906"/>
      <c r="H9906"/>
      <c r="I9906"/>
      <c r="J9906"/>
      <c r="K9906"/>
    </row>
    <row r="9907" spans="1:11" ht="15">
      <c r="A9907"/>
      <c r="B9907"/>
      <c r="C9907"/>
      <c r="D9907"/>
      <c r="E9907"/>
      <c r="F9907"/>
      <c r="G9907"/>
      <c r="H9907"/>
      <c r="I9907"/>
      <c r="J9907"/>
      <c r="K9907"/>
    </row>
    <row r="9908" spans="1:11" ht="15">
      <c r="A9908"/>
      <c r="B9908"/>
      <c r="C9908"/>
      <c r="D9908"/>
      <c r="E9908"/>
      <c r="F9908"/>
      <c r="G9908"/>
      <c r="H9908"/>
      <c r="I9908"/>
      <c r="J9908"/>
      <c r="K9908"/>
    </row>
    <row r="9909" spans="1:11" ht="15">
      <c r="A9909"/>
      <c r="B9909"/>
      <c r="C9909"/>
      <c r="D9909"/>
      <c r="E9909"/>
      <c r="F9909"/>
      <c r="G9909"/>
      <c r="H9909"/>
      <c r="I9909"/>
      <c r="J9909"/>
      <c r="K9909"/>
    </row>
    <row r="9910" spans="1:11" ht="15">
      <c r="A9910"/>
      <c r="B9910"/>
      <c r="C9910"/>
      <c r="D9910"/>
      <c r="E9910"/>
      <c r="F9910"/>
      <c r="G9910"/>
      <c r="H9910"/>
      <c r="I9910"/>
      <c r="J9910"/>
      <c r="K9910"/>
    </row>
    <row r="9911" spans="1:11" ht="15">
      <c r="A9911"/>
      <c r="B9911"/>
      <c r="C9911"/>
      <c r="D9911"/>
      <c r="E9911"/>
      <c r="F9911"/>
      <c r="G9911"/>
      <c r="H9911"/>
      <c r="I9911"/>
      <c r="J9911"/>
      <c r="K9911"/>
    </row>
    <row r="9912" spans="1:11" ht="15">
      <c r="A9912"/>
      <c r="B9912"/>
      <c r="C9912"/>
      <c r="D9912"/>
      <c r="E9912"/>
      <c r="F9912"/>
      <c r="G9912"/>
      <c r="H9912"/>
      <c r="I9912"/>
      <c r="J9912"/>
      <c r="K9912"/>
    </row>
    <row r="9913" spans="1:11" ht="15">
      <c r="A9913"/>
      <c r="B9913"/>
      <c r="C9913"/>
      <c r="D9913"/>
      <c r="E9913"/>
      <c r="F9913"/>
      <c r="G9913"/>
      <c r="H9913"/>
      <c r="I9913"/>
      <c r="J9913"/>
      <c r="K9913"/>
    </row>
    <row r="9914" spans="1:11" ht="15">
      <c r="A9914"/>
      <c r="B9914"/>
      <c r="C9914"/>
      <c r="D9914"/>
      <c r="E9914"/>
      <c r="F9914"/>
      <c r="G9914"/>
      <c r="H9914"/>
      <c r="I9914"/>
      <c r="J9914"/>
      <c r="K9914"/>
    </row>
    <row r="9915" spans="1:11" ht="15">
      <c r="A9915"/>
      <c r="B9915"/>
      <c r="C9915"/>
      <c r="D9915"/>
      <c r="E9915"/>
      <c r="F9915"/>
      <c r="G9915"/>
      <c r="H9915"/>
      <c r="I9915"/>
      <c r="J9915"/>
      <c r="K9915"/>
    </row>
    <row r="9916" spans="1:11" ht="15">
      <c r="A9916"/>
      <c r="B9916"/>
      <c r="C9916"/>
      <c r="D9916"/>
      <c r="E9916"/>
      <c r="F9916"/>
      <c r="G9916"/>
      <c r="H9916"/>
      <c r="I9916"/>
      <c r="J9916"/>
      <c r="K9916"/>
    </row>
    <row r="9917" spans="1:11" ht="15">
      <c r="A9917"/>
      <c r="B9917"/>
      <c r="C9917"/>
      <c r="D9917"/>
      <c r="E9917"/>
      <c r="F9917"/>
      <c r="G9917"/>
      <c r="H9917"/>
      <c r="I9917"/>
      <c r="J9917"/>
      <c r="K9917"/>
    </row>
    <row r="9918" spans="1:11" ht="15">
      <c r="A9918"/>
      <c r="B9918"/>
      <c r="C9918"/>
      <c r="D9918"/>
      <c r="E9918"/>
      <c r="F9918"/>
      <c r="G9918"/>
      <c r="H9918"/>
      <c r="I9918"/>
      <c r="J9918"/>
      <c r="K9918"/>
    </row>
    <row r="9919" spans="1:11" ht="15">
      <c r="A9919"/>
      <c r="B9919"/>
      <c r="C9919"/>
      <c r="D9919"/>
      <c r="E9919"/>
      <c r="F9919"/>
      <c r="G9919"/>
      <c r="H9919"/>
      <c r="I9919"/>
      <c r="J9919"/>
      <c r="K9919"/>
    </row>
    <row r="9920" spans="1:11" ht="15">
      <c r="A9920"/>
      <c r="B9920"/>
      <c r="C9920"/>
      <c r="D9920"/>
      <c r="E9920"/>
      <c r="F9920"/>
      <c r="G9920"/>
      <c r="H9920"/>
      <c r="I9920"/>
      <c r="J9920"/>
      <c r="K9920"/>
    </row>
    <row r="9921" spans="1:11" ht="15">
      <c r="A9921"/>
      <c r="B9921"/>
      <c r="C9921"/>
      <c r="D9921"/>
      <c r="E9921"/>
      <c r="F9921"/>
      <c r="G9921"/>
      <c r="H9921"/>
      <c r="I9921"/>
      <c r="J9921"/>
      <c r="K9921"/>
    </row>
    <row r="9922" spans="1:11" ht="15">
      <c r="A9922"/>
      <c r="B9922"/>
      <c r="C9922"/>
      <c r="D9922"/>
      <c r="E9922"/>
      <c r="F9922"/>
      <c r="G9922"/>
      <c r="H9922"/>
      <c r="I9922"/>
      <c r="J9922"/>
      <c r="K9922"/>
    </row>
    <row r="9923" spans="1:11" ht="15">
      <c r="A9923"/>
      <c r="B9923"/>
      <c r="C9923"/>
      <c r="D9923"/>
      <c r="E9923"/>
      <c r="F9923"/>
      <c r="G9923"/>
      <c r="H9923"/>
      <c r="I9923"/>
      <c r="J9923"/>
      <c r="K9923"/>
    </row>
    <row r="9924" spans="1:11" ht="15">
      <c r="A9924"/>
      <c r="B9924"/>
      <c r="C9924"/>
      <c r="D9924"/>
      <c r="E9924"/>
      <c r="F9924"/>
      <c r="G9924"/>
      <c r="H9924"/>
      <c r="I9924"/>
      <c r="J9924"/>
      <c r="K9924"/>
    </row>
    <row r="9925" spans="1:11" ht="15">
      <c r="A9925"/>
      <c r="B9925"/>
      <c r="C9925"/>
      <c r="D9925"/>
      <c r="E9925"/>
      <c r="F9925"/>
      <c r="G9925"/>
      <c r="H9925"/>
      <c r="I9925"/>
      <c r="J9925"/>
      <c r="K9925"/>
    </row>
    <row r="9926" spans="1:11" ht="15">
      <c r="A9926"/>
      <c r="B9926"/>
      <c r="C9926"/>
      <c r="D9926"/>
      <c r="E9926"/>
      <c r="F9926"/>
      <c r="G9926"/>
      <c r="H9926"/>
      <c r="I9926"/>
      <c r="J9926"/>
      <c r="K9926"/>
    </row>
    <row r="9927" spans="1:11" ht="15">
      <c r="A9927"/>
      <c r="B9927"/>
      <c r="C9927"/>
      <c r="D9927"/>
      <c r="E9927"/>
      <c r="F9927"/>
      <c r="G9927"/>
      <c r="H9927"/>
      <c r="I9927"/>
      <c r="J9927"/>
      <c r="K9927"/>
    </row>
    <row r="9928" spans="1:11" ht="15">
      <c r="A9928"/>
      <c r="B9928"/>
      <c r="C9928"/>
      <c r="D9928"/>
      <c r="E9928"/>
      <c r="F9928"/>
      <c r="G9928"/>
      <c r="H9928"/>
      <c r="I9928"/>
      <c r="J9928"/>
      <c r="K9928"/>
    </row>
    <row r="9929" spans="1:11" ht="15">
      <c r="A9929"/>
      <c r="B9929"/>
      <c r="C9929"/>
      <c r="D9929"/>
      <c r="E9929"/>
      <c r="F9929"/>
      <c r="G9929"/>
      <c r="H9929"/>
      <c r="I9929"/>
      <c r="J9929"/>
      <c r="K9929"/>
    </row>
    <row r="9930" spans="1:11" ht="15">
      <c r="A9930"/>
      <c r="B9930"/>
      <c r="C9930"/>
      <c r="D9930"/>
      <c r="E9930"/>
      <c r="F9930"/>
      <c r="G9930"/>
      <c r="H9930"/>
      <c r="I9930"/>
      <c r="J9930"/>
      <c r="K9930"/>
    </row>
    <row r="9931" spans="1:11" ht="15">
      <c r="A9931"/>
      <c r="B9931"/>
      <c r="C9931"/>
      <c r="D9931"/>
      <c r="E9931"/>
      <c r="F9931"/>
      <c r="G9931"/>
      <c r="H9931"/>
      <c r="I9931"/>
      <c r="J9931"/>
      <c r="K9931"/>
    </row>
    <row r="9932" spans="1:11" ht="15">
      <c r="A9932"/>
      <c r="B9932"/>
      <c r="C9932"/>
      <c r="D9932"/>
      <c r="E9932"/>
      <c r="F9932"/>
      <c r="G9932"/>
      <c r="H9932"/>
      <c r="I9932"/>
      <c r="J9932"/>
      <c r="K9932"/>
    </row>
    <row r="9933" spans="1:11" ht="15">
      <c r="A9933"/>
      <c r="B9933"/>
      <c r="C9933"/>
      <c r="D9933"/>
      <c r="E9933"/>
      <c r="F9933"/>
      <c r="G9933"/>
      <c r="H9933"/>
      <c r="I9933"/>
      <c r="J9933"/>
      <c r="K9933"/>
    </row>
    <row r="9934" spans="1:11" ht="15">
      <c r="A9934"/>
      <c r="B9934"/>
      <c r="C9934"/>
      <c r="D9934"/>
      <c r="E9934"/>
      <c r="F9934"/>
      <c r="G9934"/>
      <c r="H9934"/>
      <c r="I9934"/>
      <c r="J9934"/>
      <c r="K9934"/>
    </row>
    <row r="9935" spans="1:11" ht="15">
      <c r="A9935"/>
      <c r="B9935"/>
      <c r="C9935"/>
      <c r="D9935"/>
      <c r="E9935"/>
      <c r="F9935"/>
      <c r="G9935"/>
      <c r="H9935"/>
      <c r="I9935"/>
      <c r="J9935"/>
      <c r="K9935"/>
    </row>
    <row r="9936" spans="1:11" ht="15">
      <c r="A9936"/>
      <c r="B9936"/>
      <c r="C9936"/>
      <c r="D9936"/>
      <c r="E9936"/>
      <c r="F9936"/>
      <c r="G9936"/>
      <c r="H9936"/>
      <c r="I9936"/>
      <c r="J9936"/>
      <c r="K9936"/>
    </row>
    <row r="9937" spans="1:11" ht="15">
      <c r="A9937"/>
      <c r="B9937"/>
      <c r="C9937"/>
      <c r="D9937"/>
      <c r="E9937"/>
      <c r="F9937"/>
      <c r="G9937"/>
      <c r="H9937"/>
      <c r="I9937"/>
      <c r="J9937"/>
      <c r="K9937"/>
    </row>
    <row r="9938" spans="1:11" ht="15">
      <c r="A9938"/>
      <c r="B9938"/>
      <c r="C9938"/>
      <c r="D9938"/>
      <c r="E9938"/>
      <c r="F9938"/>
      <c r="G9938"/>
      <c r="H9938"/>
      <c r="I9938"/>
      <c r="J9938"/>
      <c r="K9938"/>
    </row>
    <row r="9939" spans="1:11" ht="15">
      <c r="A9939"/>
      <c r="B9939"/>
      <c r="C9939"/>
      <c r="D9939"/>
      <c r="E9939"/>
      <c r="F9939"/>
      <c r="G9939"/>
      <c r="H9939"/>
      <c r="I9939"/>
      <c r="J9939"/>
      <c r="K9939"/>
    </row>
    <row r="9940" spans="1:11" ht="15">
      <c r="A9940"/>
      <c r="B9940"/>
      <c r="C9940"/>
      <c r="D9940"/>
      <c r="E9940"/>
      <c r="F9940"/>
      <c r="G9940"/>
      <c r="H9940"/>
      <c r="I9940"/>
      <c r="J9940"/>
      <c r="K9940"/>
    </row>
    <row r="9941" spans="1:11" ht="15">
      <c r="A9941"/>
      <c r="B9941"/>
      <c r="C9941"/>
      <c r="D9941"/>
      <c r="E9941"/>
      <c r="F9941"/>
      <c r="G9941"/>
      <c r="H9941"/>
      <c r="I9941"/>
      <c r="J9941"/>
      <c r="K9941"/>
    </row>
    <row r="9942" spans="1:11" ht="15">
      <c r="A9942"/>
      <c r="B9942"/>
      <c r="C9942"/>
      <c r="D9942"/>
      <c r="E9942"/>
      <c r="F9942"/>
      <c r="G9942"/>
      <c r="H9942"/>
      <c r="I9942"/>
      <c r="J9942"/>
      <c r="K9942"/>
    </row>
    <row r="9943" spans="1:11" ht="15">
      <c r="A9943"/>
      <c r="B9943"/>
      <c r="C9943"/>
      <c r="D9943"/>
      <c r="E9943"/>
      <c r="F9943"/>
      <c r="G9943"/>
      <c r="H9943"/>
      <c r="I9943"/>
      <c r="J9943"/>
      <c r="K9943"/>
    </row>
    <row r="9944" spans="1:11" ht="15">
      <c r="A9944"/>
      <c r="B9944"/>
      <c r="C9944"/>
      <c r="D9944"/>
      <c r="E9944"/>
      <c r="F9944"/>
      <c r="G9944"/>
      <c r="H9944"/>
      <c r="I9944"/>
      <c r="J9944"/>
      <c r="K9944"/>
    </row>
    <row r="9945" spans="1:11" ht="15">
      <c r="A9945"/>
      <c r="B9945"/>
      <c r="C9945"/>
      <c r="D9945"/>
      <c r="E9945"/>
      <c r="F9945"/>
      <c r="G9945"/>
      <c r="H9945"/>
      <c r="I9945"/>
      <c r="J9945"/>
      <c r="K9945"/>
    </row>
    <row r="9946" spans="1:11" ht="15">
      <c r="A9946"/>
      <c r="B9946"/>
      <c r="C9946"/>
      <c r="D9946"/>
      <c r="E9946"/>
      <c r="F9946"/>
      <c r="G9946"/>
      <c r="H9946"/>
      <c r="I9946"/>
      <c r="J9946"/>
      <c r="K9946"/>
    </row>
    <row r="9947" spans="1:11" ht="15">
      <c r="A9947"/>
      <c r="B9947"/>
      <c r="C9947"/>
      <c r="D9947"/>
      <c r="E9947"/>
      <c r="F9947"/>
      <c r="G9947"/>
      <c r="H9947"/>
      <c r="I9947"/>
      <c r="J9947"/>
      <c r="K9947"/>
    </row>
    <row r="9948" spans="1:11" ht="15">
      <c r="A9948"/>
      <c r="B9948"/>
      <c r="C9948"/>
      <c r="D9948"/>
      <c r="E9948"/>
      <c r="F9948"/>
      <c r="G9948"/>
      <c r="H9948"/>
      <c r="I9948"/>
      <c r="J9948"/>
      <c r="K9948"/>
    </row>
    <row r="9949" spans="1:11" ht="15">
      <c r="A9949"/>
      <c r="B9949"/>
      <c r="C9949"/>
      <c r="D9949"/>
      <c r="E9949"/>
      <c r="F9949"/>
      <c r="G9949"/>
      <c r="H9949"/>
      <c r="I9949"/>
      <c r="J9949"/>
      <c r="K9949"/>
    </row>
    <row r="9950" spans="1:11" ht="15">
      <c r="A9950"/>
      <c r="B9950"/>
      <c r="C9950"/>
      <c r="D9950"/>
      <c r="E9950"/>
      <c r="F9950"/>
      <c r="G9950"/>
      <c r="H9950"/>
      <c r="I9950"/>
      <c r="J9950"/>
      <c r="K9950"/>
    </row>
    <row r="9951" spans="1:11" ht="15">
      <c r="A9951"/>
      <c r="B9951"/>
      <c r="C9951"/>
      <c r="D9951"/>
      <c r="E9951"/>
      <c r="F9951"/>
      <c r="G9951"/>
      <c r="H9951"/>
      <c r="I9951"/>
      <c r="J9951"/>
      <c r="K9951"/>
    </row>
    <row r="9952" spans="1:11" ht="15">
      <c r="A9952"/>
      <c r="B9952"/>
      <c r="C9952"/>
      <c r="D9952"/>
      <c r="E9952"/>
      <c r="F9952"/>
      <c r="G9952"/>
      <c r="H9952"/>
      <c r="I9952"/>
      <c r="J9952"/>
      <c r="K9952"/>
    </row>
    <row r="9953" spans="1:11" ht="15">
      <c r="A9953"/>
      <c r="B9953"/>
      <c r="C9953"/>
      <c r="D9953"/>
      <c r="E9953"/>
      <c r="F9953"/>
      <c r="G9953"/>
      <c r="H9953"/>
      <c r="I9953"/>
      <c r="J9953"/>
      <c r="K9953"/>
    </row>
    <row r="9954" spans="1:11" ht="15">
      <c r="A9954"/>
      <c r="B9954"/>
      <c r="C9954"/>
      <c r="D9954"/>
      <c r="E9954"/>
      <c r="F9954"/>
      <c r="G9954"/>
      <c r="H9954"/>
      <c r="I9954"/>
      <c r="J9954"/>
      <c r="K9954"/>
    </row>
    <row r="9955" spans="1:11" ht="15">
      <c r="A9955"/>
      <c r="B9955"/>
      <c r="C9955"/>
      <c r="D9955"/>
      <c r="E9955"/>
      <c r="F9955"/>
      <c r="G9955"/>
      <c r="H9955"/>
      <c r="I9955"/>
      <c r="J9955"/>
      <c r="K9955"/>
    </row>
    <row r="9956" spans="1:11" ht="15">
      <c r="A9956"/>
      <c r="B9956"/>
      <c r="C9956"/>
      <c r="D9956"/>
      <c r="E9956"/>
      <c r="F9956"/>
      <c r="G9956"/>
      <c r="H9956"/>
      <c r="I9956"/>
      <c r="J9956"/>
      <c r="K9956"/>
    </row>
    <row r="9957" spans="1:11" ht="15">
      <c r="A9957"/>
      <c r="B9957"/>
      <c r="C9957"/>
      <c r="D9957"/>
      <c r="E9957"/>
      <c r="F9957"/>
      <c r="G9957"/>
      <c r="H9957"/>
      <c r="I9957"/>
      <c r="J9957"/>
      <c r="K9957"/>
    </row>
    <row r="9958" spans="1:11" ht="15">
      <c r="A9958"/>
      <c r="B9958"/>
      <c r="C9958"/>
      <c r="D9958"/>
      <c r="E9958"/>
      <c r="F9958"/>
      <c r="G9958"/>
      <c r="H9958"/>
      <c r="I9958"/>
      <c r="J9958"/>
      <c r="K9958"/>
    </row>
    <row r="9959" spans="1:11" ht="15">
      <c r="A9959"/>
      <c r="B9959"/>
      <c r="C9959"/>
      <c r="D9959"/>
      <c r="E9959"/>
      <c r="F9959"/>
      <c r="G9959"/>
      <c r="H9959"/>
      <c r="I9959"/>
      <c r="J9959"/>
      <c r="K9959"/>
    </row>
    <row r="9960" spans="1:11" ht="15">
      <c r="A9960"/>
      <c r="B9960"/>
      <c r="C9960"/>
      <c r="D9960"/>
      <c r="E9960"/>
      <c r="F9960"/>
      <c r="G9960"/>
      <c r="H9960"/>
      <c r="I9960"/>
      <c r="J9960"/>
      <c r="K9960"/>
    </row>
    <row r="9961" spans="1:11" ht="15">
      <c r="A9961"/>
      <c r="B9961"/>
      <c r="C9961"/>
      <c r="D9961"/>
      <c r="E9961"/>
      <c r="F9961"/>
      <c r="G9961"/>
      <c r="H9961"/>
      <c r="I9961"/>
      <c r="J9961"/>
      <c r="K9961"/>
    </row>
    <row r="9962" spans="1:11" ht="15">
      <c r="A9962"/>
      <c r="B9962"/>
      <c r="C9962"/>
      <c r="D9962"/>
      <c r="E9962"/>
      <c r="F9962"/>
      <c r="G9962"/>
      <c r="H9962"/>
      <c r="I9962"/>
      <c r="J9962"/>
      <c r="K9962"/>
    </row>
    <row r="9963" spans="1:11" ht="15">
      <c r="A9963"/>
      <c r="B9963"/>
      <c r="C9963"/>
      <c r="D9963"/>
      <c r="E9963"/>
      <c r="F9963"/>
      <c r="G9963"/>
      <c r="H9963"/>
      <c r="I9963"/>
      <c r="J9963"/>
      <c r="K9963"/>
    </row>
    <row r="9964" spans="1:11" ht="15">
      <c r="A9964"/>
      <c r="B9964"/>
      <c r="C9964"/>
      <c r="D9964"/>
      <c r="E9964"/>
      <c r="F9964"/>
      <c r="G9964"/>
      <c r="H9964"/>
      <c r="I9964"/>
      <c r="J9964"/>
      <c r="K9964"/>
    </row>
    <row r="9965" spans="1:11" ht="15">
      <c r="A9965"/>
      <c r="B9965"/>
      <c r="C9965"/>
      <c r="D9965"/>
      <c r="E9965"/>
      <c r="F9965"/>
      <c r="G9965"/>
      <c r="H9965"/>
      <c r="I9965"/>
      <c r="J9965"/>
      <c r="K9965"/>
    </row>
    <row r="9966" spans="1:11" ht="15">
      <c r="A9966"/>
      <c r="B9966"/>
      <c r="C9966"/>
      <c r="D9966"/>
      <c r="E9966"/>
      <c r="F9966"/>
      <c r="G9966"/>
      <c r="H9966"/>
      <c r="I9966"/>
      <c r="J9966"/>
      <c r="K9966"/>
    </row>
    <row r="9967" spans="1:11" ht="15">
      <c r="A9967"/>
      <c r="B9967"/>
      <c r="C9967"/>
      <c r="D9967"/>
      <c r="E9967"/>
      <c r="F9967"/>
      <c r="G9967"/>
      <c r="H9967"/>
      <c r="I9967"/>
      <c r="J9967"/>
      <c r="K9967"/>
    </row>
    <row r="9968" spans="1:11" ht="15">
      <c r="A9968"/>
      <c r="B9968"/>
      <c r="C9968"/>
      <c r="D9968"/>
      <c r="E9968"/>
      <c r="F9968"/>
      <c r="G9968"/>
      <c r="H9968"/>
      <c r="I9968"/>
      <c r="J9968"/>
      <c r="K9968"/>
    </row>
    <row r="9969" spans="1:11" ht="15">
      <c r="A9969"/>
      <c r="B9969"/>
      <c r="C9969"/>
      <c r="D9969"/>
      <c r="E9969"/>
      <c r="F9969"/>
      <c r="G9969"/>
      <c r="H9969"/>
      <c r="I9969"/>
      <c r="J9969"/>
      <c r="K9969"/>
    </row>
    <row r="9970" spans="1:11" ht="15">
      <c r="A9970"/>
      <c r="B9970"/>
      <c r="C9970"/>
      <c r="D9970"/>
      <c r="E9970"/>
      <c r="F9970"/>
      <c r="G9970"/>
      <c r="H9970"/>
      <c r="I9970"/>
      <c r="J9970"/>
      <c r="K9970"/>
    </row>
    <row r="9971" spans="1:11" ht="15">
      <c r="A9971"/>
      <c r="B9971"/>
      <c r="C9971"/>
      <c r="D9971"/>
      <c r="E9971"/>
      <c r="F9971"/>
      <c r="G9971"/>
      <c r="H9971"/>
      <c r="I9971"/>
      <c r="J9971"/>
      <c r="K9971"/>
    </row>
    <row r="9972" spans="1:11" ht="15">
      <c r="A9972"/>
      <c r="B9972"/>
      <c r="C9972"/>
      <c r="D9972"/>
      <c r="E9972"/>
      <c r="F9972"/>
      <c r="G9972"/>
      <c r="H9972"/>
      <c r="I9972"/>
      <c r="J9972"/>
      <c r="K9972"/>
    </row>
    <row r="9973" spans="1:11" ht="15">
      <c r="A9973"/>
      <c r="B9973"/>
      <c r="C9973"/>
      <c r="D9973"/>
      <c r="E9973"/>
      <c r="F9973"/>
      <c r="G9973"/>
      <c r="H9973"/>
      <c r="I9973"/>
      <c r="J9973"/>
      <c r="K9973"/>
    </row>
    <row r="9974" spans="1:11" ht="15">
      <c r="A9974"/>
      <c r="B9974"/>
      <c r="C9974"/>
      <c r="D9974"/>
      <c r="E9974"/>
      <c r="F9974"/>
      <c r="G9974"/>
      <c r="H9974"/>
      <c r="I9974"/>
      <c r="J9974"/>
      <c r="K9974"/>
    </row>
    <row r="9975" spans="1:11" ht="15">
      <c r="A9975"/>
      <c r="B9975"/>
      <c r="C9975"/>
      <c r="D9975"/>
      <c r="E9975"/>
      <c r="F9975"/>
      <c r="G9975"/>
      <c r="H9975"/>
      <c r="I9975"/>
      <c r="J9975"/>
      <c r="K9975"/>
    </row>
    <row r="9976" spans="1:11" ht="15">
      <c r="A9976"/>
      <c r="B9976"/>
      <c r="C9976"/>
      <c r="D9976"/>
      <c r="E9976"/>
      <c r="F9976"/>
      <c r="G9976"/>
      <c r="H9976"/>
      <c r="I9976"/>
      <c r="J9976"/>
      <c r="K9976"/>
    </row>
    <row r="9977" spans="1:11" ht="15">
      <c r="A9977"/>
      <c r="B9977"/>
      <c r="C9977"/>
      <c r="D9977"/>
      <c r="E9977"/>
      <c r="F9977"/>
      <c r="G9977"/>
      <c r="H9977"/>
      <c r="I9977"/>
      <c r="J9977"/>
      <c r="K9977"/>
    </row>
    <row r="9978" spans="1:11" ht="15">
      <c r="A9978"/>
      <c r="B9978"/>
      <c r="C9978"/>
      <c r="D9978"/>
      <c r="E9978"/>
      <c r="F9978"/>
      <c r="G9978"/>
      <c r="H9978"/>
      <c r="I9978"/>
      <c r="J9978"/>
      <c r="K9978"/>
    </row>
    <row r="9979" spans="1:11" ht="15">
      <c r="A9979"/>
      <c r="B9979"/>
      <c r="C9979"/>
      <c r="D9979"/>
      <c r="E9979"/>
      <c r="F9979"/>
      <c r="G9979"/>
      <c r="H9979"/>
      <c r="I9979"/>
      <c r="J9979"/>
      <c r="K9979"/>
    </row>
    <row r="9980" spans="1:11" ht="15">
      <c r="A9980"/>
      <c r="B9980"/>
      <c r="C9980"/>
      <c r="D9980"/>
      <c r="E9980"/>
      <c r="F9980"/>
      <c r="G9980"/>
      <c r="H9980"/>
      <c r="I9980"/>
      <c r="J9980"/>
      <c r="K9980"/>
    </row>
    <row r="9981" spans="1:11" ht="15">
      <c r="A9981"/>
      <c r="B9981"/>
      <c r="C9981"/>
      <c r="D9981"/>
      <c r="E9981"/>
      <c r="F9981"/>
      <c r="G9981"/>
      <c r="H9981"/>
      <c r="I9981"/>
      <c r="J9981"/>
      <c r="K9981"/>
    </row>
    <row r="9982" spans="1:11" ht="15">
      <c r="A9982"/>
      <c r="B9982"/>
      <c r="C9982"/>
      <c r="D9982"/>
      <c r="E9982"/>
      <c r="F9982"/>
      <c r="G9982"/>
      <c r="H9982"/>
      <c r="I9982"/>
      <c r="J9982"/>
      <c r="K9982"/>
    </row>
    <row r="9983" spans="1:11" ht="15">
      <c r="A9983"/>
      <c r="B9983"/>
      <c r="C9983"/>
      <c r="D9983"/>
      <c r="E9983"/>
      <c r="F9983"/>
      <c r="G9983"/>
      <c r="H9983"/>
      <c r="I9983"/>
      <c r="J9983"/>
      <c r="K9983"/>
    </row>
    <row r="9984" spans="1:11" ht="15">
      <c r="A9984"/>
      <c r="B9984"/>
      <c r="C9984"/>
      <c r="D9984"/>
      <c r="E9984"/>
      <c r="F9984"/>
      <c r="G9984"/>
      <c r="H9984"/>
      <c r="I9984"/>
      <c r="J9984"/>
      <c r="K9984"/>
    </row>
    <row r="9985" spans="1:11" ht="15">
      <c r="A9985"/>
      <c r="B9985"/>
      <c r="C9985"/>
      <c r="D9985"/>
      <c r="E9985"/>
      <c r="F9985"/>
      <c r="G9985"/>
      <c r="H9985"/>
      <c r="I9985"/>
      <c r="J9985"/>
      <c r="K9985"/>
    </row>
    <row r="9986" spans="1:11" ht="15">
      <c r="A9986"/>
      <c r="B9986"/>
      <c r="C9986"/>
      <c r="D9986"/>
      <c r="E9986"/>
      <c r="F9986"/>
      <c r="G9986"/>
      <c r="H9986"/>
      <c r="I9986"/>
      <c r="J9986"/>
      <c r="K9986"/>
    </row>
    <row r="9987" spans="1:11" ht="15">
      <c r="A9987"/>
      <c r="B9987"/>
      <c r="C9987"/>
      <c r="D9987"/>
      <c r="E9987"/>
      <c r="F9987"/>
      <c r="G9987"/>
      <c r="H9987"/>
      <c r="I9987"/>
      <c r="J9987"/>
      <c r="K9987"/>
    </row>
    <row r="9988" spans="1:11" ht="15">
      <c r="A9988"/>
      <c r="B9988"/>
      <c r="C9988"/>
      <c r="D9988"/>
      <c r="E9988"/>
      <c r="F9988"/>
      <c r="G9988"/>
      <c r="H9988"/>
      <c r="I9988"/>
      <c r="J9988"/>
      <c r="K9988"/>
    </row>
    <row r="9989" spans="1:11" ht="15">
      <c r="A9989"/>
      <c r="B9989"/>
      <c r="C9989"/>
      <c r="D9989"/>
      <c r="E9989"/>
      <c r="F9989"/>
      <c r="G9989"/>
      <c r="H9989"/>
      <c r="I9989"/>
      <c r="J9989"/>
      <c r="K9989"/>
    </row>
    <row r="9990" spans="1:11" ht="15">
      <c r="A9990"/>
      <c r="B9990"/>
      <c r="C9990"/>
      <c r="D9990"/>
      <c r="E9990"/>
      <c r="F9990"/>
      <c r="G9990"/>
      <c r="H9990"/>
      <c r="I9990"/>
      <c r="J9990"/>
      <c r="K9990"/>
    </row>
    <row r="9991" spans="1:11" ht="15">
      <c r="A9991"/>
      <c r="B9991"/>
      <c r="C9991"/>
      <c r="D9991"/>
      <c r="E9991"/>
      <c r="F9991"/>
      <c r="G9991"/>
      <c r="H9991"/>
      <c r="I9991"/>
      <c r="J9991"/>
      <c r="K9991"/>
    </row>
    <row r="9992" spans="1:11" ht="15">
      <c r="A9992"/>
      <c r="B9992"/>
      <c r="C9992"/>
      <c r="D9992"/>
      <c r="E9992"/>
      <c r="F9992"/>
      <c r="G9992"/>
      <c r="H9992"/>
      <c r="I9992"/>
      <c r="J9992"/>
      <c r="K9992"/>
    </row>
    <row r="9993" spans="1:11" ht="15">
      <c r="A9993"/>
      <c r="B9993"/>
      <c r="C9993"/>
      <c r="D9993"/>
      <c r="E9993"/>
      <c r="F9993"/>
      <c r="G9993"/>
      <c r="H9993"/>
      <c r="I9993"/>
      <c r="J9993"/>
      <c r="K9993"/>
    </row>
    <row r="9994" spans="1:11" ht="15">
      <c r="A9994"/>
      <c r="B9994"/>
      <c r="C9994"/>
      <c r="D9994"/>
      <c r="E9994"/>
      <c r="F9994"/>
      <c r="G9994"/>
      <c r="H9994"/>
      <c r="I9994"/>
      <c r="J9994"/>
      <c r="K9994"/>
    </row>
    <row r="9995" spans="1:11" ht="15">
      <c r="A9995"/>
      <c r="B9995"/>
      <c r="C9995"/>
      <c r="D9995"/>
      <c r="E9995"/>
      <c r="F9995"/>
      <c r="G9995"/>
      <c r="H9995"/>
      <c r="I9995"/>
      <c r="J9995"/>
      <c r="K9995"/>
    </row>
    <row r="9996" spans="1:11" ht="15">
      <c r="A9996"/>
      <c r="B9996"/>
      <c r="C9996"/>
      <c r="D9996"/>
      <c r="E9996"/>
      <c r="F9996"/>
      <c r="G9996"/>
      <c r="H9996"/>
      <c r="I9996"/>
      <c r="J9996"/>
      <c r="K9996"/>
    </row>
    <row r="9997" spans="1:11" ht="15">
      <c r="A9997"/>
      <c r="B9997"/>
      <c r="C9997"/>
      <c r="D9997"/>
      <c r="E9997"/>
      <c r="F9997"/>
      <c r="G9997"/>
      <c r="H9997"/>
      <c r="I9997"/>
      <c r="J9997"/>
      <c r="K9997"/>
    </row>
    <row r="9998" spans="1:11" ht="15">
      <c r="A9998"/>
      <c r="B9998"/>
      <c r="C9998"/>
      <c r="D9998"/>
      <c r="E9998"/>
      <c r="F9998"/>
      <c r="G9998"/>
      <c r="H9998"/>
      <c r="I9998"/>
      <c r="J9998"/>
      <c r="K9998"/>
    </row>
    <row r="9999" spans="1:11" ht="15">
      <c r="A9999"/>
      <c r="B9999"/>
      <c r="C9999"/>
      <c r="D9999"/>
      <c r="E9999"/>
      <c r="F9999"/>
      <c r="G9999"/>
      <c r="H9999"/>
      <c r="I9999"/>
      <c r="J9999"/>
      <c r="K9999"/>
    </row>
    <row r="10000" spans="1:11" ht="15">
      <c r="A10000"/>
      <c r="B10000"/>
      <c r="C10000"/>
      <c r="D10000"/>
      <c r="E10000"/>
      <c r="F10000"/>
      <c r="G10000"/>
      <c r="H10000"/>
      <c r="I10000"/>
      <c r="J10000"/>
      <c r="K10000"/>
    </row>
    <row r="10001" spans="1:11" ht="15">
      <c r="A10001"/>
      <c r="B10001"/>
      <c r="C10001"/>
      <c r="D10001"/>
      <c r="E10001"/>
      <c r="F10001"/>
      <c r="G10001"/>
      <c r="H10001"/>
      <c r="I10001"/>
      <c r="J10001"/>
      <c r="K10001"/>
    </row>
    <row r="10002" spans="1:11" ht="15">
      <c r="A10002"/>
      <c r="B10002"/>
      <c r="C10002"/>
      <c r="D10002"/>
      <c r="E10002"/>
      <c r="F10002"/>
      <c r="G10002"/>
      <c r="H10002"/>
      <c r="I10002"/>
      <c r="J10002"/>
      <c r="K10002"/>
    </row>
    <row r="10003" spans="1:11" ht="15">
      <c r="A10003"/>
      <c r="B10003"/>
      <c r="C10003"/>
      <c r="D10003"/>
      <c r="E10003"/>
      <c r="F10003"/>
      <c r="G10003"/>
      <c r="H10003"/>
      <c r="I10003"/>
      <c r="J10003"/>
      <c r="K10003"/>
    </row>
    <row r="10004" spans="1:11" ht="15">
      <c r="A10004"/>
      <c r="B10004"/>
      <c r="C10004"/>
      <c r="D10004"/>
      <c r="E10004"/>
      <c r="F10004"/>
      <c r="G10004"/>
      <c r="H10004"/>
      <c r="I10004"/>
      <c r="J10004"/>
      <c r="K10004"/>
    </row>
    <row r="10005" spans="1:11" ht="15">
      <c r="A10005"/>
      <c r="B10005"/>
      <c r="C10005"/>
      <c r="D10005"/>
      <c r="E10005"/>
      <c r="F10005"/>
      <c r="G10005"/>
      <c r="H10005"/>
      <c r="I10005"/>
      <c r="J10005"/>
      <c r="K10005"/>
    </row>
    <row r="10006" spans="1:11" ht="15">
      <c r="A10006"/>
      <c r="B10006"/>
      <c r="C10006"/>
      <c r="D10006"/>
      <c r="E10006"/>
      <c r="F10006"/>
      <c r="G10006"/>
      <c r="H10006"/>
      <c r="I10006"/>
      <c r="J10006"/>
      <c r="K10006"/>
    </row>
    <row r="10007" spans="1:11" ht="15">
      <c r="A10007"/>
      <c r="B10007"/>
      <c r="C10007"/>
      <c r="D10007"/>
      <c r="E10007"/>
      <c r="F10007"/>
      <c r="G10007"/>
      <c r="H10007"/>
      <c r="I10007"/>
      <c r="J10007"/>
      <c r="K10007"/>
    </row>
    <row r="10008" spans="1:11" ht="15">
      <c r="A10008"/>
      <c r="B10008"/>
      <c r="C10008"/>
      <c r="D10008"/>
      <c r="E10008"/>
      <c r="F10008"/>
      <c r="G10008"/>
      <c r="H10008"/>
      <c r="I10008"/>
      <c r="J10008"/>
      <c r="K10008"/>
    </row>
    <row r="10009" spans="1:11" ht="15">
      <c r="A10009"/>
      <c r="B10009"/>
      <c r="C10009"/>
      <c r="D10009"/>
      <c r="E10009"/>
      <c r="F10009"/>
      <c r="G10009"/>
      <c r="H10009"/>
      <c r="I10009"/>
      <c r="J10009"/>
      <c r="K10009"/>
    </row>
    <row r="10010" spans="1:11" ht="15">
      <c r="A10010"/>
      <c r="B10010"/>
      <c r="C10010"/>
      <c r="D10010"/>
      <c r="E10010"/>
      <c r="F10010"/>
      <c r="G10010"/>
      <c r="H10010"/>
      <c r="I10010"/>
      <c r="J10010"/>
      <c r="K10010"/>
    </row>
    <row r="10011" spans="1:11" ht="15">
      <c r="A10011"/>
      <c r="B10011"/>
      <c r="C10011"/>
      <c r="D10011"/>
      <c r="E10011"/>
      <c r="F10011"/>
      <c r="G10011"/>
      <c r="H10011"/>
      <c r="I10011"/>
      <c r="J10011"/>
      <c r="K10011"/>
    </row>
    <row r="10012" spans="1:11" ht="15">
      <c r="A10012"/>
      <c r="B10012"/>
      <c r="C10012"/>
      <c r="D10012"/>
      <c r="E10012"/>
      <c r="F10012"/>
      <c r="G10012"/>
      <c r="H10012"/>
      <c r="I10012"/>
      <c r="J10012"/>
      <c r="K10012"/>
    </row>
    <row r="10013" spans="1:11" ht="15">
      <c r="A10013"/>
      <c r="B10013"/>
      <c r="C10013"/>
      <c r="D10013"/>
      <c r="E10013"/>
      <c r="F10013"/>
      <c r="G10013"/>
      <c r="H10013"/>
      <c r="I10013"/>
      <c r="J10013"/>
      <c r="K10013"/>
    </row>
    <row r="10014" spans="1:11" ht="15">
      <c r="A10014"/>
      <c r="B10014"/>
      <c r="C10014"/>
      <c r="D10014"/>
      <c r="E10014"/>
      <c r="F10014"/>
      <c r="G10014"/>
      <c r="H10014"/>
      <c r="I10014"/>
      <c r="J10014"/>
      <c r="K10014"/>
    </row>
    <row r="10015" spans="1:11" ht="15">
      <c r="A10015"/>
      <c r="B10015"/>
      <c r="C10015"/>
      <c r="D10015"/>
      <c r="E10015"/>
      <c r="F10015"/>
      <c r="G10015"/>
      <c r="H10015"/>
      <c r="I10015"/>
      <c r="J10015"/>
      <c r="K10015"/>
    </row>
    <row r="10016" spans="1:11" ht="15">
      <c r="A10016"/>
      <c r="B10016"/>
      <c r="C10016"/>
      <c r="D10016"/>
      <c r="E10016"/>
      <c r="F10016"/>
      <c r="G10016"/>
      <c r="H10016"/>
      <c r="I10016"/>
      <c r="J10016"/>
      <c r="K10016"/>
    </row>
    <row r="10017" spans="1:11" ht="15">
      <c r="A10017"/>
      <c r="B10017"/>
      <c r="C10017"/>
      <c r="D10017"/>
      <c r="E10017"/>
      <c r="F10017"/>
      <c r="G10017"/>
      <c r="H10017"/>
      <c r="I10017"/>
      <c r="J10017"/>
      <c r="K10017"/>
    </row>
    <row r="10018" spans="1:11" ht="15">
      <c r="A10018"/>
      <c r="B10018"/>
      <c r="C10018"/>
      <c r="D10018"/>
      <c r="E10018"/>
      <c r="F10018"/>
      <c r="G10018"/>
      <c r="H10018"/>
      <c r="I10018"/>
      <c r="J10018"/>
      <c r="K10018"/>
    </row>
    <row r="10019" spans="1:11" ht="15">
      <c r="A10019"/>
      <c r="B10019"/>
      <c r="C10019"/>
      <c r="D10019"/>
      <c r="E10019"/>
      <c r="F10019"/>
      <c r="G10019"/>
      <c r="H10019"/>
      <c r="I10019"/>
      <c r="J10019"/>
      <c r="K10019"/>
    </row>
    <row r="10020" spans="1:11" ht="15">
      <c r="A10020"/>
      <c r="B10020"/>
      <c r="C10020"/>
      <c r="D10020"/>
      <c r="E10020"/>
      <c r="F10020"/>
      <c r="G10020"/>
      <c r="H10020"/>
      <c r="I10020"/>
      <c r="J10020"/>
      <c r="K10020"/>
    </row>
    <row r="10021" spans="1:11" ht="15">
      <c r="A10021"/>
      <c r="B10021"/>
      <c r="C10021"/>
      <c r="D10021"/>
      <c r="E10021"/>
      <c r="F10021"/>
      <c r="G10021"/>
      <c r="H10021"/>
      <c r="I10021"/>
      <c r="J10021"/>
      <c r="K10021"/>
    </row>
    <row r="10022" spans="1:11" ht="15">
      <c r="A10022"/>
      <c r="B10022"/>
      <c r="C10022"/>
      <c r="D10022"/>
      <c r="E10022"/>
      <c r="F10022"/>
      <c r="G10022"/>
      <c r="H10022"/>
      <c r="I10022"/>
      <c r="J10022"/>
      <c r="K10022"/>
    </row>
    <row r="10023" spans="1:11" ht="15">
      <c r="A10023"/>
      <c r="B10023"/>
      <c r="C10023"/>
      <c r="D10023"/>
      <c r="E10023"/>
      <c r="F10023"/>
      <c r="G10023"/>
      <c r="H10023"/>
      <c r="I10023"/>
      <c r="J10023"/>
      <c r="K10023"/>
    </row>
    <row r="10024" spans="1:11" ht="15">
      <c r="A10024"/>
      <c r="B10024"/>
      <c r="C10024"/>
      <c r="D10024"/>
      <c r="E10024"/>
      <c r="F10024"/>
      <c r="G10024"/>
      <c r="H10024"/>
      <c r="I10024"/>
      <c r="J10024"/>
      <c r="K10024"/>
    </row>
    <row r="10025" spans="1:11" ht="15">
      <c r="A10025"/>
      <c r="B10025"/>
      <c r="C10025"/>
      <c r="D10025"/>
      <c r="E10025"/>
      <c r="F10025"/>
      <c r="G10025"/>
      <c r="H10025"/>
      <c r="I10025"/>
      <c r="J10025"/>
      <c r="K10025"/>
    </row>
    <row r="10026" spans="1:11" ht="15">
      <c r="A10026"/>
      <c r="B10026"/>
      <c r="C10026"/>
      <c r="D10026"/>
      <c r="E10026"/>
      <c r="F10026"/>
      <c r="G10026"/>
      <c r="H10026"/>
      <c r="I10026"/>
      <c r="J10026"/>
      <c r="K10026"/>
    </row>
    <row r="10027" spans="1:11" ht="15">
      <c r="A10027"/>
      <c r="B10027"/>
      <c r="C10027"/>
      <c r="D10027"/>
      <c r="E10027"/>
      <c r="F10027"/>
      <c r="G10027"/>
      <c r="H10027"/>
      <c r="I10027"/>
      <c r="J10027"/>
      <c r="K10027"/>
    </row>
    <row r="10028" spans="1:11" ht="15">
      <c r="A10028"/>
      <c r="B10028"/>
      <c r="C10028"/>
      <c r="D10028"/>
      <c r="E10028"/>
      <c r="F10028"/>
      <c r="G10028"/>
      <c r="H10028"/>
      <c r="I10028"/>
      <c r="J10028"/>
      <c r="K10028"/>
    </row>
    <row r="10029" spans="1:11" ht="15">
      <c r="A10029"/>
      <c r="B10029"/>
      <c r="C10029"/>
      <c r="D10029"/>
      <c r="E10029"/>
      <c r="F10029"/>
      <c r="G10029"/>
      <c r="H10029"/>
      <c r="I10029"/>
      <c r="J10029"/>
      <c r="K10029"/>
    </row>
    <row r="10030" spans="1:11" ht="15">
      <c r="A10030"/>
      <c r="B10030"/>
      <c r="C10030"/>
      <c r="D10030"/>
      <c r="E10030"/>
      <c r="F10030"/>
      <c r="G10030"/>
      <c r="H10030"/>
      <c r="I10030"/>
      <c r="J10030"/>
      <c r="K10030"/>
    </row>
    <row r="10031" spans="1:11" ht="15">
      <c r="A10031"/>
      <c r="B10031"/>
      <c r="C10031"/>
      <c r="D10031"/>
      <c r="E10031"/>
      <c r="F10031"/>
      <c r="G10031"/>
      <c r="H10031"/>
      <c r="I10031"/>
      <c r="J10031"/>
      <c r="K10031"/>
    </row>
    <row r="10032" spans="1:11" ht="15">
      <c r="A10032"/>
      <c r="B10032"/>
      <c r="C10032"/>
      <c r="D10032"/>
      <c r="E10032"/>
      <c r="F10032"/>
      <c r="G10032"/>
      <c r="H10032"/>
      <c r="I10032"/>
      <c r="J10032"/>
      <c r="K10032"/>
    </row>
    <row r="10033" spans="1:11" ht="15">
      <c r="A10033"/>
      <c r="B10033"/>
      <c r="C10033"/>
      <c r="D10033"/>
      <c r="E10033"/>
      <c r="F10033"/>
      <c r="G10033"/>
      <c r="H10033"/>
      <c r="I10033"/>
      <c r="J10033"/>
      <c r="K10033"/>
    </row>
    <row r="10034" spans="1:11" ht="15">
      <c r="A10034"/>
      <c r="B10034"/>
      <c r="C10034"/>
      <c r="D10034"/>
      <c r="E10034"/>
      <c r="F10034"/>
      <c r="G10034"/>
      <c r="H10034"/>
      <c r="I10034"/>
      <c r="J10034"/>
      <c r="K10034"/>
    </row>
    <row r="10035" spans="1:11" ht="15">
      <c r="A10035"/>
      <c r="B10035"/>
      <c r="C10035"/>
      <c r="D10035"/>
      <c r="E10035"/>
      <c r="F10035"/>
      <c r="G10035"/>
      <c r="H10035"/>
      <c r="I10035"/>
      <c r="J10035"/>
      <c r="K10035"/>
    </row>
    <row r="10036" spans="1:11" ht="15">
      <c r="A10036"/>
      <c r="B10036"/>
      <c r="C10036"/>
      <c r="D10036"/>
      <c r="E10036"/>
      <c r="F10036"/>
      <c r="G10036"/>
      <c r="H10036"/>
      <c r="I10036"/>
      <c r="J10036"/>
      <c r="K10036"/>
    </row>
    <row r="10037" spans="1:11" ht="15">
      <c r="A10037"/>
      <c r="B10037"/>
      <c r="C10037"/>
      <c r="D10037"/>
      <c r="E10037"/>
      <c r="F10037"/>
      <c r="G10037"/>
      <c r="H10037"/>
      <c r="I10037"/>
      <c r="J10037"/>
      <c r="K10037"/>
    </row>
    <row r="10038" spans="1:11" ht="15">
      <c r="A10038"/>
      <c r="B10038"/>
      <c r="C10038"/>
      <c r="D10038"/>
      <c r="E10038"/>
      <c r="F10038"/>
      <c r="G10038"/>
      <c r="H10038"/>
      <c r="I10038"/>
      <c r="J10038"/>
      <c r="K10038"/>
    </row>
    <row r="10039" spans="1:11" ht="15">
      <c r="A10039"/>
      <c r="B10039"/>
      <c r="C10039"/>
      <c r="D10039"/>
      <c r="E10039"/>
      <c r="F10039"/>
      <c r="G10039"/>
      <c r="H10039"/>
      <c r="I10039"/>
      <c r="J10039"/>
      <c r="K10039"/>
    </row>
    <row r="10040" spans="1:11" ht="15">
      <c r="A10040"/>
      <c r="B10040"/>
      <c r="C10040"/>
      <c r="D10040"/>
      <c r="E10040"/>
      <c r="F10040"/>
      <c r="G10040"/>
      <c r="H10040"/>
      <c r="I10040"/>
      <c r="J10040"/>
      <c r="K10040"/>
    </row>
    <row r="10041" spans="1:11" ht="15">
      <c r="A10041"/>
      <c r="B10041"/>
      <c r="C10041"/>
      <c r="D10041"/>
      <c r="E10041"/>
      <c r="F10041"/>
      <c r="G10041"/>
      <c r="H10041"/>
      <c r="I10041"/>
      <c r="J10041"/>
      <c r="K10041"/>
    </row>
    <row r="10042" spans="1:11" ht="15">
      <c r="A10042"/>
      <c r="B10042"/>
      <c r="C10042"/>
      <c r="D10042"/>
      <c r="E10042"/>
      <c r="F10042"/>
      <c r="G10042"/>
      <c r="H10042"/>
      <c r="I10042"/>
      <c r="J10042"/>
      <c r="K10042"/>
    </row>
    <row r="10043" spans="1:11" ht="15">
      <c r="A10043"/>
      <c r="B10043"/>
      <c r="C10043"/>
      <c r="D10043"/>
      <c r="E10043"/>
      <c r="F10043"/>
      <c r="G10043"/>
      <c r="H10043"/>
      <c r="I10043"/>
      <c r="J10043"/>
      <c r="K10043"/>
    </row>
    <row r="10044" spans="1:11" ht="15">
      <c r="A10044"/>
      <c r="B10044"/>
      <c r="C10044"/>
      <c r="D10044"/>
      <c r="E10044"/>
      <c r="F10044"/>
      <c r="G10044"/>
      <c r="H10044"/>
      <c r="I10044"/>
      <c r="J10044"/>
      <c r="K10044"/>
    </row>
    <row r="10045" spans="1:11" ht="15">
      <c r="A10045"/>
      <c r="B10045"/>
      <c r="C10045"/>
      <c r="D10045"/>
      <c r="E10045"/>
      <c r="F10045"/>
      <c r="G10045"/>
      <c r="H10045"/>
      <c r="I10045"/>
      <c r="J10045"/>
      <c r="K10045"/>
    </row>
    <row r="10046" spans="1:11" ht="15">
      <c r="A10046"/>
      <c r="B10046"/>
      <c r="C10046"/>
      <c r="D10046"/>
      <c r="E10046"/>
      <c r="F10046"/>
      <c r="G10046"/>
      <c r="H10046"/>
      <c r="I10046"/>
      <c r="J10046"/>
      <c r="K10046"/>
    </row>
    <row r="10047" spans="1:11" ht="15">
      <c r="A10047"/>
      <c r="B10047"/>
      <c r="C10047"/>
      <c r="D10047"/>
      <c r="E10047"/>
      <c r="F10047"/>
      <c r="G10047"/>
      <c r="H10047"/>
      <c r="I10047"/>
      <c r="J10047"/>
      <c r="K10047"/>
    </row>
    <row r="10048" spans="1:11" ht="15">
      <c r="A10048"/>
      <c r="B10048"/>
      <c r="C10048"/>
      <c r="D10048"/>
      <c r="E10048"/>
      <c r="F10048"/>
      <c r="G10048"/>
      <c r="H10048"/>
      <c r="I10048"/>
      <c r="J10048"/>
      <c r="K10048"/>
    </row>
    <row r="10049" spans="1:11" ht="15">
      <c r="A10049"/>
      <c r="B10049"/>
      <c r="C10049"/>
      <c r="D10049"/>
      <c r="E10049"/>
      <c r="F10049"/>
      <c r="G10049"/>
      <c r="H10049"/>
      <c r="I10049"/>
      <c r="J10049"/>
      <c r="K10049"/>
    </row>
    <row r="10050" spans="1:11" ht="15">
      <c r="A10050"/>
      <c r="B10050"/>
      <c r="C10050"/>
      <c r="D10050"/>
      <c r="E10050"/>
      <c r="F10050"/>
      <c r="G10050"/>
      <c r="H10050"/>
      <c r="I10050"/>
      <c r="J10050"/>
      <c r="K10050"/>
    </row>
    <row r="10051" spans="1:11" ht="15">
      <c r="A10051"/>
      <c r="B10051"/>
      <c r="C10051"/>
      <c r="D10051"/>
      <c r="E10051"/>
      <c r="F10051"/>
      <c r="G10051"/>
      <c r="H10051"/>
      <c r="I10051"/>
      <c r="J10051"/>
      <c r="K10051"/>
    </row>
    <row r="10052" spans="1:11" ht="15">
      <c r="A10052"/>
      <c r="B10052"/>
      <c r="C10052"/>
      <c r="D10052"/>
      <c r="E10052"/>
      <c r="F10052"/>
      <c r="G10052"/>
      <c r="H10052"/>
      <c r="I10052"/>
      <c r="J10052"/>
      <c r="K10052"/>
    </row>
    <row r="10053" spans="1:11" ht="15">
      <c r="A10053"/>
      <c r="B10053"/>
      <c r="C10053"/>
      <c r="D10053"/>
      <c r="E10053"/>
      <c r="F10053"/>
      <c r="G10053"/>
      <c r="H10053"/>
      <c r="I10053"/>
      <c r="J10053"/>
      <c r="K10053"/>
    </row>
    <row r="10054" spans="1:11" ht="15">
      <c r="A10054"/>
      <c r="B10054"/>
      <c r="C10054"/>
      <c r="D10054"/>
      <c r="E10054"/>
      <c r="F10054"/>
      <c r="G10054"/>
      <c r="H10054"/>
      <c r="I10054"/>
      <c r="J10054"/>
      <c r="K10054"/>
    </row>
    <row r="10055" spans="1:11" ht="15">
      <c r="A10055"/>
      <c r="B10055"/>
      <c r="C10055"/>
      <c r="D10055"/>
      <c r="E10055"/>
      <c r="F10055"/>
      <c r="G10055"/>
      <c r="H10055"/>
      <c r="I10055"/>
      <c r="J10055"/>
      <c r="K10055"/>
    </row>
    <row r="10056" spans="1:11" ht="15">
      <c r="A10056"/>
      <c r="B10056"/>
      <c r="C10056"/>
      <c r="D10056"/>
      <c r="E10056"/>
      <c r="F10056"/>
      <c r="G10056"/>
      <c r="H10056"/>
      <c r="I10056"/>
      <c r="J10056"/>
      <c r="K10056"/>
    </row>
    <row r="10057" spans="1:11" ht="15">
      <c r="A10057"/>
      <c r="B10057"/>
      <c r="C10057"/>
      <c r="D10057"/>
      <c r="E10057"/>
      <c r="F10057"/>
      <c r="G10057"/>
      <c r="H10057"/>
      <c r="I10057"/>
      <c r="J10057"/>
      <c r="K10057"/>
    </row>
    <row r="10058" spans="1:11" ht="15">
      <c r="A10058"/>
      <c r="B10058"/>
      <c r="C10058"/>
      <c r="D10058"/>
      <c r="E10058"/>
      <c r="F10058"/>
      <c r="G10058"/>
      <c r="H10058"/>
      <c r="I10058"/>
      <c r="J10058"/>
      <c r="K10058"/>
    </row>
    <row r="10059" spans="1:11" ht="15">
      <c r="A10059"/>
      <c r="B10059"/>
      <c r="C10059"/>
      <c r="D10059"/>
      <c r="E10059"/>
      <c r="F10059"/>
      <c r="G10059"/>
      <c r="H10059"/>
      <c r="I10059"/>
      <c r="J10059"/>
      <c r="K10059"/>
    </row>
    <row r="10060" spans="1:11" ht="15">
      <c r="A10060"/>
      <c r="B10060"/>
      <c r="C10060"/>
      <c r="D10060"/>
      <c r="E10060"/>
      <c r="F10060"/>
      <c r="G10060"/>
      <c r="H10060"/>
      <c r="I10060"/>
      <c r="J10060"/>
      <c r="K10060"/>
    </row>
    <row r="10061" spans="1:11" ht="15">
      <c r="A10061"/>
      <c r="B10061"/>
      <c r="C10061"/>
      <c r="D10061"/>
      <c r="E10061"/>
      <c r="F10061"/>
      <c r="G10061"/>
      <c r="H10061"/>
      <c r="I10061"/>
      <c r="J10061"/>
      <c r="K10061"/>
    </row>
    <row r="10062" spans="1:11" ht="15">
      <c r="A10062"/>
      <c r="B10062"/>
      <c r="C10062"/>
      <c r="D10062"/>
      <c r="E10062"/>
      <c r="F10062"/>
      <c r="G10062"/>
      <c r="H10062"/>
      <c r="I10062"/>
      <c r="J10062"/>
      <c r="K10062"/>
    </row>
    <row r="10063" spans="1:11" ht="15">
      <c r="A10063"/>
      <c r="B10063"/>
      <c r="C10063"/>
      <c r="D10063"/>
      <c r="E10063"/>
      <c r="F10063"/>
      <c r="G10063"/>
      <c r="H10063"/>
      <c r="I10063"/>
      <c r="J10063"/>
      <c r="K10063"/>
    </row>
    <row r="10064" spans="1:11" ht="15">
      <c r="A10064"/>
      <c r="B10064"/>
      <c r="C10064"/>
      <c r="D10064"/>
      <c r="E10064"/>
      <c r="F10064"/>
      <c r="G10064"/>
      <c r="H10064"/>
      <c r="I10064"/>
      <c r="J10064"/>
      <c r="K10064"/>
    </row>
    <row r="10065" spans="1:11" ht="15">
      <c r="A10065"/>
      <c r="B10065"/>
      <c r="C10065"/>
      <c r="D10065"/>
      <c r="E10065"/>
      <c r="F10065"/>
      <c r="G10065"/>
      <c r="H10065"/>
      <c r="I10065"/>
      <c r="J10065"/>
      <c r="K10065"/>
    </row>
    <row r="10066" spans="1:11" ht="15">
      <c r="A10066"/>
      <c r="B10066"/>
      <c r="C10066"/>
      <c r="D10066"/>
      <c r="E10066"/>
      <c r="F10066"/>
      <c r="G10066"/>
      <c r="H10066"/>
      <c r="I10066"/>
      <c r="J10066"/>
      <c r="K10066"/>
    </row>
    <row r="10067" spans="1:11" ht="15">
      <c r="A10067"/>
      <c r="B10067"/>
      <c r="C10067"/>
      <c r="D10067"/>
      <c r="E10067"/>
      <c r="F10067"/>
      <c r="G10067"/>
      <c r="H10067"/>
      <c r="I10067"/>
      <c r="J10067"/>
      <c r="K10067"/>
    </row>
    <row r="10068" spans="1:11" ht="15">
      <c r="A10068"/>
      <c r="B10068"/>
      <c r="C10068"/>
      <c r="D10068"/>
      <c r="E10068"/>
      <c r="F10068"/>
      <c r="G10068"/>
      <c r="H10068"/>
      <c r="I10068"/>
      <c r="J10068"/>
      <c r="K10068"/>
    </row>
    <row r="10069" spans="1:11" ht="15">
      <c r="A10069"/>
      <c r="B10069"/>
      <c r="C10069"/>
      <c r="D10069"/>
      <c r="E10069"/>
      <c r="F10069"/>
      <c r="G10069"/>
      <c r="H10069"/>
      <c r="I10069"/>
      <c r="J10069"/>
      <c r="K10069"/>
    </row>
    <row r="10070" spans="1:11" ht="15">
      <c r="A10070"/>
      <c r="B10070"/>
      <c r="C10070"/>
      <c r="D10070"/>
      <c r="E10070"/>
      <c r="F10070"/>
      <c r="G10070"/>
      <c r="H10070"/>
      <c r="I10070"/>
      <c r="J10070"/>
      <c r="K10070"/>
    </row>
    <row r="10071" spans="1:11" ht="15">
      <c r="A10071"/>
      <c r="B10071"/>
      <c r="C10071"/>
      <c r="D10071"/>
      <c r="E10071"/>
      <c r="F10071"/>
      <c r="G10071"/>
      <c r="H10071"/>
      <c r="I10071"/>
      <c r="J10071"/>
      <c r="K10071"/>
    </row>
    <row r="10072" spans="1:11" ht="15">
      <c r="A10072"/>
      <c r="B10072"/>
      <c r="C10072"/>
      <c r="D10072"/>
      <c r="E10072"/>
      <c r="F10072"/>
      <c r="G10072"/>
      <c r="H10072"/>
      <c r="I10072"/>
      <c r="J10072"/>
      <c r="K10072"/>
    </row>
    <row r="10073" spans="1:11" ht="15">
      <c r="A10073"/>
      <c r="B10073"/>
      <c r="C10073"/>
      <c r="D10073"/>
      <c r="E10073"/>
      <c r="F10073"/>
      <c r="G10073"/>
      <c r="H10073"/>
      <c r="I10073"/>
      <c r="J10073"/>
      <c r="K10073"/>
    </row>
    <row r="10074" spans="1:11" ht="15">
      <c r="A10074"/>
      <c r="B10074"/>
      <c r="C10074"/>
      <c r="D10074"/>
      <c r="E10074"/>
      <c r="F10074"/>
      <c r="G10074"/>
      <c r="H10074"/>
      <c r="I10074"/>
      <c r="J10074"/>
      <c r="K10074"/>
    </row>
    <row r="10075" spans="1:11" ht="15">
      <c r="A10075"/>
      <c r="B10075"/>
      <c r="C10075"/>
      <c r="D10075"/>
      <c r="E10075"/>
      <c r="F10075"/>
      <c r="G10075"/>
      <c r="H10075"/>
      <c r="I10075"/>
      <c r="J10075"/>
      <c r="K10075"/>
    </row>
    <row r="10076" spans="1:11" ht="15">
      <c r="A10076"/>
      <c r="B10076"/>
      <c r="C10076"/>
      <c r="D10076"/>
      <c r="E10076"/>
      <c r="F10076"/>
      <c r="G10076"/>
      <c r="H10076"/>
      <c r="I10076"/>
      <c r="J10076"/>
      <c r="K10076"/>
    </row>
    <row r="10077" spans="1:11" ht="15">
      <c r="A10077"/>
      <c r="B10077"/>
      <c r="C10077"/>
      <c r="D10077"/>
      <c r="E10077"/>
      <c r="F10077"/>
      <c r="G10077"/>
      <c r="H10077"/>
      <c r="I10077"/>
      <c r="J10077"/>
      <c r="K10077"/>
    </row>
    <row r="10078" spans="1:11" ht="15">
      <c r="A10078"/>
      <c r="B10078"/>
      <c r="C10078"/>
      <c r="D10078"/>
      <c r="E10078"/>
      <c r="F10078"/>
      <c r="G10078"/>
      <c r="H10078"/>
      <c r="I10078"/>
      <c r="J10078"/>
      <c r="K10078"/>
    </row>
    <row r="10079" spans="1:11" ht="15">
      <c r="A10079"/>
      <c r="B10079"/>
      <c r="C10079"/>
      <c r="D10079"/>
      <c r="E10079"/>
      <c r="F10079"/>
      <c r="G10079"/>
      <c r="H10079"/>
      <c r="I10079"/>
      <c r="J10079"/>
      <c r="K10079"/>
    </row>
    <row r="10080" spans="1:11" ht="15">
      <c r="A10080"/>
      <c r="B10080"/>
      <c r="C10080"/>
      <c r="D10080"/>
      <c r="E10080"/>
      <c r="F10080"/>
      <c r="G10080"/>
      <c r="H10080"/>
      <c r="I10080"/>
      <c r="J10080"/>
      <c r="K10080"/>
    </row>
    <row r="10081" spans="1:11" ht="15">
      <c r="A10081"/>
      <c r="B10081"/>
      <c r="C10081"/>
      <c r="D10081"/>
      <c r="E10081"/>
      <c r="F10081"/>
      <c r="G10081"/>
      <c r="H10081"/>
      <c r="I10081"/>
      <c r="J10081"/>
      <c r="K10081"/>
    </row>
    <row r="10082" spans="1:11" ht="15">
      <c r="A10082"/>
      <c r="B10082"/>
      <c r="C10082"/>
      <c r="D10082"/>
      <c r="E10082"/>
      <c r="F10082"/>
      <c r="G10082"/>
      <c r="H10082"/>
      <c r="I10082"/>
      <c r="J10082"/>
      <c r="K10082"/>
    </row>
    <row r="10083" spans="1:11" ht="15">
      <c r="A10083"/>
      <c r="B10083"/>
      <c r="C10083"/>
      <c r="D10083"/>
      <c r="E10083"/>
      <c r="F10083"/>
      <c r="G10083"/>
      <c r="H10083"/>
      <c r="I10083"/>
      <c r="J10083"/>
      <c r="K10083"/>
    </row>
    <row r="10084" spans="1:11" ht="15">
      <c r="A10084"/>
      <c r="B10084"/>
      <c r="C10084"/>
      <c r="D10084"/>
      <c r="E10084"/>
      <c r="F10084"/>
      <c r="G10084"/>
      <c r="H10084"/>
      <c r="I10084"/>
      <c r="J10084"/>
      <c r="K10084"/>
    </row>
    <row r="10085" spans="1:11" ht="15">
      <c r="A10085"/>
      <c r="B10085"/>
      <c r="C10085"/>
      <c r="D10085"/>
      <c r="E10085"/>
      <c r="F10085"/>
      <c r="G10085"/>
      <c r="H10085"/>
      <c r="I10085"/>
      <c r="J10085"/>
      <c r="K10085"/>
    </row>
    <row r="10086" spans="1:11" ht="15">
      <c r="A10086"/>
      <c r="B10086"/>
      <c r="C10086"/>
      <c r="D10086"/>
      <c r="E10086"/>
      <c r="F10086"/>
      <c r="G10086"/>
      <c r="H10086"/>
      <c r="I10086"/>
      <c r="J10086"/>
      <c r="K10086"/>
    </row>
    <row r="10087" spans="1:11" ht="15">
      <c r="A10087"/>
      <c r="B10087"/>
      <c r="C10087"/>
      <c r="D10087"/>
      <c r="E10087"/>
      <c r="F10087"/>
      <c r="G10087"/>
      <c r="H10087"/>
      <c r="I10087"/>
      <c r="J10087"/>
      <c r="K10087"/>
    </row>
    <row r="10088" spans="1:11" ht="15">
      <c r="A10088"/>
      <c r="B10088"/>
      <c r="C10088"/>
      <c r="D10088"/>
      <c r="E10088"/>
      <c r="F10088"/>
      <c r="G10088"/>
      <c r="H10088"/>
      <c r="I10088"/>
      <c r="J10088"/>
      <c r="K10088"/>
    </row>
    <row r="10089" spans="1:11" ht="15">
      <c r="A10089"/>
      <c r="B10089"/>
      <c r="C10089"/>
      <c r="D10089"/>
      <c r="E10089"/>
      <c r="F10089"/>
      <c r="G10089"/>
      <c r="H10089"/>
      <c r="I10089"/>
      <c r="J10089"/>
      <c r="K10089"/>
    </row>
    <row r="10090" spans="1:11" ht="15">
      <c r="A10090"/>
      <c r="B10090"/>
      <c r="C10090"/>
      <c r="D10090"/>
      <c r="E10090"/>
      <c r="F10090"/>
      <c r="G10090"/>
      <c r="H10090"/>
      <c r="I10090"/>
      <c r="J10090"/>
      <c r="K10090"/>
    </row>
    <row r="10091" spans="1:11" ht="15">
      <c r="A10091"/>
      <c r="B10091"/>
      <c r="C10091"/>
      <c r="D10091"/>
      <c r="E10091"/>
      <c r="F10091"/>
      <c r="G10091"/>
      <c r="H10091"/>
      <c r="I10091"/>
      <c r="J10091"/>
      <c r="K10091"/>
    </row>
    <row r="10092" spans="1:11" ht="15">
      <c r="A10092"/>
      <c r="B10092"/>
      <c r="C10092"/>
      <c r="D10092"/>
      <c r="E10092"/>
      <c r="F10092"/>
      <c r="G10092"/>
      <c r="H10092"/>
      <c r="I10092"/>
      <c r="J10092"/>
      <c r="K10092"/>
    </row>
    <row r="10093" spans="1:11" ht="15">
      <c r="A10093"/>
      <c r="B10093"/>
      <c r="C10093"/>
      <c r="D10093"/>
      <c r="E10093"/>
      <c r="F10093"/>
      <c r="G10093"/>
      <c r="H10093"/>
      <c r="I10093"/>
      <c r="J10093"/>
      <c r="K10093"/>
    </row>
    <row r="10094" spans="1:11" ht="15">
      <c r="A10094"/>
      <c r="B10094"/>
      <c r="C10094"/>
      <c r="D10094"/>
      <c r="E10094"/>
      <c r="F10094"/>
      <c r="G10094"/>
      <c r="H10094"/>
      <c r="I10094"/>
      <c r="J10094"/>
      <c r="K10094"/>
    </row>
    <row r="10095" spans="1:11" ht="15">
      <c r="A10095"/>
      <c r="B10095"/>
      <c r="C10095"/>
      <c r="D10095"/>
      <c r="E10095"/>
      <c r="F10095"/>
      <c r="G10095"/>
      <c r="H10095"/>
      <c r="I10095"/>
      <c r="J10095"/>
      <c r="K10095"/>
    </row>
    <row r="10096" spans="1:11" ht="15">
      <c r="A10096"/>
      <c r="B10096"/>
      <c r="C10096"/>
      <c r="D10096"/>
      <c r="E10096"/>
      <c r="F10096"/>
      <c r="G10096"/>
      <c r="H10096"/>
      <c r="I10096"/>
      <c r="J10096"/>
      <c r="K10096"/>
    </row>
    <row r="10097" spans="1:11" ht="15">
      <c r="A10097"/>
      <c r="B10097"/>
      <c r="C10097"/>
      <c r="D10097"/>
      <c r="E10097"/>
      <c r="F10097"/>
      <c r="G10097"/>
      <c r="H10097"/>
      <c r="I10097"/>
      <c r="J10097"/>
      <c r="K10097"/>
    </row>
    <row r="10098" spans="1:11" ht="15">
      <c r="A10098"/>
      <c r="B10098"/>
      <c r="C10098"/>
      <c r="D10098"/>
      <c r="E10098"/>
      <c r="F10098"/>
      <c r="G10098"/>
      <c r="H10098"/>
      <c r="I10098"/>
      <c r="J10098"/>
      <c r="K10098"/>
    </row>
    <row r="10099" spans="1:11" ht="15">
      <c r="A10099"/>
      <c r="B10099"/>
      <c r="C10099"/>
      <c r="D10099"/>
      <c r="E10099"/>
      <c r="F10099"/>
      <c r="G10099"/>
      <c r="H10099"/>
      <c r="I10099"/>
      <c r="J10099"/>
      <c r="K10099"/>
    </row>
    <row r="10100" spans="1:11" ht="15">
      <c r="A10100"/>
      <c r="B10100"/>
      <c r="C10100"/>
      <c r="D10100"/>
      <c r="E10100"/>
      <c r="F10100"/>
      <c r="G10100"/>
      <c r="H10100"/>
      <c r="I10100"/>
      <c r="J10100"/>
      <c r="K10100"/>
    </row>
    <row r="10101" spans="1:11" ht="15">
      <c r="A10101"/>
      <c r="B10101"/>
      <c r="C10101"/>
      <c r="D10101"/>
      <c r="E10101"/>
      <c r="F10101"/>
      <c r="G10101"/>
      <c r="H10101"/>
      <c r="I10101"/>
      <c r="J10101"/>
      <c r="K10101"/>
    </row>
    <row r="10102" spans="1:11" ht="15">
      <c r="A10102"/>
      <c r="B10102"/>
      <c r="C10102"/>
      <c r="D10102"/>
      <c r="E10102"/>
      <c r="F10102"/>
      <c r="G10102"/>
      <c r="H10102"/>
      <c r="I10102"/>
      <c r="J10102"/>
      <c r="K10102"/>
    </row>
    <row r="10103" spans="1:11" ht="15">
      <c r="A10103"/>
      <c r="B10103"/>
      <c r="C10103"/>
      <c r="D10103"/>
      <c r="E10103"/>
      <c r="F10103"/>
      <c r="G10103"/>
      <c r="H10103"/>
      <c r="I10103"/>
      <c r="J10103"/>
      <c r="K10103"/>
    </row>
    <row r="10104" spans="1:11" ht="15">
      <c r="A10104"/>
      <c r="B10104"/>
      <c r="C10104"/>
      <c r="D10104"/>
      <c r="E10104"/>
      <c r="F10104"/>
      <c r="G10104"/>
      <c r="H10104"/>
      <c r="I10104"/>
      <c r="J10104"/>
      <c r="K10104"/>
    </row>
    <row r="10105" spans="1:11" ht="15">
      <c r="A10105"/>
      <c r="B10105"/>
      <c r="C10105"/>
      <c r="D10105"/>
      <c r="E10105"/>
      <c r="F10105"/>
      <c r="G10105"/>
      <c r="H10105"/>
      <c r="I10105"/>
      <c r="J10105"/>
      <c r="K10105"/>
    </row>
    <row r="10106" spans="1:11" ht="15">
      <c r="A10106"/>
      <c r="B10106"/>
      <c r="C10106"/>
      <c r="D10106"/>
      <c r="E10106"/>
      <c r="F10106"/>
      <c r="G10106"/>
      <c r="H10106"/>
      <c r="I10106"/>
      <c r="J10106"/>
      <c r="K10106"/>
    </row>
    <row r="10107" spans="1:11" ht="15">
      <c r="A10107"/>
      <c r="B10107"/>
      <c r="C10107"/>
      <c r="D10107"/>
      <c r="E10107"/>
      <c r="F10107"/>
      <c r="G10107"/>
      <c r="H10107"/>
      <c r="I10107"/>
      <c r="J10107"/>
      <c r="K10107"/>
    </row>
    <row r="10108" spans="1:11" ht="15">
      <c r="A10108"/>
      <c r="B10108"/>
      <c r="C10108"/>
      <c r="D10108"/>
      <c r="E10108"/>
      <c r="F10108"/>
      <c r="G10108"/>
      <c r="H10108"/>
      <c r="I10108"/>
      <c r="J10108"/>
      <c r="K10108"/>
    </row>
    <row r="10109" spans="1:11" ht="15">
      <c r="A10109"/>
      <c r="B10109"/>
      <c r="C10109"/>
      <c r="D10109"/>
      <c r="E10109"/>
      <c r="F10109"/>
      <c r="G10109"/>
      <c r="H10109"/>
      <c r="I10109"/>
      <c r="J10109"/>
      <c r="K10109"/>
    </row>
    <row r="10110" spans="1:11" ht="15">
      <c r="A10110"/>
      <c r="B10110"/>
      <c r="C10110"/>
      <c r="D10110"/>
      <c r="E10110"/>
      <c r="F10110"/>
      <c r="G10110"/>
      <c r="H10110"/>
      <c r="I10110"/>
      <c r="J10110"/>
      <c r="K10110"/>
    </row>
    <row r="10111" spans="1:11" ht="15">
      <c r="A10111"/>
      <c r="B10111"/>
      <c r="C10111"/>
      <c r="D10111"/>
      <c r="E10111"/>
      <c r="F10111"/>
      <c r="G10111"/>
      <c r="H10111"/>
      <c r="I10111"/>
      <c r="J10111"/>
      <c r="K10111"/>
    </row>
    <row r="10112" spans="1:11" ht="15">
      <c r="A10112"/>
      <c r="B10112"/>
      <c r="C10112"/>
      <c r="D10112"/>
      <c r="E10112"/>
      <c r="F10112"/>
      <c r="G10112"/>
      <c r="H10112"/>
      <c r="I10112"/>
      <c r="J10112"/>
      <c r="K10112"/>
    </row>
    <row r="10113" spans="1:11" ht="15">
      <c r="A10113"/>
      <c r="B10113"/>
      <c r="C10113"/>
      <c r="D10113"/>
      <c r="E10113"/>
      <c r="F10113"/>
      <c r="G10113"/>
      <c r="H10113"/>
      <c r="I10113"/>
      <c r="J10113"/>
      <c r="K10113"/>
    </row>
    <row r="10114" spans="1:11" ht="15">
      <c r="A10114"/>
      <c r="B10114"/>
      <c r="C10114"/>
      <c r="D10114"/>
      <c r="E10114"/>
      <c r="F10114"/>
      <c r="G10114"/>
      <c r="H10114"/>
      <c r="I10114"/>
      <c r="J10114"/>
      <c r="K10114"/>
    </row>
    <row r="10115" spans="1:11" ht="15">
      <c r="A10115"/>
      <c r="B10115"/>
      <c r="C10115"/>
      <c r="D10115"/>
      <c r="E10115"/>
      <c r="F10115"/>
      <c r="G10115"/>
      <c r="H10115"/>
      <c r="I10115"/>
      <c r="J10115"/>
      <c r="K10115"/>
    </row>
    <row r="10116" spans="1:11" ht="15">
      <c r="A10116"/>
      <c r="B10116"/>
      <c r="C10116"/>
      <c r="D10116"/>
      <c r="E10116"/>
      <c r="F10116"/>
      <c r="G10116"/>
      <c r="H10116"/>
      <c r="I10116"/>
      <c r="J10116"/>
      <c r="K10116"/>
    </row>
    <row r="10117" spans="1:11" ht="15">
      <c r="A10117"/>
      <c r="B10117"/>
      <c r="C10117"/>
      <c r="D10117"/>
      <c r="E10117"/>
      <c r="F10117"/>
      <c r="G10117"/>
      <c r="H10117"/>
      <c r="I10117"/>
      <c r="J10117"/>
      <c r="K10117"/>
    </row>
    <row r="10118" spans="1:11" ht="15">
      <c r="A10118"/>
      <c r="B10118"/>
      <c r="C10118"/>
      <c r="D10118"/>
      <c r="E10118"/>
      <c r="F10118"/>
      <c r="G10118"/>
      <c r="H10118"/>
      <c r="I10118"/>
      <c r="J10118"/>
      <c r="K10118"/>
    </row>
    <row r="10119" spans="1:11" ht="15">
      <c r="A10119"/>
      <c r="B10119"/>
      <c r="C10119"/>
      <c r="D10119"/>
      <c r="E10119"/>
      <c r="F10119"/>
      <c r="G10119"/>
      <c r="H10119"/>
      <c r="I10119"/>
      <c r="J10119"/>
      <c r="K10119"/>
    </row>
    <row r="10120" spans="1:11" ht="15">
      <c r="A10120"/>
      <c r="B10120"/>
      <c r="C10120"/>
      <c r="D10120"/>
      <c r="E10120"/>
      <c r="F10120"/>
      <c r="G10120"/>
      <c r="H10120"/>
      <c r="I10120"/>
      <c r="J10120"/>
      <c r="K10120"/>
    </row>
    <row r="10121" spans="1:11" ht="15">
      <c r="A10121"/>
      <c r="B10121"/>
      <c r="C10121"/>
      <c r="D10121"/>
      <c r="E10121"/>
      <c r="F10121"/>
      <c r="G10121"/>
      <c r="H10121"/>
      <c r="I10121"/>
      <c r="J10121"/>
      <c r="K10121"/>
    </row>
    <row r="10122" spans="1:11" ht="15">
      <c r="A10122"/>
      <c r="B10122"/>
      <c r="C10122"/>
      <c r="D10122"/>
      <c r="E10122"/>
      <c r="F10122"/>
      <c r="G10122"/>
      <c r="H10122"/>
      <c r="I10122"/>
      <c r="J10122"/>
      <c r="K10122"/>
    </row>
    <row r="10123" spans="1:11" ht="15">
      <c r="A10123"/>
      <c r="B10123"/>
      <c r="C10123"/>
      <c r="D10123"/>
      <c r="E10123"/>
      <c r="F10123"/>
      <c r="G10123"/>
      <c r="H10123"/>
      <c r="I10123"/>
      <c r="J10123"/>
      <c r="K10123"/>
    </row>
    <row r="10124" spans="1:11" ht="15">
      <c r="A10124"/>
      <c r="B10124"/>
      <c r="C10124"/>
      <c r="D10124"/>
      <c r="E10124"/>
      <c r="F10124"/>
      <c r="G10124"/>
      <c r="H10124"/>
      <c r="I10124"/>
      <c r="J10124"/>
      <c r="K10124"/>
    </row>
    <row r="10125" spans="1:11" ht="15">
      <c r="A10125"/>
      <c r="B10125"/>
      <c r="C10125"/>
      <c r="D10125"/>
      <c r="E10125"/>
      <c r="F10125"/>
      <c r="G10125"/>
      <c r="H10125"/>
      <c r="I10125"/>
      <c r="J10125"/>
      <c r="K10125"/>
    </row>
    <row r="10126" spans="1:11" ht="15">
      <c r="A10126"/>
      <c r="B10126"/>
      <c r="C10126"/>
      <c r="D10126"/>
      <c r="E10126"/>
      <c r="F10126"/>
      <c r="G10126"/>
      <c r="H10126"/>
      <c r="I10126"/>
      <c r="J10126"/>
      <c r="K10126"/>
    </row>
    <row r="10127" spans="1:11" ht="15">
      <c r="A10127"/>
      <c r="B10127"/>
      <c r="C10127"/>
      <c r="D10127"/>
      <c r="E10127"/>
      <c r="F10127"/>
      <c r="G10127"/>
      <c r="H10127"/>
      <c r="I10127"/>
      <c r="J10127"/>
      <c r="K10127"/>
    </row>
    <row r="10128" spans="1:11" ht="15">
      <c r="A10128"/>
      <c r="B10128"/>
      <c r="C10128"/>
      <c r="D10128"/>
      <c r="E10128"/>
      <c r="F10128"/>
      <c r="G10128"/>
      <c r="H10128"/>
      <c r="I10128"/>
      <c r="J10128"/>
      <c r="K10128"/>
    </row>
    <row r="10129" spans="1:11" ht="15">
      <c r="A10129"/>
      <c r="B10129"/>
      <c r="C10129"/>
      <c r="D10129"/>
      <c r="E10129"/>
      <c r="F10129"/>
      <c r="G10129"/>
      <c r="H10129"/>
      <c r="I10129"/>
      <c r="J10129"/>
      <c r="K10129"/>
    </row>
    <row r="10130" spans="1:11" ht="15">
      <c r="A10130"/>
      <c r="B10130"/>
      <c r="C10130"/>
      <c r="D10130"/>
      <c r="E10130"/>
      <c r="F10130"/>
      <c r="G10130"/>
      <c r="H10130"/>
      <c r="I10130"/>
      <c r="J10130"/>
      <c r="K10130"/>
    </row>
    <row r="10131" spans="1:11" ht="15">
      <c r="A10131"/>
      <c r="B10131"/>
      <c r="C10131"/>
      <c r="D10131"/>
      <c r="E10131"/>
      <c r="F10131"/>
      <c r="G10131"/>
      <c r="H10131"/>
      <c r="I10131"/>
      <c r="J10131"/>
      <c r="K10131"/>
    </row>
    <row r="10132" spans="1:11" ht="15">
      <c r="A10132"/>
      <c r="B10132"/>
      <c r="C10132"/>
      <c r="D10132"/>
      <c r="E10132"/>
      <c r="F10132"/>
      <c r="G10132"/>
      <c r="H10132"/>
      <c r="I10132"/>
      <c r="J10132"/>
      <c r="K10132"/>
    </row>
    <row r="10133" spans="1:11" ht="15">
      <c r="A10133"/>
      <c r="B10133"/>
      <c r="C10133"/>
      <c r="D10133"/>
      <c r="E10133"/>
      <c r="F10133"/>
      <c r="G10133"/>
      <c r="H10133"/>
      <c r="I10133"/>
      <c r="J10133"/>
      <c r="K10133"/>
    </row>
    <row r="10134" spans="1:11" ht="15">
      <c r="A10134"/>
      <c r="B10134"/>
      <c r="C10134"/>
      <c r="D10134"/>
      <c r="E10134"/>
      <c r="F10134"/>
      <c r="G10134"/>
      <c r="H10134"/>
      <c r="I10134"/>
      <c r="J10134"/>
      <c r="K10134"/>
    </row>
    <row r="10135" spans="1:11" ht="15">
      <c r="A10135"/>
      <c r="B10135"/>
      <c r="C10135"/>
      <c r="D10135"/>
      <c r="E10135"/>
      <c r="F10135"/>
      <c r="G10135"/>
      <c r="H10135"/>
      <c r="I10135"/>
      <c r="J10135"/>
      <c r="K10135"/>
    </row>
    <row r="10136" spans="1:11" ht="15">
      <c r="A10136"/>
      <c r="B10136"/>
      <c r="C10136"/>
      <c r="D10136"/>
      <c r="E10136"/>
      <c r="F10136"/>
      <c r="G10136"/>
      <c r="H10136"/>
      <c r="I10136"/>
      <c r="J10136"/>
      <c r="K10136"/>
    </row>
    <row r="10137" spans="1:11" ht="15">
      <c r="A10137"/>
      <c r="B10137"/>
      <c r="C10137"/>
      <c r="D10137"/>
      <c r="E10137"/>
      <c r="F10137"/>
      <c r="G10137"/>
      <c r="H10137"/>
      <c r="I10137"/>
      <c r="J10137"/>
      <c r="K10137"/>
    </row>
    <row r="10138" spans="1:11" ht="15">
      <c r="A10138"/>
      <c r="B10138"/>
      <c r="C10138"/>
      <c r="D10138"/>
      <c r="E10138"/>
      <c r="F10138"/>
      <c r="G10138"/>
      <c r="H10138"/>
      <c r="I10138"/>
      <c r="J10138"/>
      <c r="K10138"/>
    </row>
    <row r="10139" spans="1:11" ht="15">
      <c r="A10139"/>
      <c r="B10139"/>
      <c r="C10139"/>
      <c r="D10139"/>
      <c r="E10139"/>
      <c r="F10139"/>
      <c r="G10139"/>
      <c r="H10139"/>
      <c r="I10139"/>
      <c r="J10139"/>
      <c r="K10139"/>
    </row>
    <row r="10140" spans="1:11" ht="15">
      <c r="A10140"/>
      <c r="B10140"/>
      <c r="C10140"/>
      <c r="D10140"/>
      <c r="E10140"/>
      <c r="F10140"/>
      <c r="G10140"/>
      <c r="H10140"/>
      <c r="I10140"/>
      <c r="J10140"/>
      <c r="K10140"/>
    </row>
    <row r="10141" spans="1:11" ht="15">
      <c r="A10141"/>
      <c r="B10141"/>
      <c r="C10141"/>
      <c r="D10141"/>
      <c r="E10141"/>
      <c r="F10141"/>
      <c r="G10141"/>
      <c r="H10141"/>
      <c r="I10141"/>
      <c r="J10141"/>
      <c r="K10141"/>
    </row>
    <row r="10142" spans="1:11" ht="15">
      <c r="A10142"/>
      <c r="B10142"/>
      <c r="C10142"/>
      <c r="D10142"/>
      <c r="E10142"/>
      <c r="F10142"/>
      <c r="G10142"/>
      <c r="H10142"/>
      <c r="I10142"/>
      <c r="J10142"/>
      <c r="K10142"/>
    </row>
    <row r="10143" spans="1:11" ht="15">
      <c r="A10143"/>
      <c r="B10143"/>
      <c r="C10143"/>
      <c r="D10143"/>
      <c r="E10143"/>
      <c r="F10143"/>
      <c r="G10143"/>
      <c r="H10143"/>
      <c r="I10143"/>
      <c r="J10143"/>
      <c r="K10143"/>
    </row>
    <row r="10144" spans="1:11" ht="15">
      <c r="A10144"/>
      <c r="B10144"/>
      <c r="C10144"/>
      <c r="D10144"/>
      <c r="E10144"/>
      <c r="F10144"/>
      <c r="G10144"/>
      <c r="H10144"/>
      <c r="I10144"/>
      <c r="J10144"/>
      <c r="K10144"/>
    </row>
    <row r="10145" spans="1:11" ht="15">
      <c r="A10145"/>
      <c r="B10145"/>
      <c r="C10145"/>
      <c r="D10145"/>
      <c r="E10145"/>
      <c r="F10145"/>
      <c r="G10145"/>
      <c r="H10145"/>
      <c r="I10145"/>
      <c r="J10145"/>
      <c r="K10145"/>
    </row>
    <row r="10146" spans="1:11" ht="15">
      <c r="A10146"/>
      <c r="B10146"/>
      <c r="C10146"/>
      <c r="D10146"/>
      <c r="E10146"/>
      <c r="F10146"/>
      <c r="G10146"/>
      <c r="H10146"/>
      <c r="I10146"/>
      <c r="J10146"/>
      <c r="K10146"/>
    </row>
    <row r="10147" spans="1:11" ht="15">
      <c r="A10147"/>
      <c r="B10147"/>
      <c r="C10147"/>
      <c r="D10147"/>
      <c r="E10147"/>
      <c r="F10147"/>
      <c r="G10147"/>
      <c r="H10147"/>
      <c r="I10147"/>
      <c r="J10147"/>
      <c r="K10147"/>
    </row>
    <row r="10148" spans="1:11" ht="15">
      <c r="A10148"/>
      <c r="B10148"/>
      <c r="C10148"/>
      <c r="D10148"/>
      <c r="E10148"/>
      <c r="F10148"/>
      <c r="G10148"/>
      <c r="H10148"/>
      <c r="I10148"/>
      <c r="J10148"/>
      <c r="K10148"/>
    </row>
    <row r="10149" spans="1:11" ht="15">
      <c r="A10149"/>
      <c r="B10149"/>
      <c r="C10149"/>
      <c r="D10149"/>
      <c r="E10149"/>
      <c r="F10149"/>
      <c r="G10149"/>
      <c r="H10149"/>
      <c r="I10149"/>
      <c r="J10149"/>
      <c r="K10149"/>
    </row>
    <row r="10150" spans="1:11" ht="15">
      <c r="A10150"/>
      <c r="B10150"/>
      <c r="C10150"/>
      <c r="D10150"/>
      <c r="E10150"/>
      <c r="F10150"/>
      <c r="G10150"/>
      <c r="H10150"/>
      <c r="I10150"/>
      <c r="J10150"/>
      <c r="K10150"/>
    </row>
    <row r="10151" spans="1:11" ht="15">
      <c r="A10151"/>
      <c r="B10151"/>
      <c r="C10151"/>
      <c r="D10151"/>
      <c r="E10151"/>
      <c r="F10151"/>
      <c r="G10151"/>
      <c r="H10151"/>
      <c r="I10151"/>
      <c r="J10151"/>
      <c r="K10151"/>
    </row>
    <row r="10152" spans="1:11" ht="15">
      <c r="A10152"/>
      <c r="B10152"/>
      <c r="C10152"/>
      <c r="D10152"/>
      <c r="E10152"/>
      <c r="F10152"/>
      <c r="G10152"/>
      <c r="H10152"/>
      <c r="I10152"/>
      <c r="J10152"/>
      <c r="K10152"/>
    </row>
    <row r="10153" spans="1:11" ht="15">
      <c r="A10153"/>
      <c r="B10153"/>
      <c r="C10153"/>
      <c r="D10153"/>
      <c r="E10153"/>
      <c r="F10153"/>
      <c r="G10153"/>
      <c r="H10153"/>
      <c r="I10153"/>
      <c r="J10153"/>
      <c r="K10153"/>
    </row>
    <row r="10154" spans="1:11" ht="15">
      <c r="A10154"/>
      <c r="B10154"/>
      <c r="C10154"/>
      <c r="D10154"/>
      <c r="E10154"/>
      <c r="F10154"/>
      <c r="G10154"/>
      <c r="H10154"/>
      <c r="I10154"/>
      <c r="J10154"/>
      <c r="K10154"/>
    </row>
    <row r="10155" spans="1:11" ht="15">
      <c r="A10155"/>
      <c r="B10155"/>
      <c r="C10155"/>
      <c r="D10155"/>
      <c r="E10155"/>
      <c r="F10155"/>
      <c r="G10155"/>
      <c r="H10155"/>
      <c r="I10155"/>
      <c r="J10155"/>
      <c r="K10155"/>
    </row>
    <row r="10156" spans="1:11" ht="15">
      <c r="A10156"/>
      <c r="B10156"/>
      <c r="C10156"/>
      <c r="D10156"/>
      <c r="E10156"/>
      <c r="F10156"/>
      <c r="G10156"/>
      <c r="H10156"/>
      <c r="I10156"/>
      <c r="J10156"/>
      <c r="K10156"/>
    </row>
    <row r="10157" spans="1:11" ht="15">
      <c r="A10157"/>
      <c r="B10157"/>
      <c r="C10157"/>
      <c r="D10157"/>
      <c r="E10157"/>
      <c r="F10157"/>
      <c r="G10157"/>
      <c r="H10157"/>
      <c r="I10157"/>
      <c r="J10157"/>
      <c r="K10157"/>
    </row>
    <row r="10158" spans="1:11" ht="15">
      <c r="A10158"/>
      <c r="B10158"/>
      <c r="C10158"/>
      <c r="D10158"/>
      <c r="E10158"/>
      <c r="F10158"/>
      <c r="G10158"/>
      <c r="H10158"/>
      <c r="I10158"/>
      <c r="J10158"/>
      <c r="K10158"/>
    </row>
    <row r="10159" spans="1:11" ht="15">
      <c r="A10159"/>
      <c r="B10159"/>
      <c r="C10159"/>
      <c r="D10159"/>
      <c r="E10159"/>
      <c r="F10159"/>
      <c r="G10159"/>
      <c r="H10159"/>
      <c r="I10159"/>
      <c r="J10159"/>
      <c r="K10159"/>
    </row>
    <row r="10160" spans="1:11" ht="15">
      <c r="A10160"/>
      <c r="B10160"/>
      <c r="C10160"/>
      <c r="D10160"/>
      <c r="E10160"/>
      <c r="F10160"/>
      <c r="G10160"/>
      <c r="H10160"/>
      <c r="I10160"/>
      <c r="J10160"/>
      <c r="K10160"/>
    </row>
    <row r="10161" spans="1:11" ht="15">
      <c r="A10161"/>
      <c r="B10161"/>
      <c r="C10161"/>
      <c r="D10161"/>
      <c r="E10161"/>
      <c r="F10161"/>
      <c r="G10161"/>
      <c r="H10161"/>
      <c r="I10161"/>
      <c r="J10161"/>
      <c r="K10161"/>
    </row>
    <row r="10162" spans="1:11" ht="15">
      <c r="A10162"/>
      <c r="B10162"/>
      <c r="C10162"/>
      <c r="D10162"/>
      <c r="E10162"/>
      <c r="F10162"/>
      <c r="G10162"/>
      <c r="H10162"/>
      <c r="I10162"/>
      <c r="J10162"/>
      <c r="K10162"/>
    </row>
    <row r="10163" spans="1:11" ht="15">
      <c r="A10163"/>
      <c r="B10163"/>
      <c r="C10163"/>
      <c r="D10163"/>
      <c r="E10163"/>
      <c r="F10163"/>
      <c r="G10163"/>
      <c r="H10163"/>
      <c r="I10163"/>
      <c r="J10163"/>
      <c r="K10163"/>
    </row>
    <row r="10164" spans="1:11" ht="15">
      <c r="A10164"/>
      <c r="B10164"/>
      <c r="C10164"/>
      <c r="D10164"/>
      <c r="E10164"/>
      <c r="F10164"/>
      <c r="G10164"/>
      <c r="H10164"/>
      <c r="I10164"/>
      <c r="J10164"/>
      <c r="K10164"/>
    </row>
    <row r="10165" spans="1:11" ht="15">
      <c r="A10165"/>
      <c r="B10165"/>
      <c r="C10165"/>
      <c r="D10165"/>
      <c r="E10165"/>
      <c r="F10165"/>
      <c r="G10165"/>
      <c r="H10165"/>
      <c r="I10165"/>
      <c r="J10165"/>
      <c r="K10165"/>
    </row>
    <row r="10166" spans="1:11" ht="15">
      <c r="A10166"/>
      <c r="B10166"/>
      <c r="C10166"/>
      <c r="D10166"/>
      <c r="E10166"/>
      <c r="F10166"/>
      <c r="G10166"/>
      <c r="H10166"/>
      <c r="I10166"/>
      <c r="J10166"/>
      <c r="K10166"/>
    </row>
    <row r="10167" spans="1:11" ht="15">
      <c r="A10167"/>
      <c r="B10167"/>
      <c r="C10167"/>
      <c r="D10167"/>
      <c r="E10167"/>
      <c r="F10167"/>
      <c r="G10167"/>
      <c r="H10167"/>
      <c r="I10167"/>
      <c r="J10167"/>
      <c r="K10167"/>
    </row>
    <row r="10168" spans="1:11" ht="15">
      <c r="A10168"/>
      <c r="B10168"/>
      <c r="C10168"/>
      <c r="D10168"/>
      <c r="E10168"/>
      <c r="F10168"/>
      <c r="G10168"/>
      <c r="H10168"/>
      <c r="I10168"/>
      <c r="J10168"/>
      <c r="K10168"/>
    </row>
    <row r="10169" spans="1:11" ht="15">
      <c r="A10169"/>
      <c r="B10169"/>
      <c r="C10169"/>
      <c r="D10169"/>
      <c r="E10169"/>
      <c r="F10169"/>
      <c r="G10169"/>
      <c r="H10169"/>
      <c r="I10169"/>
      <c r="J10169"/>
      <c r="K10169"/>
    </row>
    <row r="10170" spans="1:11" ht="15">
      <c r="A10170"/>
      <c r="B10170"/>
      <c r="C10170"/>
      <c r="D10170"/>
      <c r="E10170"/>
      <c r="F10170"/>
      <c r="G10170"/>
      <c r="H10170"/>
      <c r="I10170"/>
      <c r="J10170"/>
      <c r="K10170"/>
    </row>
    <row r="10171" spans="1:11" ht="15">
      <c r="A10171"/>
      <c r="B10171"/>
      <c r="C10171"/>
      <c r="D10171"/>
      <c r="E10171"/>
      <c r="F10171"/>
      <c r="G10171"/>
      <c r="H10171"/>
      <c r="I10171"/>
      <c r="J10171"/>
      <c r="K10171"/>
    </row>
    <row r="10172" spans="1:11" ht="15">
      <c r="A10172"/>
      <c r="B10172"/>
      <c r="C10172"/>
      <c r="D10172"/>
      <c r="E10172"/>
      <c r="F10172"/>
      <c r="G10172"/>
      <c r="H10172"/>
      <c r="I10172"/>
      <c r="J10172"/>
      <c r="K10172"/>
    </row>
    <row r="10173" spans="1:11" ht="15">
      <c r="A10173"/>
      <c r="B10173"/>
      <c r="C10173"/>
      <c r="D10173"/>
      <c r="E10173"/>
      <c r="F10173"/>
      <c r="G10173"/>
      <c r="H10173"/>
      <c r="I10173"/>
      <c r="J10173"/>
      <c r="K10173"/>
    </row>
    <row r="10174" spans="1:11" ht="15">
      <c r="A10174"/>
      <c r="B10174"/>
      <c r="C10174"/>
      <c r="D10174"/>
      <c r="E10174"/>
      <c r="F10174"/>
      <c r="G10174"/>
      <c r="H10174"/>
      <c r="I10174"/>
      <c r="J10174"/>
      <c r="K10174"/>
    </row>
    <row r="10175" spans="1:11" ht="15">
      <c r="A10175"/>
      <c r="B10175"/>
      <c r="C10175"/>
      <c r="D10175"/>
      <c r="E10175"/>
      <c r="F10175"/>
      <c r="G10175"/>
      <c r="H10175"/>
      <c r="I10175"/>
      <c r="J10175"/>
      <c r="K10175"/>
    </row>
    <row r="10176" spans="1:11" ht="15">
      <c r="A10176"/>
      <c r="B10176"/>
      <c r="C10176"/>
      <c r="D10176"/>
      <c r="E10176"/>
      <c r="F10176"/>
      <c r="G10176"/>
      <c r="H10176"/>
      <c r="I10176"/>
      <c r="J10176"/>
      <c r="K10176"/>
    </row>
    <row r="10177" spans="1:11" ht="15">
      <c r="A10177"/>
      <c r="B10177"/>
      <c r="C10177"/>
      <c r="D10177"/>
      <c r="E10177"/>
      <c r="F10177"/>
      <c r="G10177"/>
      <c r="H10177"/>
      <c r="I10177"/>
      <c r="J10177"/>
      <c r="K10177"/>
    </row>
    <row r="10178" spans="1:11" ht="15">
      <c r="A10178"/>
      <c r="B10178"/>
      <c r="C10178"/>
      <c r="D10178"/>
      <c r="E10178"/>
      <c r="F10178"/>
      <c r="G10178"/>
      <c r="H10178"/>
      <c r="I10178"/>
      <c r="J10178"/>
      <c r="K10178"/>
    </row>
    <row r="10179" spans="1:11" ht="15">
      <c r="A10179"/>
      <c r="B10179"/>
      <c r="C10179"/>
      <c r="D10179"/>
      <c r="E10179"/>
      <c r="F10179"/>
      <c r="G10179"/>
      <c r="H10179"/>
      <c r="I10179"/>
      <c r="J10179"/>
      <c r="K10179"/>
    </row>
    <row r="10180" spans="1:11" ht="15">
      <c r="A10180"/>
      <c r="B10180"/>
      <c r="C10180"/>
      <c r="D10180"/>
      <c r="E10180"/>
      <c r="F10180"/>
      <c r="G10180"/>
      <c r="H10180"/>
      <c r="I10180"/>
      <c r="J10180"/>
      <c r="K10180"/>
    </row>
    <row r="10181" spans="1:11" ht="15">
      <c r="A10181"/>
      <c r="B10181"/>
      <c r="C10181"/>
      <c r="D10181"/>
      <c r="E10181"/>
      <c r="F10181"/>
      <c r="G10181"/>
      <c r="H10181"/>
      <c r="I10181"/>
      <c r="J10181"/>
      <c r="K10181"/>
    </row>
    <row r="10182" spans="1:11" ht="15">
      <c r="A10182"/>
      <c r="B10182"/>
      <c r="C10182"/>
      <c r="D10182"/>
      <c r="E10182"/>
      <c r="F10182"/>
      <c r="G10182"/>
      <c r="H10182"/>
      <c r="I10182"/>
      <c r="J10182"/>
      <c r="K10182"/>
    </row>
    <row r="10183" spans="1:11" ht="15">
      <c r="A10183"/>
      <c r="B10183"/>
      <c r="C10183"/>
      <c r="D10183"/>
      <c r="E10183"/>
      <c r="F10183"/>
      <c r="G10183"/>
      <c r="H10183"/>
      <c r="I10183"/>
      <c r="J10183"/>
      <c r="K10183"/>
    </row>
    <row r="10184" spans="1:11" ht="15">
      <c r="A10184"/>
      <c r="B10184"/>
      <c r="C10184"/>
      <c r="D10184"/>
      <c r="E10184"/>
      <c r="F10184"/>
      <c r="G10184"/>
      <c r="H10184"/>
      <c r="I10184"/>
      <c r="J10184"/>
      <c r="K10184"/>
    </row>
    <row r="10185" spans="1:11" ht="15">
      <c r="A10185"/>
      <c r="B10185"/>
      <c r="C10185"/>
      <c r="D10185"/>
      <c r="E10185"/>
      <c r="F10185"/>
      <c r="G10185"/>
      <c r="H10185"/>
      <c r="I10185"/>
      <c r="J10185"/>
      <c r="K10185"/>
    </row>
    <row r="10186" spans="1:11" ht="15">
      <c r="A10186"/>
      <c r="B10186"/>
      <c r="C10186"/>
      <c r="D10186"/>
      <c r="E10186"/>
      <c r="F10186"/>
      <c r="G10186"/>
      <c r="H10186"/>
      <c r="I10186"/>
      <c r="J10186"/>
      <c r="K10186"/>
    </row>
    <row r="10187" spans="1:11" ht="15">
      <c r="A10187"/>
      <c r="B10187"/>
      <c r="C10187"/>
      <c r="D10187"/>
      <c r="E10187"/>
      <c r="F10187"/>
      <c r="G10187"/>
      <c r="H10187"/>
      <c r="I10187"/>
      <c r="J10187"/>
      <c r="K10187"/>
    </row>
    <row r="10188" spans="1:11" ht="15">
      <c r="A10188"/>
      <c r="B10188"/>
      <c r="C10188"/>
      <c r="D10188"/>
      <c r="E10188"/>
      <c r="F10188"/>
      <c r="G10188"/>
      <c r="H10188"/>
      <c r="I10188"/>
      <c r="J10188"/>
      <c r="K10188"/>
    </row>
    <row r="10189" spans="1:11" ht="15">
      <c r="A10189"/>
      <c r="B10189"/>
      <c r="C10189"/>
      <c r="D10189"/>
      <c r="E10189"/>
      <c r="F10189"/>
      <c r="G10189"/>
      <c r="H10189"/>
      <c r="I10189"/>
      <c r="J10189"/>
      <c r="K10189"/>
    </row>
    <row r="10190" spans="1:11" ht="15">
      <c r="A10190"/>
      <c r="B10190"/>
      <c r="C10190"/>
      <c r="D10190"/>
      <c r="E10190"/>
      <c r="F10190"/>
      <c r="G10190"/>
      <c r="H10190"/>
      <c r="I10190"/>
      <c r="J10190"/>
      <c r="K10190"/>
    </row>
    <row r="10191" spans="1:11" ht="15">
      <c r="A10191"/>
      <c r="B10191"/>
      <c r="C10191"/>
      <c r="D10191"/>
      <c r="E10191"/>
      <c r="F10191"/>
      <c r="G10191"/>
      <c r="H10191"/>
      <c r="I10191"/>
      <c r="J10191"/>
      <c r="K10191"/>
    </row>
    <row r="10192" spans="1:11" ht="15">
      <c r="A10192"/>
      <c r="B10192"/>
      <c r="C10192"/>
      <c r="D10192"/>
      <c r="E10192"/>
      <c r="F10192"/>
      <c r="G10192"/>
      <c r="H10192"/>
      <c r="I10192"/>
      <c r="J10192"/>
      <c r="K10192"/>
    </row>
    <row r="10193" spans="1:11" ht="15">
      <c r="A10193"/>
      <c r="B10193"/>
      <c r="C10193"/>
      <c r="D10193"/>
      <c r="E10193"/>
      <c r="F10193"/>
      <c r="G10193"/>
      <c r="H10193"/>
      <c r="I10193"/>
      <c r="J10193"/>
      <c r="K10193"/>
    </row>
    <row r="10194" spans="1:11" ht="15">
      <c r="A10194"/>
      <c r="B10194"/>
      <c r="C10194"/>
      <c r="D10194"/>
      <c r="E10194"/>
      <c r="F10194"/>
      <c r="G10194"/>
      <c r="H10194"/>
      <c r="I10194"/>
      <c r="J10194"/>
      <c r="K10194"/>
    </row>
    <row r="10195" spans="1:11" ht="15">
      <c r="A10195"/>
      <c r="B10195"/>
      <c r="C10195"/>
      <c r="D10195"/>
      <c r="E10195"/>
      <c r="F10195"/>
      <c r="G10195"/>
      <c r="H10195"/>
      <c r="I10195"/>
      <c r="J10195"/>
      <c r="K10195"/>
    </row>
    <row r="10196" spans="1:11" ht="15">
      <c r="A10196"/>
      <c r="B10196"/>
      <c r="C10196"/>
      <c r="D10196"/>
      <c r="E10196"/>
      <c r="F10196"/>
      <c r="G10196"/>
      <c r="H10196"/>
      <c r="I10196"/>
      <c r="J10196"/>
      <c r="K10196"/>
    </row>
    <row r="10197" spans="1:11" ht="15">
      <c r="A10197"/>
      <c r="B10197"/>
      <c r="C10197"/>
      <c r="D10197"/>
      <c r="E10197"/>
      <c r="F10197"/>
      <c r="G10197"/>
      <c r="H10197"/>
      <c r="I10197"/>
      <c r="J10197"/>
      <c r="K10197"/>
    </row>
    <row r="10198" spans="1:11" ht="15">
      <c r="A10198"/>
      <c r="B10198"/>
      <c r="C10198"/>
      <c r="D10198"/>
      <c r="E10198"/>
      <c r="F10198"/>
      <c r="G10198"/>
      <c r="H10198"/>
      <c r="I10198"/>
      <c r="J10198"/>
      <c r="K10198"/>
    </row>
    <row r="10199" spans="1:11" ht="15">
      <c r="A10199"/>
      <c r="B10199"/>
      <c r="C10199"/>
      <c r="D10199"/>
      <c r="E10199"/>
      <c r="F10199"/>
      <c r="G10199"/>
      <c r="H10199"/>
      <c r="I10199"/>
      <c r="J10199"/>
      <c r="K10199"/>
    </row>
    <row r="10200" spans="1:11" ht="15">
      <c r="A10200"/>
      <c r="B10200"/>
      <c r="C10200"/>
      <c r="D10200"/>
      <c r="E10200"/>
      <c r="F10200"/>
      <c r="G10200"/>
      <c r="H10200"/>
      <c r="I10200"/>
      <c r="J10200"/>
      <c r="K10200"/>
    </row>
    <row r="10201" spans="1:11" ht="15">
      <c r="A10201"/>
      <c r="B10201"/>
      <c r="C10201"/>
      <c r="D10201"/>
      <c r="E10201"/>
      <c r="F10201"/>
      <c r="G10201"/>
      <c r="H10201"/>
      <c r="I10201"/>
      <c r="J10201"/>
      <c r="K10201"/>
    </row>
    <row r="10202" spans="1:11" ht="15">
      <c r="A10202"/>
      <c r="B10202"/>
      <c r="C10202"/>
      <c r="D10202"/>
      <c r="E10202"/>
      <c r="F10202"/>
      <c r="G10202"/>
      <c r="H10202"/>
      <c r="I10202"/>
      <c r="J10202"/>
      <c r="K10202"/>
    </row>
    <row r="10203" spans="1:11" ht="15">
      <c r="A10203"/>
      <c r="B10203"/>
      <c r="C10203"/>
      <c r="D10203"/>
      <c r="E10203"/>
      <c r="F10203"/>
      <c r="G10203"/>
      <c r="H10203"/>
      <c r="I10203"/>
      <c r="J10203"/>
      <c r="K10203"/>
    </row>
    <row r="10204" spans="1:11" ht="15">
      <c r="A10204"/>
      <c r="B10204"/>
      <c r="C10204"/>
      <c r="D10204"/>
      <c r="E10204"/>
      <c r="F10204"/>
      <c r="G10204"/>
      <c r="H10204"/>
      <c r="I10204"/>
      <c r="J10204"/>
      <c r="K10204"/>
    </row>
    <row r="10205" spans="1:11" ht="15">
      <c r="A10205"/>
      <c r="B10205"/>
      <c r="C10205"/>
      <c r="D10205"/>
      <c r="E10205"/>
      <c r="F10205"/>
      <c r="G10205"/>
      <c r="H10205"/>
      <c r="I10205"/>
      <c r="J10205"/>
      <c r="K10205"/>
    </row>
    <row r="10206" spans="1:11" ht="15">
      <c r="A10206"/>
      <c r="B10206"/>
      <c r="C10206"/>
      <c r="D10206"/>
      <c r="E10206"/>
      <c r="F10206"/>
      <c r="G10206"/>
      <c r="H10206"/>
      <c r="I10206"/>
      <c r="J10206"/>
      <c r="K10206"/>
    </row>
    <row r="10207" spans="1:11" ht="15">
      <c r="A10207"/>
      <c r="B10207"/>
      <c r="C10207"/>
      <c r="D10207"/>
      <c r="E10207"/>
      <c r="F10207"/>
      <c r="G10207"/>
      <c r="H10207"/>
      <c r="I10207"/>
      <c r="J10207"/>
      <c r="K10207"/>
    </row>
    <row r="10208" spans="1:11" ht="15">
      <c r="A10208"/>
      <c r="B10208"/>
      <c r="C10208"/>
      <c r="D10208"/>
      <c r="E10208"/>
      <c r="F10208"/>
      <c r="G10208"/>
      <c r="H10208"/>
      <c r="I10208"/>
      <c r="J10208"/>
      <c r="K10208"/>
    </row>
    <row r="10209" spans="1:11" ht="15">
      <c r="A10209"/>
      <c r="B10209"/>
      <c r="C10209"/>
      <c r="D10209"/>
      <c r="E10209"/>
      <c r="F10209"/>
      <c r="G10209"/>
      <c r="H10209"/>
      <c r="I10209"/>
      <c r="J10209"/>
      <c r="K10209"/>
    </row>
    <row r="10210" spans="1:11" ht="15">
      <c r="A10210"/>
      <c r="B10210"/>
      <c r="C10210"/>
      <c r="D10210"/>
      <c r="E10210"/>
      <c r="F10210"/>
      <c r="G10210"/>
      <c r="H10210"/>
      <c r="I10210"/>
      <c r="J10210"/>
      <c r="K10210"/>
    </row>
    <row r="10211" spans="1:11" ht="15">
      <c r="A10211"/>
      <c r="B10211"/>
      <c r="C10211"/>
      <c r="D10211"/>
      <c r="E10211"/>
      <c r="F10211"/>
      <c r="G10211"/>
      <c r="H10211"/>
      <c r="I10211"/>
      <c r="J10211"/>
      <c r="K10211"/>
    </row>
    <row r="10212" spans="1:11" ht="15">
      <c r="A10212"/>
      <c r="B10212"/>
      <c r="C10212"/>
      <c r="D10212"/>
      <c r="E10212"/>
      <c r="F10212"/>
      <c r="G10212"/>
      <c r="H10212"/>
      <c r="I10212"/>
      <c r="J10212"/>
      <c r="K10212"/>
    </row>
    <row r="10213" spans="1:11" ht="15">
      <c r="A10213"/>
      <c r="B10213"/>
      <c r="C10213"/>
      <c r="D10213"/>
      <c r="E10213"/>
      <c r="F10213"/>
      <c r="G10213"/>
      <c r="H10213"/>
      <c r="I10213"/>
      <c r="J10213"/>
      <c r="K10213"/>
    </row>
    <row r="10214" spans="1:11" ht="15">
      <c r="A10214"/>
      <c r="B10214"/>
      <c r="C10214"/>
      <c r="D10214"/>
      <c r="E10214"/>
      <c r="F10214"/>
      <c r="G10214"/>
      <c r="H10214"/>
      <c r="I10214"/>
      <c r="J10214"/>
      <c r="K10214"/>
    </row>
    <row r="10215" spans="1:11" ht="15">
      <c r="A10215"/>
      <c r="B10215"/>
      <c r="C10215"/>
      <c r="D10215"/>
      <c r="E10215"/>
      <c r="F10215"/>
      <c r="G10215"/>
      <c r="H10215"/>
      <c r="I10215"/>
      <c r="J10215"/>
      <c r="K10215"/>
    </row>
    <row r="10216" spans="1:11" ht="15">
      <c r="A10216"/>
      <c r="B10216"/>
      <c r="C10216"/>
      <c r="D10216"/>
      <c r="E10216"/>
      <c r="F10216"/>
      <c r="G10216"/>
      <c r="H10216"/>
      <c r="I10216"/>
      <c r="J10216"/>
      <c r="K10216"/>
    </row>
    <row r="10217" spans="1:11" ht="15">
      <c r="A10217"/>
      <c r="B10217"/>
      <c r="C10217"/>
      <c r="D10217"/>
      <c r="E10217"/>
      <c r="F10217"/>
      <c r="G10217"/>
      <c r="H10217"/>
      <c r="I10217"/>
      <c r="J10217"/>
      <c r="K10217"/>
    </row>
    <row r="10218" spans="1:11" ht="15">
      <c r="A10218"/>
      <c r="B10218"/>
      <c r="C10218"/>
      <c r="D10218"/>
      <c r="E10218"/>
      <c r="F10218"/>
      <c r="G10218"/>
      <c r="H10218"/>
      <c r="I10218"/>
      <c r="J10218"/>
      <c r="K10218"/>
    </row>
    <row r="10219" spans="1:11" ht="15">
      <c r="A10219"/>
      <c r="B10219"/>
      <c r="C10219"/>
      <c r="D10219"/>
      <c r="E10219"/>
      <c r="F10219"/>
      <c r="G10219"/>
      <c r="H10219"/>
      <c r="I10219"/>
      <c r="J10219"/>
      <c r="K10219"/>
    </row>
    <row r="10220" spans="1:11" ht="15">
      <c r="A10220"/>
      <c r="B10220"/>
      <c r="C10220"/>
      <c r="D10220"/>
      <c r="E10220"/>
      <c r="F10220"/>
      <c r="G10220"/>
      <c r="H10220"/>
      <c r="I10220"/>
      <c r="J10220"/>
      <c r="K10220"/>
    </row>
    <row r="10221" spans="1:11" ht="15">
      <c r="A10221"/>
      <c r="B10221"/>
      <c r="C10221"/>
      <c r="D10221"/>
      <c r="E10221"/>
      <c r="F10221"/>
      <c r="G10221"/>
      <c r="H10221"/>
      <c r="I10221"/>
      <c r="J10221"/>
      <c r="K10221"/>
    </row>
    <row r="10222" spans="1:11" ht="15">
      <c r="A10222"/>
      <c r="B10222"/>
      <c r="C10222"/>
      <c r="D10222"/>
      <c r="E10222"/>
      <c r="F10222"/>
      <c r="G10222"/>
      <c r="H10222"/>
      <c r="I10222"/>
      <c r="J10222"/>
      <c r="K10222"/>
    </row>
    <row r="10223" spans="1:11" ht="15">
      <c r="A10223"/>
      <c r="B10223"/>
      <c r="C10223"/>
      <c r="D10223"/>
      <c r="E10223"/>
      <c r="F10223"/>
      <c r="G10223"/>
      <c r="H10223"/>
      <c r="I10223"/>
      <c r="J10223"/>
      <c r="K10223"/>
    </row>
    <row r="10224" spans="1:11" ht="15">
      <c r="A10224"/>
      <c r="B10224"/>
      <c r="C10224"/>
      <c r="D10224"/>
      <c r="E10224"/>
      <c r="F10224"/>
      <c r="G10224"/>
      <c r="H10224"/>
      <c r="I10224"/>
      <c r="J10224"/>
      <c r="K10224"/>
    </row>
    <row r="10225" spans="1:11" ht="15">
      <c r="A10225"/>
      <c r="B10225"/>
      <c r="C10225"/>
      <c r="D10225"/>
      <c r="E10225"/>
      <c r="F10225"/>
      <c r="G10225"/>
      <c r="H10225"/>
      <c r="I10225"/>
      <c r="J10225"/>
      <c r="K10225"/>
    </row>
    <row r="10226" spans="1:11" ht="15">
      <c r="A10226"/>
      <c r="B10226"/>
      <c r="C10226"/>
      <c r="D10226"/>
      <c r="E10226"/>
      <c r="F10226"/>
      <c r="G10226"/>
      <c r="H10226"/>
      <c r="I10226"/>
      <c r="J10226"/>
      <c r="K10226"/>
    </row>
    <row r="10227" spans="1:11" ht="15">
      <c r="A10227"/>
      <c r="B10227"/>
      <c r="C10227"/>
      <c r="D10227"/>
      <c r="E10227"/>
      <c r="F10227"/>
      <c r="G10227"/>
      <c r="H10227"/>
      <c r="I10227"/>
      <c r="J10227"/>
      <c r="K10227"/>
    </row>
    <row r="10228" spans="1:11" ht="15">
      <c r="A10228"/>
      <c r="B10228"/>
      <c r="C10228"/>
      <c r="D10228"/>
      <c r="E10228"/>
      <c r="F10228"/>
      <c r="G10228"/>
      <c r="H10228"/>
      <c r="I10228"/>
      <c r="J10228"/>
      <c r="K10228"/>
    </row>
    <row r="10229" spans="1:11" ht="15">
      <c r="A10229"/>
      <c r="B10229"/>
      <c r="C10229"/>
      <c r="D10229"/>
      <c r="E10229"/>
      <c r="F10229"/>
      <c r="G10229"/>
      <c r="H10229"/>
      <c r="I10229"/>
      <c r="J10229"/>
      <c r="K10229"/>
    </row>
    <row r="10230" spans="1:11" ht="15">
      <c r="A10230"/>
      <c r="B10230"/>
      <c r="C10230"/>
      <c r="D10230"/>
      <c r="E10230"/>
      <c r="F10230"/>
      <c r="G10230"/>
      <c r="H10230"/>
      <c r="I10230"/>
      <c r="J10230"/>
      <c r="K10230"/>
    </row>
    <row r="10231" spans="1:11" ht="15">
      <c r="A10231"/>
      <c r="B10231"/>
      <c r="C10231"/>
      <c r="D10231"/>
      <c r="E10231"/>
      <c r="F10231"/>
      <c r="G10231"/>
      <c r="H10231"/>
      <c r="I10231"/>
      <c r="J10231"/>
      <c r="K10231"/>
    </row>
    <row r="10232" spans="1:11" ht="15">
      <c r="A10232"/>
      <c r="B10232"/>
      <c r="C10232"/>
      <c r="D10232"/>
      <c r="E10232"/>
      <c r="F10232"/>
      <c r="G10232"/>
      <c r="H10232"/>
      <c r="I10232"/>
      <c r="J10232"/>
      <c r="K10232"/>
    </row>
    <row r="10233" spans="1:11" ht="15">
      <c r="A10233"/>
      <c r="B10233"/>
      <c r="C10233"/>
      <c r="D10233"/>
      <c r="E10233"/>
      <c r="F10233"/>
      <c r="G10233"/>
      <c r="H10233"/>
      <c r="I10233"/>
      <c r="J10233"/>
      <c r="K10233"/>
    </row>
    <row r="10234" spans="1:11" ht="15">
      <c r="A10234"/>
      <c r="B10234"/>
      <c r="C10234"/>
      <c r="D10234"/>
      <c r="E10234"/>
      <c r="F10234"/>
      <c r="G10234"/>
      <c r="H10234"/>
      <c r="I10234"/>
      <c r="J10234"/>
      <c r="K10234"/>
    </row>
    <row r="10235" spans="1:11" ht="15">
      <c r="A10235"/>
      <c r="B10235"/>
      <c r="C10235"/>
      <c r="D10235"/>
      <c r="E10235"/>
      <c r="F10235"/>
      <c r="G10235"/>
      <c r="H10235"/>
      <c r="I10235"/>
      <c r="J10235"/>
      <c r="K10235"/>
    </row>
    <row r="10236" spans="1:11" ht="15">
      <c r="A10236"/>
      <c r="B10236"/>
      <c r="C10236"/>
      <c r="D10236"/>
      <c r="E10236"/>
      <c r="F10236"/>
      <c r="G10236"/>
      <c r="H10236"/>
      <c r="I10236"/>
      <c r="J10236"/>
      <c r="K10236"/>
    </row>
    <row r="10237" spans="1:11" ht="15">
      <c r="A10237"/>
      <c r="B10237"/>
      <c r="C10237"/>
      <c r="D10237"/>
      <c r="E10237"/>
      <c r="F10237"/>
      <c r="G10237"/>
      <c r="H10237"/>
      <c r="I10237"/>
      <c r="J10237"/>
      <c r="K10237"/>
    </row>
    <row r="10238" spans="1:11" ht="15">
      <c r="A10238"/>
      <c r="B10238"/>
      <c r="C10238"/>
      <c r="D10238"/>
      <c r="E10238"/>
      <c r="F10238"/>
      <c r="G10238"/>
      <c r="H10238"/>
      <c r="I10238"/>
      <c r="J10238"/>
      <c r="K10238"/>
    </row>
    <row r="10239" spans="1:11" ht="15">
      <c r="A10239"/>
      <c r="B10239"/>
      <c r="C10239"/>
      <c r="D10239"/>
      <c r="E10239"/>
      <c r="F10239"/>
      <c r="G10239"/>
      <c r="H10239"/>
      <c r="I10239"/>
      <c r="J10239"/>
      <c r="K10239"/>
    </row>
    <row r="10240" spans="1:11" ht="15">
      <c r="A10240"/>
      <c r="B10240"/>
      <c r="C10240"/>
      <c r="D10240"/>
      <c r="E10240"/>
      <c r="F10240"/>
      <c r="G10240"/>
      <c r="H10240"/>
      <c r="I10240"/>
      <c r="J10240"/>
      <c r="K10240"/>
    </row>
    <row r="10241" spans="1:11" ht="15">
      <c r="A10241"/>
      <c r="B10241"/>
      <c r="C10241"/>
      <c r="D10241"/>
      <c r="E10241"/>
      <c r="F10241"/>
      <c r="G10241"/>
      <c r="H10241"/>
      <c r="I10241"/>
      <c r="J10241"/>
      <c r="K10241"/>
    </row>
    <row r="10242" spans="1:11" ht="15">
      <c r="A10242"/>
      <c r="B10242"/>
      <c r="C10242"/>
      <c r="D10242"/>
      <c r="E10242"/>
      <c r="F10242"/>
      <c r="G10242"/>
      <c r="H10242"/>
      <c r="I10242"/>
      <c r="J10242"/>
      <c r="K10242"/>
    </row>
    <row r="10243" spans="1:11" ht="15">
      <c r="A10243"/>
      <c r="B10243"/>
      <c r="C10243"/>
      <c r="D10243"/>
      <c r="E10243"/>
      <c r="F10243"/>
      <c r="G10243"/>
      <c r="H10243"/>
      <c r="I10243"/>
      <c r="J10243"/>
      <c r="K10243"/>
    </row>
    <row r="10244" spans="1:11" ht="15">
      <c r="A10244"/>
      <c r="B10244"/>
      <c r="C10244"/>
      <c r="D10244"/>
      <c r="E10244"/>
      <c r="F10244"/>
      <c r="G10244"/>
      <c r="H10244"/>
      <c r="I10244"/>
      <c r="J10244"/>
      <c r="K10244"/>
    </row>
    <row r="10245" spans="1:11" ht="15">
      <c r="A10245"/>
      <c r="B10245"/>
      <c r="C10245"/>
      <c r="D10245"/>
      <c r="E10245"/>
      <c r="F10245"/>
      <c r="G10245"/>
      <c r="H10245"/>
      <c r="I10245"/>
      <c r="J10245"/>
      <c r="K10245"/>
    </row>
    <row r="10246" spans="1:11" ht="15">
      <c r="A10246"/>
      <c r="B10246"/>
      <c r="C10246"/>
      <c r="D10246"/>
      <c r="E10246"/>
      <c r="F10246"/>
      <c r="G10246"/>
      <c r="H10246"/>
      <c r="I10246"/>
      <c r="J10246"/>
      <c r="K10246"/>
    </row>
    <row r="10247" spans="1:11" ht="15">
      <c r="A10247"/>
      <c r="B10247"/>
      <c r="C10247"/>
      <c r="D10247"/>
      <c r="E10247"/>
      <c r="F10247"/>
      <c r="G10247"/>
      <c r="H10247"/>
      <c r="I10247"/>
      <c r="J10247"/>
      <c r="K10247"/>
    </row>
    <row r="10248" spans="1:11" ht="15">
      <c r="A10248"/>
      <c r="B10248"/>
      <c r="C10248"/>
      <c r="D10248"/>
      <c r="E10248"/>
      <c r="F10248"/>
      <c r="G10248"/>
      <c r="H10248"/>
      <c r="I10248"/>
      <c r="J10248"/>
      <c r="K10248"/>
    </row>
    <row r="10249" spans="1:11" ht="15">
      <c r="A10249"/>
      <c r="B10249"/>
      <c r="C10249"/>
      <c r="D10249"/>
      <c r="E10249"/>
      <c r="F10249"/>
      <c r="G10249"/>
      <c r="H10249"/>
      <c r="I10249"/>
      <c r="J10249"/>
      <c r="K10249"/>
    </row>
    <row r="10250" spans="1:11" ht="15">
      <c r="A10250"/>
      <c r="B10250"/>
      <c r="C10250"/>
      <c r="D10250"/>
      <c r="E10250"/>
      <c r="F10250"/>
      <c r="G10250"/>
      <c r="H10250"/>
      <c r="I10250"/>
      <c r="J10250"/>
      <c r="K10250"/>
    </row>
    <row r="10251" spans="1:11" ht="15">
      <c r="A10251"/>
      <c r="B10251"/>
      <c r="C10251"/>
      <c r="D10251"/>
      <c r="E10251"/>
      <c r="F10251"/>
      <c r="G10251"/>
      <c r="H10251"/>
      <c r="I10251"/>
      <c r="J10251"/>
      <c r="K10251"/>
    </row>
    <row r="10252" spans="1:11" ht="15">
      <c r="A10252"/>
      <c r="B10252"/>
      <c r="C10252"/>
      <c r="D10252"/>
      <c r="E10252"/>
      <c r="F10252"/>
      <c r="G10252"/>
      <c r="H10252"/>
      <c r="I10252"/>
      <c r="J10252"/>
      <c r="K10252"/>
    </row>
    <row r="10253" spans="1:11" ht="15">
      <c r="A10253"/>
      <c r="B10253"/>
      <c r="C10253"/>
      <c r="D10253"/>
      <c r="E10253"/>
      <c r="F10253"/>
      <c r="G10253"/>
      <c r="H10253"/>
      <c r="I10253"/>
      <c r="J10253"/>
      <c r="K10253"/>
    </row>
    <row r="10254" spans="1:11" ht="15">
      <c r="A10254"/>
      <c r="B10254"/>
      <c r="C10254"/>
      <c r="D10254"/>
      <c r="E10254"/>
      <c r="F10254"/>
      <c r="G10254"/>
      <c r="H10254"/>
      <c r="I10254"/>
      <c r="J10254"/>
      <c r="K10254"/>
    </row>
    <row r="10255" spans="1:11" ht="15">
      <c r="A10255"/>
      <c r="B10255"/>
      <c r="C10255"/>
      <c r="D10255"/>
      <c r="E10255"/>
      <c r="F10255"/>
      <c r="G10255"/>
      <c r="H10255"/>
      <c r="I10255"/>
      <c r="J10255"/>
      <c r="K10255"/>
    </row>
    <row r="10256" spans="1:11" ht="15">
      <c r="A10256"/>
      <c r="B10256"/>
      <c r="C10256"/>
      <c r="D10256"/>
      <c r="E10256"/>
      <c r="F10256"/>
      <c r="G10256"/>
      <c r="H10256"/>
      <c r="I10256"/>
      <c r="J10256"/>
      <c r="K10256"/>
    </row>
    <row r="10257" spans="1:11" ht="15">
      <c r="A10257"/>
      <c r="B10257"/>
      <c r="C10257"/>
      <c r="D10257"/>
      <c r="E10257"/>
      <c r="F10257"/>
      <c r="G10257"/>
      <c r="H10257"/>
      <c r="I10257"/>
      <c r="J10257"/>
      <c r="K10257"/>
    </row>
    <row r="10258" spans="1:11" ht="15">
      <c r="A10258"/>
      <c r="B10258"/>
      <c r="C10258"/>
      <c r="D10258"/>
      <c r="E10258"/>
      <c r="F10258"/>
      <c r="G10258"/>
      <c r="H10258"/>
      <c r="I10258"/>
      <c r="J10258"/>
      <c r="K10258"/>
    </row>
    <row r="10259" spans="1:11" ht="15">
      <c r="A10259"/>
      <c r="B10259"/>
      <c r="C10259"/>
      <c r="D10259"/>
      <c r="E10259"/>
      <c r="F10259"/>
      <c r="G10259"/>
      <c r="H10259"/>
      <c r="I10259"/>
      <c r="J10259"/>
      <c r="K10259"/>
    </row>
    <row r="10260" spans="1:11" ht="15">
      <c r="A10260"/>
      <c r="B10260"/>
      <c r="C10260"/>
      <c r="D10260"/>
      <c r="E10260"/>
      <c r="F10260"/>
      <c r="G10260"/>
      <c r="H10260"/>
      <c r="I10260"/>
      <c r="J10260"/>
      <c r="K10260"/>
    </row>
    <row r="10261" spans="1:11" ht="15">
      <c r="A10261"/>
      <c r="B10261"/>
      <c r="C10261"/>
      <c r="D10261"/>
      <c r="E10261"/>
      <c r="F10261"/>
      <c r="G10261"/>
      <c r="H10261"/>
      <c r="I10261"/>
      <c r="J10261"/>
      <c r="K10261"/>
    </row>
    <row r="10262" spans="1:11" ht="15">
      <c r="A10262"/>
      <c r="B10262"/>
      <c r="C10262"/>
      <c r="D10262"/>
      <c r="E10262"/>
      <c r="F10262"/>
      <c r="G10262"/>
      <c r="H10262"/>
      <c r="I10262"/>
      <c r="J10262"/>
      <c r="K10262"/>
    </row>
    <row r="10263" spans="1:11" ht="15">
      <c r="A10263"/>
      <c r="B10263"/>
      <c r="C10263"/>
      <c r="D10263"/>
      <c r="E10263"/>
      <c r="F10263"/>
      <c r="G10263"/>
      <c r="H10263"/>
      <c r="I10263"/>
      <c r="J10263"/>
      <c r="K10263"/>
    </row>
    <row r="10264" spans="1:11" ht="15">
      <c r="A10264"/>
      <c r="B10264"/>
      <c r="C10264"/>
      <c r="D10264"/>
      <c r="E10264"/>
      <c r="F10264"/>
      <c r="G10264"/>
      <c r="H10264"/>
      <c r="I10264"/>
      <c r="J10264"/>
      <c r="K10264"/>
    </row>
    <row r="10265" spans="1:11" ht="15">
      <c r="A10265"/>
      <c r="B10265"/>
      <c r="C10265"/>
      <c r="D10265"/>
      <c r="E10265"/>
      <c r="F10265"/>
      <c r="G10265"/>
      <c r="H10265"/>
      <c r="I10265"/>
      <c r="J10265"/>
      <c r="K10265"/>
    </row>
    <row r="10266" spans="1:11" ht="15">
      <c r="A10266"/>
      <c r="B10266"/>
      <c r="C10266"/>
      <c r="D10266"/>
      <c r="E10266"/>
      <c r="F10266"/>
      <c r="G10266"/>
      <c r="H10266"/>
      <c r="I10266"/>
      <c r="J10266"/>
      <c r="K10266"/>
    </row>
    <row r="10267" spans="1:11" ht="15">
      <c r="A10267"/>
      <c r="B10267"/>
      <c r="C10267"/>
      <c r="D10267"/>
      <c r="E10267"/>
      <c r="F10267"/>
      <c r="G10267"/>
      <c r="H10267"/>
      <c r="I10267"/>
      <c r="J10267"/>
      <c r="K10267"/>
    </row>
    <row r="10268" spans="1:11" ht="15">
      <c r="A10268"/>
      <c r="B10268"/>
      <c r="C10268"/>
      <c r="D10268"/>
      <c r="E10268"/>
      <c r="F10268"/>
      <c r="G10268"/>
      <c r="H10268"/>
      <c r="I10268"/>
      <c r="J10268"/>
      <c r="K10268"/>
    </row>
    <row r="10269" spans="1:11" ht="15">
      <c r="A10269"/>
      <c r="B10269"/>
      <c r="C10269"/>
      <c r="D10269"/>
      <c r="E10269"/>
      <c r="F10269"/>
      <c r="G10269"/>
      <c r="H10269"/>
      <c r="I10269"/>
      <c r="J10269"/>
      <c r="K10269"/>
    </row>
    <row r="10270" spans="1:11" ht="15">
      <c r="A10270"/>
      <c r="B10270"/>
      <c r="C10270"/>
      <c r="D10270"/>
      <c r="E10270"/>
      <c r="F10270"/>
      <c r="G10270"/>
      <c r="H10270"/>
      <c r="I10270"/>
      <c r="J10270"/>
      <c r="K10270"/>
    </row>
    <row r="10271" spans="1:11" ht="15">
      <c r="A10271"/>
      <c r="B10271"/>
      <c r="C10271"/>
      <c r="D10271"/>
      <c r="E10271"/>
      <c r="F10271"/>
      <c r="G10271"/>
      <c r="H10271"/>
      <c r="I10271"/>
      <c r="J10271"/>
      <c r="K10271"/>
    </row>
    <row r="10272" spans="1:11" ht="15">
      <c r="A10272"/>
      <c r="B10272"/>
      <c r="C10272"/>
      <c r="D10272"/>
      <c r="E10272"/>
      <c r="F10272"/>
      <c r="G10272"/>
      <c r="H10272"/>
      <c r="I10272"/>
      <c r="J10272"/>
      <c r="K10272"/>
    </row>
    <row r="10273" spans="1:11" ht="15">
      <c r="A10273"/>
      <c r="B10273"/>
      <c r="C10273"/>
      <c r="D10273"/>
      <c r="E10273"/>
      <c r="F10273"/>
      <c r="G10273"/>
      <c r="H10273"/>
      <c r="I10273"/>
      <c r="J10273"/>
      <c r="K10273"/>
    </row>
    <row r="10274" spans="1:11" ht="15">
      <c r="A10274"/>
      <c r="B10274"/>
      <c r="C10274"/>
      <c r="D10274"/>
      <c r="E10274"/>
      <c r="F10274"/>
      <c r="G10274"/>
      <c r="H10274"/>
      <c r="I10274"/>
      <c r="J10274"/>
      <c r="K10274"/>
    </row>
    <row r="10275" spans="1:11" ht="15">
      <c r="A10275"/>
      <c r="B10275"/>
      <c r="C10275"/>
      <c r="D10275"/>
      <c r="E10275"/>
      <c r="F10275"/>
      <c r="G10275"/>
      <c r="H10275"/>
      <c r="I10275"/>
      <c r="J10275"/>
      <c r="K10275"/>
    </row>
    <row r="10276" spans="1:11" ht="15">
      <c r="A10276"/>
      <c r="B10276"/>
      <c r="C10276"/>
      <c r="D10276"/>
      <c r="E10276"/>
      <c r="F10276"/>
      <c r="G10276"/>
      <c r="H10276"/>
      <c r="I10276"/>
      <c r="J10276"/>
      <c r="K10276"/>
    </row>
    <row r="10277" spans="1:11" ht="15">
      <c r="A10277"/>
      <c r="B10277"/>
      <c r="C10277"/>
      <c r="D10277"/>
      <c r="E10277"/>
      <c r="F10277"/>
      <c r="G10277"/>
      <c r="H10277"/>
      <c r="I10277"/>
      <c r="J10277"/>
      <c r="K10277"/>
    </row>
    <row r="10278" spans="1:11" ht="15">
      <c r="A10278"/>
      <c r="B10278"/>
      <c r="C10278"/>
      <c r="D10278"/>
      <c r="E10278"/>
      <c r="F10278"/>
      <c r="G10278"/>
      <c r="H10278"/>
      <c r="I10278"/>
      <c r="J10278"/>
      <c r="K10278"/>
    </row>
    <row r="10279" spans="1:11" ht="15">
      <c r="A10279"/>
      <c r="B10279"/>
      <c r="C10279"/>
      <c r="D10279"/>
      <c r="E10279"/>
      <c r="F10279"/>
      <c r="G10279"/>
      <c r="H10279"/>
      <c r="I10279"/>
      <c r="J10279"/>
      <c r="K10279"/>
    </row>
    <row r="10280" spans="1:11" ht="15">
      <c r="A10280"/>
      <c r="B10280"/>
      <c r="C10280"/>
      <c r="D10280"/>
      <c r="E10280"/>
      <c r="F10280"/>
      <c r="G10280"/>
      <c r="H10280"/>
      <c r="I10280"/>
      <c r="J10280"/>
      <c r="K10280"/>
    </row>
    <row r="10281" spans="1:11" ht="15">
      <c r="A10281"/>
      <c r="B10281"/>
      <c r="C10281"/>
      <c r="D10281"/>
      <c r="E10281"/>
      <c r="F10281"/>
      <c r="G10281"/>
      <c r="H10281"/>
      <c r="I10281"/>
      <c r="J10281"/>
      <c r="K10281"/>
    </row>
    <row r="10282" spans="1:11" ht="15">
      <c r="A10282"/>
      <c r="B10282"/>
      <c r="C10282"/>
      <c r="D10282"/>
      <c r="E10282"/>
      <c r="F10282"/>
      <c r="G10282"/>
      <c r="H10282"/>
      <c r="I10282"/>
      <c r="J10282"/>
      <c r="K10282"/>
    </row>
    <row r="10283" spans="1:11" ht="15">
      <c r="A10283"/>
      <c r="B10283"/>
      <c r="C10283"/>
      <c r="D10283"/>
      <c r="E10283"/>
      <c r="F10283"/>
      <c r="G10283"/>
      <c r="H10283"/>
      <c r="I10283"/>
      <c r="J10283"/>
      <c r="K10283"/>
    </row>
    <row r="10284" spans="1:11" ht="15">
      <c r="A10284"/>
      <c r="B10284"/>
      <c r="C10284"/>
      <c r="D10284"/>
      <c r="E10284"/>
      <c r="F10284"/>
      <c r="G10284"/>
      <c r="H10284"/>
      <c r="I10284"/>
      <c r="J10284"/>
      <c r="K10284"/>
    </row>
    <row r="10285" spans="1:11" ht="15">
      <c r="A10285"/>
      <c r="B10285"/>
      <c r="C10285"/>
      <c r="D10285"/>
      <c r="E10285"/>
      <c r="F10285"/>
      <c r="G10285"/>
      <c r="H10285"/>
      <c r="I10285"/>
      <c r="J10285"/>
      <c r="K10285"/>
    </row>
    <row r="10286" spans="1:11" ht="15">
      <c r="A10286"/>
      <c r="B10286"/>
      <c r="C10286"/>
      <c r="D10286"/>
      <c r="E10286"/>
      <c r="F10286"/>
      <c r="G10286"/>
      <c r="H10286"/>
      <c r="I10286"/>
      <c r="J10286"/>
      <c r="K10286"/>
    </row>
    <row r="10287" spans="1:11" ht="15">
      <c r="A10287"/>
      <c r="B10287"/>
      <c r="C10287"/>
      <c r="D10287"/>
      <c r="E10287"/>
      <c r="F10287"/>
      <c r="G10287"/>
      <c r="H10287"/>
      <c r="I10287"/>
      <c r="J10287"/>
      <c r="K10287"/>
    </row>
    <row r="10288" spans="1:11" ht="15">
      <c r="A10288"/>
      <c r="B10288"/>
      <c r="C10288"/>
      <c r="D10288"/>
      <c r="E10288"/>
      <c r="F10288"/>
      <c r="G10288"/>
      <c r="H10288"/>
      <c r="I10288"/>
      <c r="J10288"/>
      <c r="K10288"/>
    </row>
    <row r="10289" spans="1:11" ht="15">
      <c r="A10289"/>
      <c r="B10289"/>
      <c r="C10289"/>
      <c r="D10289"/>
      <c r="E10289"/>
      <c r="F10289"/>
      <c r="G10289"/>
      <c r="H10289"/>
      <c r="I10289"/>
      <c r="J10289"/>
      <c r="K10289"/>
    </row>
    <row r="10290" spans="1:11" ht="15">
      <c r="A10290"/>
      <c r="B10290"/>
      <c r="C10290"/>
      <c r="D10290"/>
      <c r="E10290"/>
      <c r="F10290"/>
      <c r="G10290"/>
      <c r="H10290"/>
      <c r="I10290"/>
      <c r="J10290"/>
      <c r="K10290"/>
    </row>
    <row r="10291" spans="1:11" ht="15">
      <c r="A10291"/>
      <c r="B10291"/>
      <c r="C10291"/>
      <c r="D10291"/>
      <c r="E10291"/>
      <c r="F10291"/>
      <c r="G10291"/>
      <c r="H10291"/>
      <c r="I10291"/>
      <c r="J10291"/>
      <c r="K10291"/>
    </row>
    <row r="10292" spans="1:11" ht="15">
      <c r="A10292"/>
      <c r="B10292"/>
      <c r="C10292"/>
      <c r="D10292"/>
      <c r="E10292"/>
      <c r="F10292"/>
      <c r="G10292"/>
      <c r="H10292"/>
      <c r="I10292"/>
      <c r="J10292"/>
      <c r="K10292"/>
    </row>
    <row r="10293" spans="1:11" ht="15">
      <c r="A10293"/>
      <c r="B10293"/>
      <c r="C10293"/>
      <c r="D10293"/>
      <c r="E10293"/>
      <c r="F10293"/>
      <c r="G10293"/>
      <c r="H10293"/>
      <c r="I10293"/>
      <c r="J10293"/>
      <c r="K10293"/>
    </row>
    <row r="10294" spans="1:11" ht="15">
      <c r="A10294"/>
      <c r="B10294"/>
      <c r="C10294"/>
      <c r="D10294"/>
      <c r="E10294"/>
      <c r="F10294"/>
      <c r="G10294"/>
      <c r="H10294"/>
      <c r="I10294"/>
      <c r="J10294"/>
      <c r="K10294"/>
    </row>
    <row r="10295" spans="1:11" ht="15">
      <c r="A10295"/>
      <c r="B10295"/>
      <c r="C10295"/>
      <c r="D10295"/>
      <c r="E10295"/>
      <c r="F10295"/>
      <c r="G10295"/>
      <c r="H10295"/>
      <c r="I10295"/>
      <c r="J10295"/>
      <c r="K10295"/>
    </row>
    <row r="10296" spans="1:11" ht="15">
      <c r="A10296"/>
      <c r="B10296"/>
      <c r="C10296"/>
      <c r="D10296"/>
      <c r="E10296"/>
      <c r="F10296"/>
      <c r="G10296"/>
      <c r="H10296"/>
      <c r="I10296"/>
      <c r="J10296"/>
      <c r="K10296"/>
    </row>
    <row r="10297" spans="1:11" ht="15">
      <c r="A10297"/>
      <c r="B10297"/>
      <c r="C10297"/>
      <c r="D10297"/>
      <c r="E10297"/>
      <c r="F10297"/>
      <c r="G10297"/>
      <c r="H10297"/>
      <c r="I10297"/>
      <c r="J10297"/>
      <c r="K10297"/>
    </row>
    <row r="10298" spans="1:11" ht="15">
      <c r="A10298"/>
      <c r="B10298"/>
      <c r="C10298"/>
      <c r="D10298"/>
      <c r="E10298"/>
      <c r="F10298"/>
      <c r="G10298"/>
      <c r="H10298"/>
      <c r="I10298"/>
      <c r="J10298"/>
      <c r="K10298"/>
    </row>
    <row r="10299" spans="1:11" ht="15">
      <c r="A10299"/>
      <c r="B10299"/>
      <c r="C10299"/>
      <c r="D10299"/>
      <c r="E10299"/>
      <c r="F10299"/>
      <c r="G10299"/>
      <c r="H10299"/>
      <c r="I10299"/>
      <c r="J10299"/>
      <c r="K10299"/>
    </row>
    <row r="10300" spans="1:11" ht="15">
      <c r="A10300"/>
      <c r="B10300"/>
      <c r="C10300"/>
      <c r="D10300"/>
      <c r="E10300"/>
      <c r="F10300"/>
      <c r="G10300"/>
      <c r="H10300"/>
      <c r="I10300"/>
      <c r="J10300"/>
      <c r="K10300"/>
    </row>
    <row r="10301" spans="1:11" ht="15">
      <c r="A10301"/>
      <c r="B10301"/>
      <c r="C10301"/>
      <c r="D10301"/>
      <c r="E10301"/>
      <c r="F10301"/>
      <c r="G10301"/>
      <c r="H10301"/>
      <c r="I10301"/>
      <c r="J10301"/>
      <c r="K10301"/>
    </row>
    <row r="10302" spans="1:11" ht="15">
      <c r="A10302"/>
      <c r="B10302"/>
      <c r="C10302"/>
      <c r="D10302"/>
      <c r="E10302"/>
      <c r="F10302"/>
      <c r="G10302"/>
      <c r="H10302"/>
      <c r="I10302"/>
      <c r="J10302"/>
      <c r="K10302"/>
    </row>
    <row r="10303" spans="1:11" ht="15">
      <c r="A10303"/>
      <c r="B10303"/>
      <c r="C10303"/>
      <c r="D10303"/>
      <c r="E10303"/>
      <c r="F10303"/>
      <c r="G10303"/>
      <c r="H10303"/>
      <c r="I10303"/>
      <c r="J10303"/>
      <c r="K10303"/>
    </row>
    <row r="10304" spans="1:11" ht="15">
      <c r="A10304"/>
      <c r="B10304"/>
      <c r="C10304"/>
      <c r="D10304"/>
      <c r="E10304"/>
      <c r="F10304"/>
      <c r="G10304"/>
      <c r="H10304"/>
      <c r="I10304"/>
      <c r="J10304"/>
      <c r="K10304"/>
    </row>
    <row r="10305" spans="1:11" ht="15">
      <c r="A10305"/>
      <c r="B10305"/>
      <c r="C10305"/>
      <c r="D10305"/>
      <c r="E10305"/>
      <c r="F10305"/>
      <c r="G10305"/>
      <c r="H10305"/>
      <c r="I10305"/>
      <c r="J10305"/>
      <c r="K10305"/>
    </row>
    <row r="10306" spans="1:11" ht="15">
      <c r="A10306"/>
      <c r="B10306"/>
      <c r="C10306"/>
      <c r="D10306"/>
      <c r="E10306"/>
      <c r="F10306"/>
      <c r="G10306"/>
      <c r="H10306"/>
      <c r="I10306"/>
      <c r="J10306"/>
      <c r="K10306"/>
    </row>
    <row r="10307" spans="1:11" ht="15">
      <c r="A10307"/>
      <c r="B10307"/>
      <c r="C10307"/>
      <c r="D10307"/>
      <c r="E10307"/>
      <c r="F10307"/>
      <c r="G10307"/>
      <c r="H10307"/>
      <c r="I10307"/>
      <c r="J10307"/>
      <c r="K10307"/>
    </row>
    <row r="10308" spans="1:11" ht="15">
      <c r="A10308"/>
      <c r="B10308"/>
      <c r="C10308"/>
      <c r="D10308"/>
      <c r="E10308"/>
      <c r="F10308"/>
      <c r="G10308"/>
      <c r="H10308"/>
      <c r="I10308"/>
      <c r="J10308"/>
      <c r="K10308"/>
    </row>
    <row r="10309" spans="1:11" ht="15">
      <c r="A10309"/>
      <c r="B10309"/>
      <c r="C10309"/>
      <c r="D10309"/>
      <c r="E10309"/>
      <c r="F10309"/>
      <c r="G10309"/>
      <c r="H10309"/>
      <c r="I10309"/>
      <c r="J10309"/>
      <c r="K10309"/>
    </row>
    <row r="10310" spans="1:11" ht="15">
      <c r="A10310"/>
      <c r="B10310"/>
      <c r="C10310"/>
      <c r="D10310"/>
      <c r="E10310"/>
      <c r="F10310"/>
      <c r="G10310"/>
      <c r="H10310"/>
      <c r="I10310"/>
      <c r="J10310"/>
      <c r="K10310"/>
    </row>
    <row r="10311" spans="1:11" ht="15">
      <c r="A10311"/>
      <c r="B10311"/>
      <c r="C10311"/>
      <c r="D10311"/>
      <c r="E10311"/>
      <c r="F10311"/>
      <c r="G10311"/>
      <c r="H10311"/>
      <c r="I10311"/>
      <c r="J10311"/>
      <c r="K10311"/>
    </row>
    <row r="10312" spans="1:11" ht="15">
      <c r="A10312"/>
      <c r="B10312"/>
      <c r="C10312"/>
      <c r="D10312"/>
      <c r="E10312"/>
      <c r="F10312"/>
      <c r="G10312"/>
      <c r="H10312"/>
      <c r="I10312"/>
      <c r="J10312"/>
      <c r="K10312"/>
    </row>
    <row r="10313" spans="1:11" ht="15">
      <c r="A10313"/>
      <c r="B10313"/>
      <c r="C10313"/>
      <c r="D10313"/>
      <c r="E10313"/>
      <c r="F10313"/>
      <c r="G10313"/>
      <c r="H10313"/>
      <c r="I10313"/>
      <c r="J10313"/>
      <c r="K10313"/>
    </row>
    <row r="10314" spans="1:11" ht="15">
      <c r="A10314"/>
      <c r="B10314"/>
      <c r="C10314"/>
      <c r="D10314"/>
      <c r="E10314"/>
      <c r="F10314"/>
      <c r="G10314"/>
      <c r="H10314"/>
      <c r="I10314"/>
      <c r="J10314"/>
      <c r="K10314"/>
    </row>
    <row r="10315" spans="1:11" ht="15">
      <c r="A10315"/>
      <c r="B10315"/>
      <c r="C10315"/>
      <c r="D10315"/>
      <c r="E10315"/>
      <c r="F10315"/>
      <c r="G10315"/>
      <c r="H10315"/>
      <c r="I10315"/>
      <c r="J10315"/>
      <c r="K10315"/>
    </row>
    <row r="10316" spans="1:11" ht="15">
      <c r="A10316"/>
      <c r="B10316"/>
      <c r="C10316"/>
      <c r="D10316"/>
      <c r="E10316"/>
      <c r="F10316"/>
      <c r="G10316"/>
      <c r="H10316"/>
      <c r="I10316"/>
      <c r="J10316"/>
      <c r="K10316"/>
    </row>
    <row r="10317" spans="1:11" ht="15">
      <c r="A10317"/>
      <c r="B10317"/>
      <c r="C10317"/>
      <c r="D10317"/>
      <c r="E10317"/>
      <c r="F10317"/>
      <c r="G10317"/>
      <c r="H10317"/>
      <c r="I10317"/>
      <c r="J10317"/>
      <c r="K10317"/>
    </row>
    <row r="10318" spans="1:11" ht="15">
      <c r="A10318"/>
      <c r="B10318"/>
      <c r="C10318"/>
      <c r="D10318"/>
      <c r="E10318"/>
      <c r="F10318"/>
      <c r="G10318"/>
      <c r="H10318"/>
      <c r="I10318"/>
      <c r="J10318"/>
      <c r="K10318"/>
    </row>
    <row r="10319" spans="1:11" ht="15">
      <c r="A10319"/>
      <c r="B10319"/>
      <c r="C10319"/>
      <c r="D10319"/>
      <c r="E10319"/>
      <c r="F10319"/>
      <c r="G10319"/>
      <c r="H10319"/>
      <c r="I10319"/>
      <c r="J10319"/>
      <c r="K10319"/>
    </row>
    <row r="10320" spans="1:11" ht="15">
      <c r="A10320"/>
      <c r="B10320"/>
      <c r="C10320"/>
      <c r="D10320"/>
      <c r="E10320"/>
      <c r="F10320"/>
      <c r="G10320"/>
      <c r="H10320"/>
      <c r="I10320"/>
      <c r="J10320"/>
      <c r="K10320"/>
    </row>
    <row r="10321" spans="1:11" ht="15">
      <c r="A10321"/>
      <c r="B10321"/>
      <c r="C10321"/>
      <c r="D10321"/>
      <c r="E10321"/>
      <c r="F10321"/>
      <c r="G10321"/>
      <c r="H10321"/>
      <c r="I10321"/>
      <c r="J10321"/>
      <c r="K10321"/>
    </row>
    <row r="10322" spans="1:11" ht="15">
      <c r="A10322"/>
      <c r="B10322"/>
      <c r="C10322"/>
      <c r="D10322"/>
      <c r="E10322"/>
      <c r="F10322"/>
      <c r="G10322"/>
      <c r="H10322"/>
      <c r="I10322"/>
      <c r="J10322"/>
      <c r="K10322"/>
    </row>
    <row r="10323" spans="1:11" ht="15">
      <c r="A10323"/>
      <c r="B10323"/>
      <c r="C10323"/>
      <c r="D10323"/>
      <c r="E10323"/>
      <c r="F10323"/>
      <c r="G10323"/>
      <c r="H10323"/>
      <c r="I10323"/>
      <c r="J10323"/>
      <c r="K10323"/>
    </row>
    <row r="10324" spans="1:11" ht="15">
      <c r="A10324"/>
      <c r="B10324"/>
      <c r="C10324"/>
      <c r="D10324"/>
      <c r="E10324"/>
      <c r="F10324"/>
      <c r="G10324"/>
      <c r="H10324"/>
      <c r="I10324"/>
      <c r="J10324"/>
      <c r="K10324"/>
    </row>
    <row r="10325" spans="1:11" ht="15">
      <c r="A10325"/>
      <c r="B10325"/>
      <c r="C10325"/>
      <c r="D10325"/>
      <c r="E10325"/>
      <c r="F10325"/>
      <c r="G10325"/>
      <c r="H10325"/>
      <c r="I10325"/>
      <c r="J10325"/>
      <c r="K10325"/>
    </row>
    <row r="10326" spans="1:11" ht="15">
      <c r="A10326"/>
      <c r="B10326"/>
      <c r="C10326"/>
      <c r="D10326"/>
      <c r="E10326"/>
      <c r="F10326"/>
      <c r="G10326"/>
      <c r="H10326"/>
      <c r="I10326"/>
      <c r="J10326"/>
      <c r="K10326"/>
    </row>
    <row r="10327" spans="1:11" ht="15">
      <c r="A10327"/>
      <c r="B10327"/>
      <c r="C10327"/>
      <c r="D10327"/>
      <c r="E10327"/>
      <c r="F10327"/>
      <c r="G10327"/>
      <c r="H10327"/>
      <c r="I10327"/>
      <c r="J10327"/>
      <c r="K10327"/>
    </row>
    <row r="10328" spans="1:11" ht="15">
      <c r="A10328"/>
      <c r="B10328"/>
      <c r="C10328"/>
      <c r="D10328"/>
      <c r="E10328"/>
      <c r="F10328"/>
      <c r="G10328"/>
      <c r="H10328"/>
      <c r="I10328"/>
      <c r="J10328"/>
      <c r="K10328"/>
    </row>
    <row r="10329" spans="1:11" ht="15">
      <c r="A10329"/>
      <c r="B10329"/>
      <c r="C10329"/>
      <c r="D10329"/>
      <c r="E10329"/>
      <c r="F10329"/>
      <c r="G10329"/>
      <c r="H10329"/>
      <c r="I10329"/>
      <c r="J10329"/>
      <c r="K10329"/>
    </row>
    <row r="10330" spans="1:11" ht="15">
      <c r="A10330"/>
      <c r="B10330"/>
      <c r="C10330"/>
      <c r="D10330"/>
      <c r="E10330"/>
      <c r="F10330"/>
      <c r="G10330"/>
      <c r="H10330"/>
      <c r="I10330"/>
      <c r="J10330"/>
      <c r="K10330"/>
    </row>
    <row r="10331" spans="1:11" ht="15">
      <c r="A10331"/>
      <c r="B10331"/>
      <c r="C10331"/>
      <c r="D10331"/>
      <c r="E10331"/>
      <c r="F10331"/>
      <c r="G10331"/>
      <c r="H10331"/>
      <c r="I10331"/>
      <c r="J10331"/>
      <c r="K10331"/>
    </row>
    <row r="10332" spans="1:11" ht="15">
      <c r="A10332"/>
      <c r="B10332"/>
      <c r="C10332"/>
      <c r="D10332"/>
      <c r="E10332"/>
      <c r="F10332"/>
      <c r="G10332"/>
      <c r="H10332"/>
      <c r="I10332"/>
      <c r="J10332"/>
      <c r="K10332"/>
    </row>
    <row r="10333" spans="1:11" ht="15">
      <c r="A10333"/>
      <c r="B10333"/>
      <c r="C10333"/>
      <c r="D10333"/>
      <c r="E10333"/>
      <c r="F10333"/>
      <c r="G10333"/>
      <c r="H10333"/>
      <c r="I10333"/>
      <c r="J10333"/>
      <c r="K10333"/>
    </row>
    <row r="10334" spans="1:11" ht="15">
      <c r="A10334"/>
      <c r="B10334"/>
      <c r="C10334"/>
      <c r="D10334"/>
      <c r="E10334"/>
      <c r="F10334"/>
      <c r="G10334"/>
      <c r="H10334"/>
      <c r="I10334"/>
      <c r="J10334"/>
      <c r="K10334"/>
    </row>
    <row r="10335" spans="1:11" ht="15">
      <c r="A10335"/>
      <c r="B10335"/>
      <c r="C10335"/>
      <c r="D10335"/>
      <c r="E10335"/>
      <c r="F10335"/>
      <c r="G10335"/>
      <c r="H10335"/>
      <c r="I10335"/>
      <c r="J10335"/>
      <c r="K10335"/>
    </row>
    <row r="10336" spans="1:11" ht="15">
      <c r="A10336"/>
      <c r="B10336"/>
      <c r="C10336"/>
      <c r="D10336"/>
      <c r="E10336"/>
      <c r="F10336"/>
      <c r="G10336"/>
      <c r="H10336"/>
      <c r="I10336"/>
      <c r="J10336"/>
      <c r="K10336"/>
    </row>
    <row r="10337" spans="1:11" ht="15">
      <c r="A10337"/>
      <c r="B10337"/>
      <c r="C10337"/>
      <c r="D10337"/>
      <c r="E10337"/>
      <c r="F10337"/>
      <c r="G10337"/>
      <c r="H10337"/>
      <c r="I10337"/>
      <c r="J10337"/>
      <c r="K10337"/>
    </row>
    <row r="10338" spans="1:11" ht="15">
      <c r="A10338"/>
      <c r="B10338"/>
      <c r="C10338"/>
      <c r="D10338"/>
      <c r="E10338"/>
      <c r="F10338"/>
      <c r="G10338"/>
      <c r="H10338"/>
      <c r="I10338"/>
      <c r="J10338"/>
      <c r="K10338"/>
    </row>
    <row r="10339" spans="1:11" ht="15">
      <c r="A10339"/>
      <c r="B10339"/>
      <c r="C10339"/>
      <c r="D10339"/>
      <c r="E10339"/>
      <c r="F10339"/>
      <c r="G10339"/>
      <c r="H10339"/>
      <c r="I10339"/>
      <c r="J10339"/>
      <c r="K10339"/>
    </row>
    <row r="10340" spans="1:11" ht="15">
      <c r="A10340"/>
      <c r="B10340"/>
      <c r="C10340"/>
      <c r="D10340"/>
      <c r="E10340"/>
      <c r="F10340"/>
      <c r="G10340"/>
      <c r="H10340"/>
      <c r="I10340"/>
      <c r="J10340"/>
      <c r="K10340"/>
    </row>
    <row r="10341" spans="1:11" ht="15">
      <c r="A10341"/>
      <c r="B10341"/>
      <c r="C10341"/>
      <c r="D10341"/>
      <c r="E10341"/>
      <c r="F10341"/>
      <c r="G10341"/>
      <c r="H10341"/>
      <c r="I10341"/>
      <c r="J10341"/>
      <c r="K10341"/>
    </row>
    <row r="10342" spans="1:11" ht="15">
      <c r="A10342"/>
      <c r="B10342"/>
      <c r="C10342"/>
      <c r="D10342"/>
      <c r="E10342"/>
      <c r="F10342"/>
      <c r="G10342"/>
      <c r="H10342"/>
      <c r="I10342"/>
      <c r="J10342"/>
      <c r="K10342"/>
    </row>
    <row r="10343" spans="1:11" ht="15">
      <c r="A10343"/>
      <c r="B10343"/>
      <c r="C10343"/>
      <c r="D10343"/>
      <c r="E10343"/>
      <c r="F10343"/>
      <c r="G10343"/>
      <c r="H10343"/>
      <c r="I10343"/>
      <c r="J10343"/>
      <c r="K10343"/>
    </row>
    <row r="10344" spans="1:11" ht="15">
      <c r="A10344"/>
      <c r="B10344"/>
      <c r="C10344"/>
      <c r="D10344"/>
      <c r="E10344"/>
      <c r="F10344"/>
      <c r="G10344"/>
      <c r="H10344"/>
      <c r="I10344"/>
      <c r="J10344"/>
      <c r="K10344"/>
    </row>
    <row r="10345" spans="1:11" ht="15">
      <c r="A10345"/>
      <c r="B10345"/>
      <c r="C10345"/>
      <c r="D10345"/>
      <c r="E10345"/>
      <c r="F10345"/>
      <c r="G10345"/>
      <c r="H10345"/>
      <c r="I10345"/>
      <c r="J10345"/>
      <c r="K10345"/>
    </row>
    <row r="10346" spans="1:11" ht="15">
      <c r="A10346"/>
      <c r="B10346"/>
      <c r="C10346"/>
      <c r="D10346"/>
      <c r="E10346"/>
      <c r="F10346"/>
      <c r="G10346"/>
      <c r="H10346"/>
      <c r="I10346"/>
      <c r="J10346"/>
      <c r="K10346"/>
    </row>
    <row r="10347" spans="1:11" ht="15">
      <c r="A10347"/>
      <c r="B10347"/>
      <c r="C10347"/>
      <c r="D10347"/>
      <c r="E10347"/>
      <c r="F10347"/>
      <c r="G10347"/>
      <c r="H10347"/>
      <c r="I10347"/>
      <c r="J10347"/>
      <c r="K10347"/>
    </row>
    <row r="10348" spans="1:11" ht="15">
      <c r="A10348"/>
      <c r="B10348"/>
      <c r="C10348"/>
      <c r="D10348"/>
      <c r="E10348"/>
      <c r="F10348"/>
      <c r="G10348"/>
      <c r="H10348"/>
      <c r="I10348"/>
      <c r="J10348"/>
      <c r="K10348"/>
    </row>
    <row r="10349" spans="1:11" ht="15">
      <c r="A10349"/>
      <c r="B10349"/>
      <c r="C10349"/>
      <c r="D10349"/>
      <c r="E10349"/>
      <c r="F10349"/>
      <c r="G10349"/>
      <c r="H10349"/>
      <c r="I10349"/>
      <c r="J10349"/>
      <c r="K10349"/>
    </row>
    <row r="10350" spans="1:11" ht="15">
      <c r="A10350"/>
      <c r="B10350"/>
      <c r="C10350"/>
      <c r="D10350"/>
      <c r="E10350"/>
      <c r="F10350"/>
      <c r="G10350"/>
      <c r="H10350"/>
      <c r="I10350"/>
      <c r="J10350"/>
      <c r="K10350"/>
    </row>
    <row r="10351" spans="1:11" ht="15">
      <c r="A10351"/>
      <c r="B10351"/>
      <c r="C10351"/>
      <c r="D10351"/>
      <c r="E10351"/>
      <c r="F10351"/>
      <c r="G10351"/>
      <c r="H10351"/>
      <c r="I10351"/>
      <c r="J10351"/>
      <c r="K10351"/>
    </row>
    <row r="10352" spans="1:11" ht="15">
      <c r="A10352"/>
      <c r="B10352"/>
      <c r="C10352"/>
      <c r="D10352"/>
      <c r="E10352"/>
      <c r="F10352"/>
      <c r="G10352"/>
      <c r="H10352"/>
      <c r="I10352"/>
      <c r="J10352"/>
      <c r="K10352"/>
    </row>
    <row r="10353" spans="1:11" ht="15">
      <c r="A10353"/>
      <c r="B10353"/>
      <c r="C10353"/>
      <c r="D10353"/>
      <c r="E10353"/>
      <c r="F10353"/>
      <c r="G10353"/>
      <c r="H10353"/>
      <c r="I10353"/>
      <c r="J10353"/>
      <c r="K10353"/>
    </row>
    <row r="10354" spans="1:11" ht="15">
      <c r="A10354"/>
      <c r="B10354"/>
      <c r="C10354"/>
      <c r="D10354"/>
      <c r="E10354"/>
      <c r="F10354"/>
      <c r="G10354"/>
      <c r="H10354"/>
      <c r="I10354"/>
      <c r="J10354"/>
      <c r="K10354"/>
    </row>
    <row r="10355" spans="1:11" ht="15">
      <c r="A10355"/>
      <c r="B10355"/>
      <c r="C10355"/>
      <c r="D10355"/>
      <c r="E10355"/>
      <c r="F10355"/>
      <c r="G10355"/>
      <c r="H10355"/>
      <c r="I10355"/>
      <c r="J10355"/>
      <c r="K10355"/>
    </row>
    <row r="10356" spans="1:11" ht="15">
      <c r="A10356"/>
      <c r="B10356"/>
      <c r="C10356"/>
      <c r="D10356"/>
      <c r="E10356"/>
      <c r="F10356"/>
      <c r="G10356"/>
      <c r="H10356"/>
      <c r="I10356"/>
      <c r="J10356"/>
      <c r="K10356"/>
    </row>
    <row r="10357" spans="1:11" ht="15">
      <c r="A10357"/>
      <c r="B10357"/>
      <c r="C10357"/>
      <c r="D10357"/>
      <c r="E10357"/>
      <c r="F10357"/>
      <c r="G10357"/>
      <c r="H10357"/>
      <c r="I10357"/>
      <c r="J10357"/>
      <c r="K10357"/>
    </row>
    <row r="10358" spans="1:11" ht="15">
      <c r="A10358"/>
      <c r="B10358"/>
      <c r="C10358"/>
      <c r="D10358"/>
      <c r="E10358"/>
      <c r="F10358"/>
      <c r="G10358"/>
      <c r="H10358"/>
      <c r="I10358"/>
      <c r="J10358"/>
      <c r="K10358"/>
    </row>
    <row r="10359" spans="1:11" ht="15">
      <c r="A10359"/>
      <c r="B10359"/>
      <c r="C10359"/>
      <c r="D10359"/>
      <c r="E10359"/>
      <c r="F10359"/>
      <c r="G10359"/>
      <c r="H10359"/>
      <c r="I10359"/>
      <c r="J10359"/>
      <c r="K10359"/>
    </row>
    <row r="10360" spans="1:11" ht="15">
      <c r="A10360"/>
      <c r="B10360"/>
      <c r="C10360"/>
      <c r="D10360"/>
      <c r="E10360"/>
      <c r="F10360"/>
      <c r="G10360"/>
      <c r="H10360"/>
      <c r="I10360"/>
      <c r="J10360"/>
      <c r="K10360"/>
    </row>
    <row r="10361" spans="1:11" ht="15">
      <c r="A10361"/>
      <c r="B10361"/>
      <c r="C10361"/>
      <c r="D10361"/>
      <c r="E10361"/>
      <c r="F10361"/>
      <c r="G10361"/>
      <c r="H10361"/>
      <c r="I10361"/>
      <c r="J10361"/>
      <c r="K10361"/>
    </row>
    <row r="10362" spans="1:11" ht="15">
      <c r="A10362"/>
      <c r="B10362"/>
      <c r="C10362"/>
      <c r="D10362"/>
      <c r="E10362"/>
      <c r="F10362"/>
      <c r="G10362"/>
      <c r="H10362"/>
      <c r="I10362"/>
      <c r="J10362"/>
      <c r="K10362"/>
    </row>
    <row r="10363" spans="1:11" ht="15">
      <c r="A10363"/>
      <c r="B10363"/>
      <c r="C10363"/>
      <c r="D10363"/>
      <c r="E10363"/>
      <c r="F10363"/>
      <c r="G10363"/>
      <c r="H10363"/>
      <c r="I10363"/>
      <c r="J10363"/>
      <c r="K10363"/>
    </row>
    <row r="10364" spans="1:11" ht="15">
      <c r="A10364"/>
      <c r="B10364"/>
      <c r="C10364"/>
      <c r="D10364"/>
      <c r="E10364"/>
      <c r="F10364"/>
      <c r="G10364"/>
      <c r="H10364"/>
      <c r="I10364"/>
      <c r="J10364"/>
      <c r="K10364"/>
    </row>
    <row r="10365" spans="1:11" ht="15">
      <c r="A10365"/>
      <c r="B10365"/>
      <c r="C10365"/>
      <c r="D10365"/>
      <c r="E10365"/>
      <c r="F10365"/>
      <c r="G10365"/>
      <c r="H10365"/>
      <c r="I10365"/>
      <c r="J10365"/>
      <c r="K10365"/>
    </row>
    <row r="10366" spans="1:11" ht="15">
      <c r="A10366"/>
      <c r="B10366"/>
      <c r="C10366"/>
      <c r="D10366"/>
      <c r="E10366"/>
      <c r="F10366"/>
      <c r="G10366"/>
      <c r="H10366"/>
      <c r="I10366"/>
      <c r="J10366"/>
      <c r="K10366"/>
    </row>
    <row r="10367" spans="1:11" ht="15">
      <c r="A10367"/>
      <c r="B10367"/>
      <c r="C10367"/>
      <c r="D10367"/>
      <c r="E10367"/>
      <c r="F10367"/>
      <c r="G10367"/>
      <c r="H10367"/>
      <c r="I10367"/>
      <c r="J10367"/>
      <c r="K10367"/>
    </row>
    <row r="10368" spans="1:11" ht="15">
      <c r="A10368"/>
      <c r="B10368"/>
      <c r="C10368"/>
      <c r="D10368"/>
      <c r="E10368"/>
      <c r="F10368"/>
      <c r="G10368"/>
      <c r="H10368"/>
      <c r="I10368"/>
      <c r="J10368"/>
      <c r="K10368"/>
    </row>
    <row r="10369" spans="1:11" ht="15">
      <c r="A10369"/>
      <c r="B10369"/>
      <c r="C10369"/>
      <c r="D10369"/>
      <c r="E10369"/>
      <c r="F10369"/>
      <c r="G10369"/>
      <c r="H10369"/>
      <c r="I10369"/>
      <c r="J10369"/>
      <c r="K10369"/>
    </row>
    <row r="10370" spans="1:11" ht="15">
      <c r="A10370"/>
      <c r="B10370"/>
      <c r="C10370"/>
      <c r="D10370"/>
      <c r="E10370"/>
      <c r="F10370"/>
      <c r="G10370"/>
      <c r="H10370"/>
      <c r="I10370"/>
      <c r="J10370"/>
      <c r="K10370"/>
    </row>
    <row r="10371" spans="1:11" ht="15">
      <c r="A10371"/>
      <c r="B10371"/>
      <c r="C10371"/>
      <c r="D10371"/>
      <c r="E10371"/>
      <c r="F10371"/>
      <c r="G10371"/>
      <c r="H10371"/>
      <c r="I10371"/>
      <c r="J10371"/>
      <c r="K10371"/>
    </row>
    <row r="10372" spans="1:11" ht="15">
      <c r="A10372"/>
      <c r="B10372"/>
      <c r="C10372"/>
      <c r="D10372"/>
      <c r="E10372"/>
      <c r="F10372"/>
      <c r="G10372"/>
      <c r="H10372"/>
      <c r="I10372"/>
      <c r="J10372"/>
      <c r="K10372"/>
    </row>
    <row r="10373" spans="1:11" ht="15">
      <c r="A10373"/>
      <c r="B10373"/>
      <c r="C10373"/>
      <c r="D10373"/>
      <c r="E10373"/>
      <c r="F10373"/>
      <c r="G10373"/>
      <c r="H10373"/>
      <c r="I10373"/>
      <c r="J10373"/>
      <c r="K10373"/>
    </row>
    <row r="10374" spans="1:11" ht="15">
      <c r="A10374"/>
      <c r="B10374"/>
      <c r="C10374"/>
      <c r="D10374"/>
      <c r="E10374"/>
      <c r="F10374"/>
      <c r="G10374"/>
      <c r="H10374"/>
      <c r="I10374"/>
      <c r="J10374"/>
      <c r="K10374"/>
    </row>
    <row r="10375" spans="1:11" ht="15">
      <c r="A10375"/>
      <c r="B10375"/>
      <c r="C10375"/>
      <c r="D10375"/>
      <c r="E10375"/>
      <c r="F10375"/>
      <c r="G10375"/>
      <c r="H10375"/>
      <c r="I10375"/>
      <c r="J10375"/>
      <c r="K10375"/>
    </row>
    <row r="10376" spans="1:11" ht="15">
      <c r="A10376"/>
      <c r="B10376"/>
      <c r="C10376"/>
      <c r="D10376"/>
      <c r="E10376"/>
      <c r="F10376"/>
      <c r="G10376"/>
      <c r="H10376"/>
      <c r="I10376"/>
      <c r="J10376"/>
      <c r="K10376"/>
    </row>
    <row r="10377" spans="1:11" ht="15">
      <c r="A10377"/>
      <c r="B10377"/>
      <c r="C10377"/>
      <c r="D10377"/>
      <c r="E10377"/>
      <c r="F10377"/>
      <c r="G10377"/>
      <c r="H10377"/>
      <c r="I10377"/>
      <c r="J10377"/>
      <c r="K10377"/>
    </row>
    <row r="10378" spans="1:11" ht="15">
      <c r="A10378"/>
      <c r="B10378"/>
      <c r="C10378"/>
      <c r="D10378"/>
      <c r="E10378"/>
      <c r="F10378"/>
      <c r="G10378"/>
      <c r="H10378"/>
      <c r="I10378"/>
      <c r="J10378"/>
      <c r="K10378"/>
    </row>
    <row r="10379" spans="1:11" ht="15">
      <c r="A10379"/>
      <c r="B10379"/>
      <c r="C10379"/>
      <c r="D10379"/>
      <c r="E10379"/>
      <c r="F10379"/>
      <c r="G10379"/>
      <c r="H10379"/>
      <c r="I10379"/>
      <c r="J10379"/>
      <c r="K10379"/>
    </row>
    <row r="10380" spans="1:11" ht="15">
      <c r="A10380"/>
      <c r="B10380"/>
      <c r="C10380"/>
      <c r="D10380"/>
      <c r="E10380"/>
      <c r="F10380"/>
      <c r="G10380"/>
      <c r="H10380"/>
      <c r="I10380"/>
      <c r="J10380"/>
      <c r="K10380"/>
    </row>
    <row r="10381" spans="1:11" ht="15">
      <c r="A10381"/>
      <c r="B10381"/>
      <c r="C10381"/>
      <c r="D10381"/>
      <c r="E10381"/>
      <c r="F10381"/>
      <c r="G10381"/>
      <c r="H10381"/>
      <c r="I10381"/>
      <c r="J10381"/>
      <c r="K10381"/>
    </row>
    <row r="10382" spans="1:11" ht="15">
      <c r="A10382"/>
      <c r="B10382"/>
      <c r="C10382"/>
      <c r="D10382"/>
      <c r="E10382"/>
      <c r="F10382"/>
      <c r="G10382"/>
      <c r="H10382"/>
      <c r="I10382"/>
      <c r="J10382"/>
      <c r="K10382"/>
    </row>
    <row r="10383" spans="1:11" ht="15">
      <c r="A10383"/>
      <c r="B10383"/>
      <c r="C10383"/>
      <c r="D10383"/>
      <c r="E10383"/>
      <c r="F10383"/>
      <c r="G10383"/>
      <c r="H10383"/>
      <c r="I10383"/>
      <c r="J10383"/>
      <c r="K10383"/>
    </row>
    <row r="10384" spans="1:11" ht="15">
      <c r="A10384"/>
      <c r="B10384"/>
      <c r="C10384"/>
      <c r="D10384"/>
      <c r="E10384"/>
      <c r="F10384"/>
      <c r="G10384"/>
      <c r="H10384"/>
      <c r="I10384"/>
      <c r="J10384"/>
      <c r="K10384"/>
    </row>
    <row r="10385" spans="1:11" ht="15">
      <c r="A10385"/>
      <c r="B10385"/>
      <c r="C10385"/>
      <c r="D10385"/>
      <c r="E10385"/>
      <c r="F10385"/>
      <c r="G10385"/>
      <c r="H10385"/>
      <c r="I10385"/>
      <c r="J10385"/>
      <c r="K10385"/>
    </row>
    <row r="10386" spans="1:11" ht="15">
      <c r="A10386"/>
      <c r="B10386"/>
      <c r="C10386"/>
      <c r="D10386"/>
      <c r="E10386"/>
      <c r="F10386"/>
      <c r="G10386"/>
      <c r="H10386"/>
      <c r="I10386"/>
      <c r="J10386"/>
      <c r="K10386"/>
    </row>
    <row r="10387" spans="1:11" ht="15">
      <c r="A10387"/>
      <c r="B10387"/>
      <c r="C10387"/>
      <c r="D10387"/>
      <c r="E10387"/>
      <c r="F10387"/>
      <c r="G10387"/>
      <c r="H10387"/>
      <c r="I10387"/>
      <c r="J10387"/>
      <c r="K10387"/>
    </row>
    <row r="10388" spans="1:11" ht="15">
      <c r="A10388"/>
      <c r="B10388"/>
      <c r="C10388"/>
      <c r="D10388"/>
      <c r="E10388"/>
      <c r="F10388"/>
      <c r="G10388"/>
      <c r="H10388"/>
      <c r="I10388"/>
      <c r="J10388"/>
      <c r="K10388"/>
    </row>
    <row r="10389" spans="1:11" ht="15">
      <c r="A10389"/>
      <c r="B10389"/>
      <c r="C10389"/>
      <c r="D10389"/>
      <c r="E10389"/>
      <c r="F10389"/>
      <c r="G10389"/>
      <c r="H10389"/>
      <c r="I10389"/>
      <c r="J10389"/>
      <c r="K10389"/>
    </row>
    <row r="10390" spans="1:11" ht="15">
      <c r="A10390"/>
      <c r="B10390"/>
      <c r="C10390"/>
      <c r="D10390"/>
      <c r="E10390"/>
      <c r="F10390"/>
      <c r="G10390"/>
      <c r="H10390"/>
      <c r="I10390"/>
      <c r="J10390"/>
      <c r="K10390"/>
    </row>
    <row r="10391" spans="1:11" ht="15">
      <c r="A10391"/>
      <c r="B10391"/>
      <c r="C10391"/>
      <c r="D10391"/>
      <c r="E10391"/>
      <c r="F10391"/>
      <c r="G10391"/>
      <c r="H10391"/>
      <c r="I10391"/>
      <c r="J10391"/>
      <c r="K10391"/>
    </row>
    <row r="10392" spans="1:11" ht="15">
      <c r="A10392"/>
      <c r="B10392"/>
      <c r="C10392"/>
      <c r="D10392"/>
      <c r="E10392"/>
      <c r="F10392"/>
      <c r="G10392"/>
      <c r="H10392"/>
      <c r="I10392"/>
      <c r="J10392"/>
      <c r="K10392"/>
    </row>
    <row r="10393" spans="1:11" ht="15">
      <c r="A10393"/>
      <c r="B10393"/>
      <c r="C10393"/>
      <c r="D10393"/>
      <c r="E10393"/>
      <c r="F10393"/>
      <c r="G10393"/>
      <c r="H10393"/>
      <c r="I10393"/>
      <c r="J10393"/>
      <c r="K10393"/>
    </row>
    <row r="10394" spans="1:11" ht="15">
      <c r="A10394"/>
      <c r="B10394"/>
      <c r="C10394"/>
      <c r="D10394"/>
      <c r="E10394"/>
      <c r="F10394"/>
      <c r="G10394"/>
      <c r="H10394"/>
      <c r="I10394"/>
      <c r="J10394"/>
      <c r="K10394"/>
    </row>
    <row r="10395" spans="1:11" ht="15">
      <c r="A10395"/>
      <c r="B10395"/>
      <c r="C10395"/>
      <c r="D10395"/>
      <c r="E10395"/>
      <c r="F10395"/>
      <c r="G10395"/>
      <c r="H10395"/>
      <c r="I10395"/>
      <c r="J10395"/>
      <c r="K10395"/>
    </row>
    <row r="10396" spans="1:11" ht="15">
      <c r="A10396"/>
      <c r="B10396"/>
      <c r="C10396"/>
      <c r="D10396"/>
      <c r="E10396"/>
      <c r="F10396"/>
      <c r="G10396"/>
      <c r="H10396"/>
      <c r="I10396"/>
      <c r="J10396"/>
      <c r="K10396"/>
    </row>
    <row r="10397" spans="1:11" ht="15">
      <c r="A10397"/>
      <c r="B10397"/>
      <c r="C10397"/>
      <c r="D10397"/>
      <c r="E10397"/>
      <c r="F10397"/>
      <c r="G10397"/>
      <c r="H10397"/>
      <c r="I10397"/>
      <c r="J10397"/>
      <c r="K10397"/>
    </row>
    <row r="10398" spans="1:11" ht="15">
      <c r="A10398"/>
      <c r="B10398"/>
      <c r="C10398"/>
      <c r="D10398"/>
      <c r="E10398"/>
      <c r="F10398"/>
      <c r="G10398"/>
      <c r="H10398"/>
      <c r="I10398"/>
      <c r="J10398"/>
      <c r="K10398"/>
    </row>
    <row r="10399" spans="1:11" ht="15">
      <c r="A10399"/>
      <c r="B10399"/>
      <c r="C10399"/>
      <c r="D10399"/>
      <c r="E10399"/>
      <c r="F10399"/>
      <c r="G10399"/>
      <c r="H10399"/>
      <c r="I10399"/>
      <c r="J10399"/>
      <c r="K10399"/>
    </row>
    <row r="10400" spans="1:11" ht="15">
      <c r="A10400"/>
      <c r="B10400"/>
      <c r="C10400"/>
      <c r="D10400"/>
      <c r="E10400"/>
      <c r="F10400"/>
      <c r="G10400"/>
      <c r="H10400"/>
      <c r="I10400"/>
      <c r="J10400"/>
      <c r="K10400"/>
    </row>
    <row r="10401" spans="1:11" ht="15">
      <c r="A10401"/>
      <c r="B10401"/>
      <c r="C10401"/>
      <c r="D10401"/>
      <c r="E10401"/>
      <c r="F10401"/>
      <c r="G10401"/>
      <c r="H10401"/>
      <c r="I10401"/>
      <c r="J10401"/>
      <c r="K10401"/>
    </row>
    <row r="10402" spans="1:11" ht="15">
      <c r="A10402"/>
      <c r="B10402"/>
      <c r="C10402"/>
      <c r="D10402"/>
      <c r="E10402"/>
      <c r="F10402"/>
      <c r="G10402"/>
      <c r="H10402"/>
      <c r="I10402"/>
      <c r="J10402"/>
      <c r="K10402"/>
    </row>
    <row r="10403" spans="1:11" ht="15">
      <c r="A10403"/>
      <c r="B10403"/>
      <c r="C10403"/>
      <c r="D10403"/>
      <c r="E10403"/>
      <c r="F10403"/>
      <c r="G10403"/>
      <c r="H10403"/>
      <c r="I10403"/>
      <c r="J10403"/>
      <c r="K10403"/>
    </row>
    <row r="10404" spans="1:11" ht="15">
      <c r="A10404"/>
      <c r="B10404"/>
      <c r="C10404"/>
      <c r="D10404"/>
      <c r="E10404"/>
      <c r="F10404"/>
      <c r="G10404"/>
      <c r="H10404"/>
      <c r="I10404"/>
      <c r="J10404"/>
      <c r="K10404"/>
    </row>
    <row r="10405" spans="1:11" ht="15">
      <c r="A10405"/>
      <c r="B10405"/>
      <c r="C10405"/>
      <c r="D10405"/>
      <c r="E10405"/>
      <c r="F10405"/>
      <c r="G10405"/>
      <c r="H10405"/>
      <c r="I10405"/>
      <c r="J10405"/>
      <c r="K10405"/>
    </row>
    <row r="10406" spans="1:11" ht="15">
      <c r="A10406"/>
      <c r="B10406"/>
      <c r="C10406"/>
      <c r="D10406"/>
      <c r="E10406"/>
      <c r="F10406"/>
      <c r="G10406"/>
      <c r="H10406"/>
      <c r="I10406"/>
      <c r="J10406"/>
      <c r="K10406"/>
    </row>
    <row r="10407" spans="1:11" ht="15">
      <c r="A10407"/>
      <c r="B10407"/>
      <c r="C10407"/>
      <c r="D10407"/>
      <c r="E10407"/>
      <c r="F10407"/>
      <c r="G10407"/>
      <c r="H10407"/>
      <c r="I10407"/>
      <c r="J10407"/>
      <c r="K10407"/>
    </row>
    <row r="10408" spans="1:11" ht="15">
      <c r="A10408"/>
      <c r="B10408"/>
      <c r="C10408"/>
      <c r="D10408"/>
      <c r="E10408"/>
      <c r="F10408"/>
      <c r="G10408"/>
      <c r="H10408"/>
      <c r="I10408"/>
      <c r="J10408"/>
      <c r="K10408"/>
    </row>
    <row r="10409" spans="1:11" ht="15">
      <c r="A10409"/>
      <c r="B10409"/>
      <c r="C10409"/>
      <c r="D10409"/>
      <c r="E10409"/>
      <c r="F10409"/>
      <c r="G10409"/>
      <c r="H10409"/>
      <c r="I10409"/>
      <c r="J10409"/>
      <c r="K10409"/>
    </row>
    <row r="10410" spans="1:11" ht="15">
      <c r="A10410"/>
      <c r="B10410"/>
      <c r="C10410"/>
      <c r="D10410"/>
      <c r="E10410"/>
      <c r="F10410"/>
      <c r="G10410"/>
      <c r="H10410"/>
      <c r="I10410"/>
      <c r="J10410"/>
      <c r="K10410"/>
    </row>
    <row r="10411" spans="1:11" ht="15">
      <c r="A10411"/>
      <c r="B10411"/>
      <c r="C10411"/>
      <c r="D10411"/>
      <c r="E10411"/>
      <c r="F10411"/>
      <c r="G10411"/>
      <c r="H10411"/>
      <c r="I10411"/>
      <c r="J10411"/>
      <c r="K10411"/>
    </row>
    <row r="10412" spans="1:11" ht="15">
      <c r="A10412"/>
      <c r="B10412"/>
      <c r="C10412"/>
      <c r="D10412"/>
      <c r="E10412"/>
      <c r="F10412"/>
      <c r="G10412"/>
      <c r="H10412"/>
      <c r="I10412"/>
      <c r="J10412"/>
      <c r="K10412"/>
    </row>
    <row r="10413" spans="1:11" ht="15">
      <c r="A10413"/>
      <c r="B10413"/>
      <c r="C10413"/>
      <c r="D10413"/>
      <c r="E10413"/>
      <c r="F10413"/>
      <c r="G10413"/>
      <c r="H10413"/>
      <c r="I10413"/>
      <c r="J10413"/>
      <c r="K10413"/>
    </row>
    <row r="10414" spans="1:11" ht="15">
      <c r="A10414"/>
      <c r="B10414"/>
      <c r="C10414"/>
      <c r="D10414"/>
      <c r="E10414"/>
      <c r="F10414"/>
      <c r="G10414"/>
      <c r="H10414"/>
      <c r="I10414"/>
      <c r="J10414"/>
      <c r="K10414"/>
    </row>
    <row r="10415" spans="1:11" ht="15">
      <c r="A10415"/>
      <c r="B10415"/>
      <c r="C10415"/>
      <c r="D10415"/>
      <c r="E10415"/>
      <c r="F10415"/>
      <c r="G10415"/>
      <c r="H10415"/>
      <c r="I10415"/>
      <c r="J10415"/>
      <c r="K10415"/>
    </row>
    <row r="10416" spans="1:11" ht="15">
      <c r="A10416"/>
      <c r="B10416"/>
      <c r="C10416"/>
      <c r="D10416"/>
      <c r="E10416"/>
      <c r="F10416"/>
      <c r="G10416"/>
      <c r="H10416"/>
      <c r="I10416"/>
      <c r="J10416"/>
      <c r="K10416"/>
    </row>
    <row r="10417" spans="1:11" ht="15">
      <c r="A10417"/>
      <c r="B10417"/>
      <c r="C10417"/>
      <c r="D10417"/>
      <c r="E10417"/>
      <c r="F10417"/>
      <c r="G10417"/>
      <c r="H10417"/>
      <c r="I10417"/>
      <c r="J10417"/>
      <c r="K10417"/>
    </row>
    <row r="10418" spans="1:11" ht="15">
      <c r="A10418"/>
      <c r="B10418"/>
      <c r="C10418"/>
      <c r="D10418"/>
      <c r="E10418"/>
      <c r="F10418"/>
      <c r="G10418"/>
      <c r="H10418"/>
      <c r="I10418"/>
      <c r="J10418"/>
      <c r="K10418"/>
    </row>
    <row r="10419" spans="1:11" ht="15">
      <c r="A10419"/>
      <c r="B10419"/>
      <c r="C10419"/>
      <c r="D10419"/>
      <c r="E10419"/>
      <c r="F10419"/>
      <c r="G10419"/>
      <c r="H10419"/>
      <c r="I10419"/>
      <c r="J10419"/>
      <c r="K10419"/>
    </row>
    <row r="10420" spans="1:11" ht="15">
      <c r="A10420"/>
      <c r="B10420"/>
      <c r="C10420"/>
      <c r="D10420"/>
      <c r="E10420"/>
      <c r="F10420"/>
      <c r="G10420"/>
      <c r="H10420"/>
      <c r="I10420"/>
      <c r="J10420"/>
      <c r="K10420"/>
    </row>
    <row r="10421" spans="1:11" ht="15">
      <c r="A10421"/>
      <c r="B10421"/>
      <c r="C10421"/>
      <c r="D10421"/>
      <c r="E10421"/>
      <c r="F10421"/>
      <c r="G10421"/>
      <c r="H10421"/>
      <c r="I10421"/>
      <c r="J10421"/>
      <c r="K10421"/>
    </row>
    <row r="10422" spans="1:11" ht="15">
      <c r="A10422"/>
      <c r="B10422"/>
      <c r="C10422"/>
      <c r="D10422"/>
      <c r="E10422"/>
      <c r="F10422"/>
      <c r="G10422"/>
      <c r="H10422"/>
      <c r="I10422"/>
      <c r="J10422"/>
      <c r="K10422"/>
    </row>
    <row r="10423" spans="1:11" ht="15">
      <c r="A10423"/>
      <c r="B10423"/>
      <c r="C10423"/>
      <c r="D10423"/>
      <c r="E10423"/>
      <c r="F10423"/>
      <c r="G10423"/>
      <c r="H10423"/>
      <c r="I10423"/>
      <c r="J10423"/>
      <c r="K10423"/>
    </row>
    <row r="10424" spans="1:11" ht="15">
      <c r="A10424"/>
      <c r="B10424"/>
      <c r="C10424"/>
      <c r="D10424"/>
      <c r="E10424"/>
      <c r="F10424"/>
      <c r="G10424"/>
      <c r="H10424"/>
      <c r="I10424"/>
      <c r="J10424"/>
      <c r="K10424"/>
    </row>
    <row r="10425" spans="1:11" ht="15">
      <c r="A10425"/>
      <c r="B10425"/>
      <c r="C10425"/>
      <c r="D10425"/>
      <c r="E10425"/>
      <c r="F10425"/>
      <c r="G10425"/>
      <c r="H10425"/>
      <c r="I10425"/>
      <c r="J10425"/>
      <c r="K10425"/>
    </row>
    <row r="10426" spans="1:11" ht="15">
      <c r="A10426"/>
      <c r="B10426"/>
      <c r="C10426"/>
      <c r="D10426"/>
      <c r="E10426"/>
      <c r="F10426"/>
      <c r="G10426"/>
      <c r="H10426"/>
      <c r="I10426"/>
      <c r="J10426"/>
      <c r="K10426"/>
    </row>
    <row r="10427" spans="1:11" ht="15">
      <c r="A10427"/>
      <c r="B10427"/>
      <c r="C10427"/>
      <c r="D10427"/>
      <c r="E10427"/>
      <c r="F10427"/>
      <c r="G10427"/>
      <c r="H10427"/>
      <c r="I10427"/>
      <c r="J10427"/>
      <c r="K10427"/>
    </row>
    <row r="10428" spans="1:11" ht="15">
      <c r="A10428"/>
      <c r="B10428"/>
      <c r="C10428"/>
      <c r="D10428"/>
      <c r="E10428"/>
      <c r="F10428"/>
      <c r="G10428"/>
      <c r="H10428"/>
      <c r="I10428"/>
      <c r="J10428"/>
      <c r="K10428"/>
    </row>
    <row r="10429" spans="1:11" ht="15">
      <c r="A10429"/>
      <c r="B10429"/>
      <c r="C10429"/>
      <c r="D10429"/>
      <c r="E10429"/>
      <c r="F10429"/>
      <c r="G10429"/>
      <c r="H10429"/>
      <c r="I10429"/>
      <c r="J10429"/>
      <c r="K10429"/>
    </row>
    <row r="10430" spans="1:11" ht="15">
      <c r="A10430"/>
      <c r="B10430"/>
      <c r="C10430"/>
      <c r="D10430"/>
      <c r="E10430"/>
      <c r="F10430"/>
      <c r="G10430"/>
      <c r="H10430"/>
      <c r="I10430"/>
      <c r="J10430"/>
      <c r="K10430"/>
    </row>
    <row r="10431" spans="1:11" ht="15">
      <c r="A10431"/>
      <c r="B10431"/>
      <c r="C10431"/>
      <c r="D10431"/>
      <c r="E10431"/>
      <c r="F10431"/>
      <c r="G10431"/>
      <c r="H10431"/>
      <c r="I10431"/>
      <c r="J10431"/>
      <c r="K10431"/>
    </row>
    <row r="10432" spans="1:11" ht="15">
      <c r="A10432"/>
      <c r="B10432"/>
      <c r="C10432"/>
      <c r="D10432"/>
      <c r="E10432"/>
      <c r="F10432"/>
      <c r="G10432"/>
      <c r="H10432"/>
      <c r="I10432"/>
      <c r="J10432"/>
      <c r="K10432"/>
    </row>
    <row r="10433" spans="1:11" ht="15">
      <c r="A10433"/>
      <c r="B10433"/>
      <c r="C10433"/>
      <c r="D10433"/>
      <c r="E10433"/>
      <c r="F10433"/>
      <c r="G10433"/>
      <c r="H10433"/>
      <c r="I10433"/>
      <c r="J10433"/>
      <c r="K10433"/>
    </row>
    <row r="10434" spans="1:11" ht="15">
      <c r="A10434"/>
      <c r="B10434"/>
      <c r="C10434"/>
      <c r="D10434"/>
      <c r="E10434"/>
      <c r="F10434"/>
      <c r="G10434"/>
      <c r="H10434"/>
      <c r="I10434"/>
      <c r="J10434"/>
      <c r="K10434"/>
    </row>
    <row r="10435" spans="1:11" ht="15">
      <c r="A10435"/>
      <c r="B10435"/>
      <c r="C10435"/>
      <c r="D10435"/>
      <c r="E10435"/>
      <c r="F10435"/>
      <c r="G10435"/>
      <c r="H10435"/>
      <c r="I10435"/>
      <c r="J10435"/>
      <c r="K10435"/>
    </row>
    <row r="10436" spans="1:11" ht="15">
      <c r="A10436"/>
      <c r="B10436"/>
      <c r="C10436"/>
      <c r="D10436"/>
      <c r="E10436"/>
      <c r="F10436"/>
      <c r="G10436"/>
      <c r="H10436"/>
      <c r="I10436"/>
      <c r="J10436"/>
      <c r="K10436"/>
    </row>
    <row r="10437" spans="1:11" ht="15">
      <c r="A10437"/>
      <c r="B10437"/>
      <c r="C10437"/>
      <c r="D10437"/>
      <c r="E10437"/>
      <c r="F10437"/>
      <c r="G10437"/>
      <c r="H10437"/>
      <c r="I10437"/>
      <c r="J10437"/>
      <c r="K10437"/>
    </row>
    <row r="10438" spans="1:11" ht="15">
      <c r="A10438"/>
      <c r="B10438"/>
      <c r="C10438"/>
      <c r="D10438"/>
      <c r="E10438"/>
      <c r="F10438"/>
      <c r="G10438"/>
      <c r="H10438"/>
      <c r="I10438"/>
      <c r="J10438"/>
      <c r="K10438"/>
    </row>
    <row r="10439" spans="1:11" ht="15">
      <c r="A10439"/>
      <c r="B10439"/>
      <c r="C10439"/>
      <c r="D10439"/>
      <c r="E10439"/>
      <c r="F10439"/>
      <c r="G10439"/>
      <c r="H10439"/>
      <c r="I10439"/>
      <c r="J10439"/>
      <c r="K10439"/>
    </row>
    <row r="10440" spans="1:11" ht="15">
      <c r="A10440"/>
      <c r="B10440"/>
      <c r="C10440"/>
      <c r="D10440"/>
      <c r="E10440"/>
      <c r="F10440"/>
      <c r="G10440"/>
      <c r="H10440"/>
      <c r="I10440"/>
      <c r="J10440"/>
      <c r="K10440"/>
    </row>
    <row r="10441" spans="1:11" ht="15">
      <c r="A10441"/>
      <c r="B10441"/>
      <c r="C10441"/>
      <c r="D10441"/>
      <c r="E10441"/>
      <c r="F10441"/>
      <c r="G10441"/>
      <c r="H10441"/>
      <c r="I10441"/>
      <c r="J10441"/>
      <c r="K10441"/>
    </row>
    <row r="10442" spans="1:11" ht="15">
      <c r="A10442"/>
      <c r="B10442"/>
      <c r="C10442"/>
      <c r="D10442"/>
      <c r="E10442"/>
      <c r="F10442"/>
      <c r="G10442"/>
      <c r="H10442"/>
      <c r="I10442"/>
      <c r="J10442"/>
      <c r="K10442"/>
    </row>
    <row r="10443" spans="1:11" ht="15">
      <c r="A10443"/>
      <c r="B10443"/>
      <c r="C10443"/>
      <c r="D10443"/>
      <c r="E10443"/>
      <c r="F10443"/>
      <c r="G10443"/>
      <c r="H10443"/>
      <c r="I10443"/>
      <c r="J10443"/>
      <c r="K10443"/>
    </row>
    <row r="10444" spans="1:11" ht="15">
      <c r="A10444"/>
      <c r="B10444"/>
      <c r="C10444"/>
      <c r="D10444"/>
      <c r="E10444"/>
      <c r="F10444"/>
      <c r="G10444"/>
      <c r="H10444"/>
      <c r="I10444"/>
      <c r="J10444"/>
      <c r="K10444"/>
    </row>
    <row r="10445" spans="1:11" ht="15">
      <c r="A10445"/>
      <c r="B10445"/>
      <c r="C10445"/>
      <c r="D10445"/>
      <c r="E10445"/>
      <c r="F10445"/>
      <c r="G10445"/>
      <c r="H10445"/>
      <c r="I10445"/>
      <c r="J10445"/>
      <c r="K10445"/>
    </row>
    <row r="10446" spans="1:11" ht="15">
      <c r="A10446"/>
      <c r="B10446"/>
      <c r="C10446"/>
      <c r="D10446"/>
      <c r="E10446"/>
      <c r="F10446"/>
      <c r="G10446"/>
      <c r="H10446"/>
      <c r="I10446"/>
      <c r="J10446"/>
      <c r="K10446"/>
    </row>
    <row r="10447" spans="1:11" ht="15">
      <c r="A10447"/>
      <c r="B10447"/>
      <c r="C10447"/>
      <c r="D10447"/>
      <c r="E10447"/>
      <c r="F10447"/>
      <c r="G10447"/>
      <c r="H10447"/>
      <c r="I10447"/>
      <c r="J10447"/>
      <c r="K10447"/>
    </row>
    <row r="10448" spans="1:11" ht="15">
      <c r="A10448"/>
      <c r="B10448"/>
      <c r="C10448"/>
      <c r="D10448"/>
      <c r="E10448"/>
      <c r="F10448"/>
      <c r="G10448"/>
      <c r="H10448"/>
      <c r="I10448"/>
      <c r="J10448"/>
      <c r="K10448"/>
    </row>
    <row r="10449" spans="1:11" ht="15">
      <c r="A10449"/>
      <c r="B10449"/>
      <c r="C10449"/>
      <c r="D10449"/>
      <c r="E10449"/>
      <c r="F10449"/>
      <c r="G10449"/>
      <c r="H10449"/>
      <c r="I10449"/>
      <c r="J10449"/>
      <c r="K10449"/>
    </row>
    <row r="10450" spans="1:11" ht="15">
      <c r="A10450"/>
      <c r="B10450"/>
      <c r="C10450"/>
      <c r="D10450"/>
      <c r="E10450"/>
      <c r="F10450"/>
      <c r="G10450"/>
      <c r="H10450"/>
      <c r="I10450"/>
      <c r="J10450"/>
      <c r="K10450"/>
    </row>
    <row r="10451" spans="1:11" ht="15">
      <c r="A10451"/>
      <c r="B10451"/>
      <c r="C10451"/>
      <c r="D10451"/>
      <c r="E10451"/>
      <c r="F10451"/>
      <c r="G10451"/>
      <c r="H10451"/>
      <c r="I10451"/>
      <c r="J10451"/>
      <c r="K10451"/>
    </row>
    <row r="10452" spans="1:11" ht="15">
      <c r="A10452"/>
      <c r="B10452"/>
      <c r="C10452"/>
      <c r="D10452"/>
      <c r="E10452"/>
      <c r="F10452"/>
      <c r="G10452"/>
      <c r="H10452"/>
      <c r="I10452"/>
      <c r="J10452"/>
      <c r="K10452"/>
    </row>
    <row r="10453" spans="1:11" ht="15">
      <c r="A10453"/>
      <c r="B10453"/>
      <c r="C10453"/>
      <c r="D10453"/>
      <c r="E10453"/>
      <c r="F10453"/>
      <c r="G10453"/>
      <c r="H10453"/>
      <c r="I10453"/>
      <c r="J10453"/>
      <c r="K10453"/>
    </row>
    <row r="10454" spans="1:11" ht="15">
      <c r="A10454"/>
      <c r="B10454"/>
      <c r="C10454"/>
      <c r="D10454"/>
      <c r="E10454"/>
      <c r="F10454"/>
      <c r="G10454"/>
      <c r="H10454"/>
      <c r="I10454"/>
      <c r="J10454"/>
      <c r="K10454"/>
    </row>
    <row r="10455" spans="1:11" ht="15">
      <c r="A10455"/>
      <c r="B10455"/>
      <c r="C10455"/>
      <c r="D10455"/>
      <c r="E10455"/>
      <c r="F10455"/>
      <c r="G10455"/>
      <c r="H10455"/>
      <c r="I10455"/>
      <c r="J10455"/>
      <c r="K10455"/>
    </row>
    <row r="10456" spans="1:11" ht="15">
      <c r="A10456"/>
      <c r="B10456"/>
      <c r="C10456"/>
      <c r="D10456"/>
      <c r="E10456"/>
      <c r="F10456"/>
      <c r="G10456"/>
      <c r="H10456"/>
      <c r="I10456"/>
      <c r="J10456"/>
      <c r="K10456"/>
    </row>
    <row r="10457" spans="1:11" ht="15">
      <c r="A10457"/>
      <c r="B10457"/>
      <c r="C10457"/>
      <c r="D10457"/>
      <c r="E10457"/>
      <c r="F10457"/>
      <c r="G10457"/>
      <c r="H10457"/>
      <c r="I10457"/>
      <c r="J10457"/>
      <c r="K10457"/>
    </row>
    <row r="10458" spans="1:11" ht="15">
      <c r="A10458"/>
      <c r="B10458"/>
      <c r="C10458"/>
      <c r="D10458"/>
      <c r="E10458"/>
      <c r="F10458"/>
      <c r="G10458"/>
      <c r="H10458"/>
      <c r="I10458"/>
      <c r="J10458"/>
      <c r="K10458"/>
    </row>
    <row r="10459" spans="1:11" ht="15">
      <c r="A10459"/>
      <c r="B10459"/>
      <c r="C10459"/>
      <c r="D10459"/>
      <c r="E10459"/>
      <c r="F10459"/>
      <c r="G10459"/>
      <c r="H10459"/>
      <c r="I10459"/>
      <c r="J10459"/>
      <c r="K10459"/>
    </row>
    <row r="10460" spans="1:11" ht="15">
      <c r="A10460"/>
      <c r="B10460"/>
      <c r="C10460"/>
      <c r="D10460"/>
      <c r="E10460"/>
      <c r="F10460"/>
      <c r="G10460"/>
      <c r="H10460"/>
      <c r="I10460"/>
      <c r="J10460"/>
      <c r="K10460"/>
    </row>
    <row r="10461" spans="1:11" ht="15">
      <c r="A10461"/>
      <c r="B10461"/>
      <c r="C10461"/>
      <c r="D10461"/>
      <c r="E10461"/>
      <c r="F10461"/>
      <c r="G10461"/>
      <c r="H10461"/>
      <c r="I10461"/>
      <c r="J10461"/>
      <c r="K10461"/>
    </row>
    <row r="10462" spans="1:11" ht="15">
      <c r="A10462"/>
      <c r="B10462"/>
      <c r="C10462"/>
      <c r="D10462"/>
      <c r="E10462"/>
      <c r="F10462"/>
      <c r="G10462"/>
      <c r="H10462"/>
      <c r="I10462"/>
      <c r="J10462"/>
      <c r="K10462"/>
    </row>
    <row r="10463" spans="1:11" ht="15">
      <c r="A10463"/>
      <c r="B10463"/>
      <c r="C10463"/>
      <c r="D10463"/>
      <c r="E10463"/>
      <c r="F10463"/>
      <c r="G10463"/>
      <c r="H10463"/>
      <c r="I10463"/>
      <c r="J10463"/>
      <c r="K10463"/>
    </row>
    <row r="10464" spans="1:11" ht="15">
      <c r="A10464"/>
      <c r="B10464"/>
      <c r="C10464"/>
      <c r="D10464"/>
      <c r="E10464"/>
      <c r="F10464"/>
      <c r="G10464"/>
      <c r="H10464"/>
      <c r="I10464"/>
      <c r="J10464"/>
      <c r="K10464"/>
    </row>
    <row r="10465" spans="1:11" ht="15">
      <c r="A10465"/>
      <c r="B10465"/>
      <c r="C10465"/>
      <c r="D10465"/>
      <c r="E10465"/>
      <c r="F10465"/>
      <c r="G10465"/>
      <c r="H10465"/>
      <c r="I10465"/>
      <c r="J10465"/>
      <c r="K10465"/>
    </row>
    <row r="10466" spans="1:11" ht="15">
      <c r="A10466"/>
      <c r="B10466"/>
      <c r="C10466"/>
      <c r="D10466"/>
      <c r="E10466"/>
      <c r="F10466"/>
      <c r="G10466"/>
      <c r="H10466"/>
      <c r="I10466"/>
      <c r="J10466"/>
      <c r="K10466"/>
    </row>
    <row r="10467" spans="1:11" ht="15">
      <c r="A10467"/>
      <c r="B10467"/>
      <c r="C10467"/>
      <c r="D10467"/>
      <c r="E10467"/>
      <c r="F10467"/>
      <c r="G10467"/>
      <c r="H10467"/>
      <c r="I10467"/>
      <c r="J10467"/>
      <c r="K10467"/>
    </row>
    <row r="10468" spans="1:11" ht="15">
      <c r="A10468"/>
      <c r="B10468"/>
      <c r="C10468"/>
      <c r="D10468"/>
      <c r="E10468"/>
      <c r="F10468"/>
      <c r="G10468"/>
      <c r="H10468"/>
      <c r="I10468"/>
      <c r="J10468"/>
      <c r="K10468"/>
    </row>
    <row r="10469" spans="1:11" ht="15">
      <c r="A10469"/>
      <c r="B10469"/>
      <c r="C10469"/>
      <c r="D10469"/>
      <c r="E10469"/>
      <c r="F10469"/>
      <c r="G10469"/>
      <c r="H10469"/>
      <c r="I10469"/>
      <c r="J10469"/>
      <c r="K10469"/>
    </row>
    <row r="10470" spans="1:11" ht="15">
      <c r="A10470"/>
      <c r="B10470"/>
      <c r="C10470"/>
      <c r="D10470"/>
      <c r="E10470"/>
      <c r="F10470"/>
      <c r="G10470"/>
      <c r="H10470"/>
      <c r="I10470"/>
      <c r="J10470"/>
      <c r="K10470"/>
    </row>
    <row r="10471" spans="1:11" ht="15">
      <c r="A10471"/>
      <c r="B10471"/>
      <c r="C10471"/>
      <c r="D10471"/>
      <c r="E10471"/>
      <c r="F10471"/>
      <c r="G10471"/>
      <c r="H10471"/>
      <c r="I10471"/>
      <c r="J10471"/>
      <c r="K10471"/>
    </row>
    <row r="10472" spans="1:11" ht="15">
      <c r="A10472"/>
      <c r="B10472"/>
      <c r="C10472"/>
      <c r="D10472"/>
      <c r="E10472"/>
      <c r="F10472"/>
      <c r="G10472"/>
      <c r="H10472"/>
      <c r="I10472"/>
      <c r="J10472"/>
      <c r="K10472"/>
    </row>
    <row r="10473" spans="1:11" ht="15">
      <c r="A10473"/>
      <c r="B10473"/>
      <c r="C10473"/>
      <c r="D10473"/>
      <c r="E10473"/>
      <c r="F10473"/>
      <c r="G10473"/>
      <c r="H10473"/>
      <c r="I10473"/>
      <c r="J10473"/>
      <c r="K10473"/>
    </row>
    <row r="10474" spans="1:11" ht="15">
      <c r="A10474"/>
      <c r="B10474"/>
      <c r="C10474"/>
      <c r="D10474"/>
      <c r="E10474"/>
      <c r="F10474"/>
      <c r="G10474"/>
      <c r="H10474"/>
      <c r="I10474"/>
      <c r="J10474"/>
      <c r="K10474"/>
    </row>
    <row r="10475" spans="1:11" ht="15">
      <c r="A10475"/>
      <c r="B10475"/>
      <c r="C10475"/>
      <c r="D10475"/>
      <c r="E10475"/>
      <c r="F10475"/>
      <c r="G10475"/>
      <c r="H10475"/>
      <c r="I10475"/>
      <c r="J10475"/>
      <c r="K10475"/>
    </row>
    <row r="10476" spans="1:11" ht="15">
      <c r="A10476"/>
      <c r="B10476"/>
      <c r="C10476"/>
      <c r="D10476"/>
      <c r="E10476"/>
      <c r="F10476"/>
      <c r="G10476"/>
      <c r="H10476"/>
      <c r="I10476"/>
      <c r="J10476"/>
      <c r="K10476"/>
    </row>
    <row r="10477" spans="1:11" ht="15">
      <c r="A10477"/>
      <c r="B10477"/>
      <c r="C10477"/>
      <c r="D10477"/>
      <c r="E10477"/>
      <c r="F10477"/>
      <c r="G10477"/>
      <c r="H10477"/>
      <c r="I10477"/>
      <c r="J10477"/>
      <c r="K10477"/>
    </row>
    <row r="10478" spans="1:11" ht="15">
      <c r="A10478"/>
      <c r="B10478"/>
      <c r="C10478"/>
      <c r="D10478"/>
      <c r="E10478"/>
      <c r="F10478"/>
      <c r="G10478"/>
      <c r="H10478"/>
      <c r="I10478"/>
      <c r="J10478"/>
      <c r="K10478"/>
    </row>
    <row r="10479" spans="1:11" ht="15">
      <c r="A10479"/>
      <c r="B10479"/>
      <c r="C10479"/>
      <c r="D10479"/>
      <c r="E10479"/>
      <c r="F10479"/>
      <c r="G10479"/>
      <c r="H10479"/>
      <c r="I10479"/>
      <c r="J10479"/>
      <c r="K10479"/>
    </row>
    <row r="10480" spans="1:11" ht="15">
      <c r="A10480"/>
      <c r="B10480"/>
      <c r="C10480"/>
      <c r="D10480"/>
      <c r="E10480"/>
      <c r="F10480"/>
      <c r="G10480"/>
      <c r="H10480"/>
      <c r="I10480"/>
      <c r="J10480"/>
      <c r="K10480"/>
    </row>
    <row r="10481" spans="1:11" ht="15">
      <c r="A10481"/>
      <c r="B10481"/>
      <c r="C10481"/>
      <c r="D10481"/>
      <c r="E10481"/>
      <c r="F10481"/>
      <c r="G10481"/>
      <c r="H10481"/>
      <c r="I10481"/>
      <c r="J10481"/>
      <c r="K10481"/>
    </row>
    <row r="10482" spans="1:11" ht="15">
      <c r="A10482"/>
      <c r="B10482"/>
      <c r="C10482"/>
      <c r="D10482"/>
      <c r="E10482"/>
      <c r="F10482"/>
      <c r="G10482"/>
      <c r="H10482"/>
      <c r="I10482"/>
      <c r="J10482"/>
      <c r="K10482"/>
    </row>
    <row r="10483" spans="1:11" ht="15">
      <c r="A10483"/>
      <c r="B10483"/>
      <c r="C10483"/>
      <c r="D10483"/>
      <c r="E10483"/>
      <c r="F10483"/>
      <c r="G10483"/>
      <c r="H10483"/>
      <c r="I10483"/>
      <c r="J10483"/>
      <c r="K10483"/>
    </row>
    <row r="10484" spans="1:11" ht="15">
      <c r="A10484"/>
      <c r="B10484"/>
      <c r="C10484"/>
      <c r="D10484"/>
      <c r="E10484"/>
      <c r="F10484"/>
      <c r="G10484"/>
      <c r="H10484"/>
      <c r="I10484"/>
      <c r="J10484"/>
      <c r="K10484"/>
    </row>
    <row r="10485" spans="1:11" ht="15">
      <c r="A10485"/>
      <c r="B10485"/>
      <c r="C10485"/>
      <c r="D10485"/>
      <c r="E10485"/>
      <c r="F10485"/>
      <c r="G10485"/>
      <c r="H10485"/>
      <c r="I10485"/>
      <c r="J10485"/>
      <c r="K10485"/>
    </row>
    <row r="10486" spans="1:11" ht="15">
      <c r="A10486"/>
      <c r="B10486"/>
      <c r="C10486"/>
      <c r="D10486"/>
      <c r="E10486"/>
      <c r="F10486"/>
      <c r="G10486"/>
      <c r="H10486"/>
      <c r="I10486"/>
      <c r="J10486"/>
      <c r="K10486"/>
    </row>
    <row r="10487" spans="1:11" ht="15">
      <c r="A10487"/>
      <c r="B10487"/>
      <c r="C10487"/>
      <c r="D10487"/>
      <c r="E10487"/>
      <c r="F10487"/>
      <c r="G10487"/>
      <c r="H10487"/>
      <c r="I10487"/>
      <c r="J10487"/>
      <c r="K10487"/>
    </row>
    <row r="10488" spans="1:11" ht="15">
      <c r="A10488"/>
      <c r="B10488"/>
      <c r="C10488"/>
      <c r="D10488"/>
      <c r="E10488"/>
      <c r="F10488"/>
      <c r="G10488"/>
      <c r="H10488"/>
      <c r="I10488"/>
      <c r="J10488"/>
      <c r="K10488"/>
    </row>
    <row r="10489" spans="1:11" ht="15">
      <c r="A10489"/>
      <c r="B10489"/>
      <c r="C10489"/>
      <c r="D10489"/>
      <c r="E10489"/>
      <c r="F10489"/>
      <c r="G10489"/>
      <c r="H10489"/>
      <c r="I10489"/>
      <c r="J10489"/>
      <c r="K10489"/>
    </row>
    <row r="10490" spans="1:11" ht="15">
      <c r="A10490"/>
      <c r="B10490"/>
      <c r="C10490"/>
      <c r="D10490"/>
      <c r="E10490"/>
      <c r="F10490"/>
      <c r="G10490"/>
      <c r="H10490"/>
      <c r="I10490"/>
      <c r="J10490"/>
      <c r="K10490"/>
    </row>
    <row r="10491" spans="1:11" ht="15">
      <c r="A10491"/>
      <c r="B10491"/>
      <c r="C10491"/>
      <c r="D10491"/>
      <c r="E10491"/>
      <c r="F10491"/>
      <c r="G10491"/>
      <c r="H10491"/>
      <c r="I10491"/>
      <c r="J10491"/>
      <c r="K10491"/>
    </row>
    <row r="10492" spans="1:11" ht="15">
      <c r="A10492"/>
      <c r="B10492"/>
      <c r="C10492"/>
      <c r="D10492"/>
      <c r="E10492"/>
      <c r="F10492"/>
      <c r="G10492"/>
      <c r="H10492"/>
      <c r="I10492"/>
      <c r="J10492"/>
      <c r="K10492"/>
    </row>
    <row r="10493" spans="1:11" ht="15">
      <c r="A10493"/>
      <c r="B10493"/>
      <c r="C10493"/>
      <c r="D10493"/>
      <c r="E10493"/>
      <c r="F10493"/>
      <c r="G10493"/>
      <c r="H10493"/>
      <c r="I10493"/>
      <c r="J10493"/>
      <c r="K10493"/>
    </row>
    <row r="10494" spans="1:11" ht="15">
      <c r="A10494"/>
      <c r="B10494"/>
      <c r="C10494"/>
      <c r="D10494"/>
      <c r="E10494"/>
      <c r="F10494"/>
      <c r="G10494"/>
      <c r="H10494"/>
      <c r="I10494"/>
      <c r="J10494"/>
      <c r="K10494"/>
    </row>
    <row r="10495" spans="1:11" ht="15">
      <c r="A10495"/>
      <c r="B10495"/>
      <c r="C10495"/>
      <c r="D10495"/>
      <c r="E10495"/>
      <c r="F10495"/>
      <c r="G10495"/>
      <c r="H10495"/>
      <c r="I10495"/>
      <c r="J10495"/>
      <c r="K10495"/>
    </row>
    <row r="10496" spans="1:11" ht="15">
      <c r="A10496"/>
      <c r="B10496"/>
      <c r="C10496"/>
      <c r="D10496"/>
      <c r="E10496"/>
      <c r="F10496"/>
      <c r="G10496"/>
      <c r="H10496"/>
      <c r="I10496"/>
      <c r="J10496"/>
      <c r="K10496"/>
    </row>
    <row r="10497" spans="1:11" ht="15">
      <c r="A10497"/>
      <c r="B10497"/>
      <c r="C10497"/>
      <c r="D10497"/>
      <c r="E10497"/>
      <c r="F10497"/>
      <c r="G10497"/>
      <c r="H10497"/>
      <c r="I10497"/>
      <c r="J10497"/>
      <c r="K10497"/>
    </row>
    <row r="10498" spans="1:11" ht="15">
      <c r="A10498"/>
      <c r="B10498"/>
      <c r="C10498"/>
      <c r="D10498"/>
      <c r="E10498"/>
      <c r="F10498"/>
      <c r="G10498"/>
      <c r="H10498"/>
      <c r="I10498"/>
      <c r="J10498"/>
      <c r="K10498"/>
    </row>
    <row r="10499" spans="1:11" ht="15">
      <c r="A10499"/>
      <c r="B10499"/>
      <c r="C10499"/>
      <c r="D10499"/>
      <c r="E10499"/>
      <c r="F10499"/>
      <c r="G10499"/>
      <c r="H10499"/>
      <c r="I10499"/>
      <c r="J10499"/>
      <c r="K10499"/>
    </row>
    <row r="10500" spans="1:11" ht="15">
      <c r="A10500"/>
      <c r="B10500"/>
      <c r="C10500"/>
      <c r="D10500"/>
      <c r="E10500"/>
      <c r="F10500"/>
      <c r="G10500"/>
      <c r="H10500"/>
      <c r="I10500"/>
      <c r="J10500"/>
      <c r="K10500"/>
    </row>
    <row r="10501" spans="1:11" ht="15">
      <c r="A10501"/>
      <c r="B10501"/>
      <c r="C10501"/>
      <c r="D10501"/>
      <c r="E10501"/>
      <c r="F10501"/>
      <c r="G10501"/>
      <c r="H10501"/>
      <c r="I10501"/>
      <c r="J10501"/>
      <c r="K10501"/>
    </row>
    <row r="10502" spans="1:11" ht="15">
      <c r="A10502"/>
      <c r="B10502"/>
      <c r="C10502"/>
      <c r="D10502"/>
      <c r="E10502"/>
      <c r="F10502"/>
      <c r="G10502"/>
      <c r="H10502"/>
      <c r="I10502"/>
      <c r="J10502"/>
      <c r="K10502"/>
    </row>
    <row r="10503" spans="1:11" ht="15">
      <c r="A10503"/>
      <c r="B10503"/>
      <c r="C10503"/>
      <c r="D10503"/>
      <c r="E10503"/>
      <c r="F10503"/>
      <c r="G10503"/>
      <c r="H10503"/>
      <c r="I10503"/>
      <c r="J10503"/>
      <c r="K10503"/>
    </row>
    <row r="10504" spans="1:11" ht="15">
      <c r="A10504"/>
      <c r="B10504"/>
      <c r="C10504"/>
      <c r="D10504"/>
      <c r="E10504"/>
      <c r="F10504"/>
      <c r="G10504"/>
      <c r="H10504"/>
      <c r="I10504"/>
      <c r="J10504"/>
      <c r="K10504"/>
    </row>
    <row r="10505" spans="1:11" ht="15">
      <c r="A10505"/>
      <c r="B10505"/>
      <c r="C10505"/>
      <c r="D10505"/>
      <c r="E10505"/>
      <c r="F10505"/>
      <c r="G10505"/>
      <c r="H10505"/>
      <c r="I10505"/>
      <c r="J10505"/>
      <c r="K10505"/>
    </row>
    <row r="10506" spans="1:11" ht="15">
      <c r="A10506"/>
      <c r="B10506"/>
      <c r="C10506"/>
      <c r="D10506"/>
      <c r="E10506"/>
      <c r="F10506"/>
      <c r="G10506"/>
      <c r="H10506"/>
      <c r="I10506"/>
      <c r="J10506"/>
      <c r="K10506"/>
    </row>
    <row r="10507" spans="1:11" ht="15">
      <c r="A10507"/>
      <c r="B10507"/>
      <c r="C10507"/>
      <c r="D10507"/>
      <c r="E10507"/>
      <c r="F10507"/>
      <c r="G10507"/>
      <c r="H10507"/>
      <c r="I10507"/>
      <c r="J10507"/>
      <c r="K10507"/>
    </row>
    <row r="10508" spans="1:11" ht="15">
      <c r="A10508"/>
      <c r="B10508"/>
      <c r="C10508"/>
      <c r="D10508"/>
      <c r="E10508"/>
      <c r="F10508"/>
      <c r="G10508"/>
      <c r="H10508"/>
      <c r="I10508"/>
      <c r="J10508"/>
      <c r="K10508"/>
    </row>
    <row r="10509" spans="1:11" ht="15">
      <c r="A10509"/>
      <c r="B10509"/>
      <c r="C10509"/>
      <c r="D10509"/>
      <c r="E10509"/>
      <c r="F10509"/>
      <c r="G10509"/>
      <c r="H10509"/>
      <c r="I10509"/>
      <c r="J10509"/>
      <c r="K10509"/>
    </row>
    <row r="10510" spans="1:11" ht="15">
      <c r="A10510"/>
      <c r="B10510"/>
      <c r="C10510"/>
      <c r="D10510"/>
      <c r="E10510"/>
      <c r="F10510"/>
      <c r="G10510"/>
      <c r="H10510"/>
      <c r="I10510"/>
      <c r="J10510"/>
      <c r="K10510"/>
    </row>
    <row r="10511" spans="1:11" ht="15">
      <c r="A10511"/>
      <c r="B10511"/>
      <c r="C10511"/>
      <c r="D10511"/>
      <c r="E10511"/>
      <c r="F10511"/>
      <c r="G10511"/>
      <c r="H10511"/>
      <c r="I10511"/>
      <c r="J10511"/>
      <c r="K10511"/>
    </row>
    <row r="10512" spans="1:11" ht="15">
      <c r="A10512"/>
      <c r="B10512"/>
      <c r="C10512"/>
      <c r="D10512"/>
      <c r="E10512"/>
      <c r="F10512"/>
      <c r="G10512"/>
      <c r="H10512"/>
      <c r="I10512"/>
      <c r="J10512"/>
      <c r="K10512"/>
    </row>
    <row r="10513" spans="1:11" ht="15">
      <c r="A10513"/>
      <c r="B10513"/>
      <c r="C10513"/>
      <c r="D10513"/>
      <c r="E10513"/>
      <c r="F10513"/>
      <c r="G10513"/>
      <c r="H10513"/>
      <c r="I10513"/>
      <c r="J10513"/>
      <c r="K10513"/>
    </row>
    <row r="10514" spans="1:11" ht="15">
      <c r="A10514"/>
      <c r="B10514"/>
      <c r="C10514"/>
      <c r="D10514"/>
      <c r="E10514"/>
      <c r="F10514"/>
      <c r="G10514"/>
      <c r="H10514"/>
      <c r="I10514"/>
      <c r="J10514"/>
      <c r="K10514"/>
    </row>
    <row r="10515" spans="1:11" ht="15">
      <c r="A10515"/>
      <c r="B10515"/>
      <c r="C10515"/>
      <c r="D10515"/>
      <c r="E10515"/>
      <c r="F10515"/>
      <c r="G10515"/>
      <c r="H10515"/>
      <c r="I10515"/>
      <c r="J10515"/>
      <c r="K10515"/>
    </row>
    <row r="10516" spans="1:11" ht="15">
      <c r="A10516"/>
      <c r="B10516"/>
      <c r="C10516"/>
      <c r="D10516"/>
      <c r="E10516"/>
      <c r="F10516"/>
      <c r="G10516"/>
      <c r="H10516"/>
      <c r="I10516"/>
      <c r="J10516"/>
      <c r="K10516"/>
    </row>
    <row r="10517" spans="1:11" ht="15">
      <c r="A10517"/>
      <c r="B10517"/>
      <c r="C10517"/>
      <c r="D10517"/>
      <c r="E10517"/>
      <c r="F10517"/>
      <c r="G10517"/>
      <c r="H10517"/>
      <c r="I10517"/>
      <c r="J10517"/>
      <c r="K10517"/>
    </row>
    <row r="10518" spans="1:11" ht="15">
      <c r="A10518"/>
      <c r="B10518"/>
      <c r="C10518"/>
      <c r="D10518"/>
      <c r="E10518"/>
      <c r="F10518"/>
      <c r="G10518"/>
      <c r="H10518"/>
      <c r="I10518"/>
      <c r="J10518"/>
      <c r="K10518"/>
    </row>
    <row r="10519" spans="1:11" ht="15">
      <c r="A10519"/>
      <c r="B10519"/>
      <c r="C10519"/>
      <c r="D10519"/>
      <c r="E10519"/>
      <c r="F10519"/>
      <c r="G10519"/>
      <c r="H10519"/>
      <c r="I10519"/>
      <c r="J10519"/>
      <c r="K10519"/>
    </row>
    <row r="10520" spans="1:11" ht="15">
      <c r="A10520"/>
      <c r="B10520"/>
      <c r="C10520"/>
      <c r="D10520"/>
      <c r="E10520"/>
      <c r="F10520"/>
      <c r="G10520"/>
      <c r="H10520"/>
      <c r="I10520"/>
      <c r="J10520"/>
      <c r="K10520"/>
    </row>
    <row r="10521" spans="1:11" ht="15">
      <c r="A10521"/>
      <c r="B10521"/>
      <c r="C10521"/>
      <c r="D10521"/>
      <c r="E10521"/>
      <c r="F10521"/>
      <c r="G10521"/>
      <c r="H10521"/>
      <c r="I10521"/>
      <c r="J10521"/>
      <c r="K10521"/>
    </row>
    <row r="10522" spans="1:11" ht="15">
      <c r="A10522"/>
      <c r="B10522"/>
      <c r="C10522"/>
      <c r="D10522"/>
      <c r="E10522"/>
      <c r="F10522"/>
      <c r="G10522"/>
      <c r="H10522"/>
      <c r="I10522"/>
      <c r="J10522"/>
      <c r="K10522"/>
    </row>
    <row r="10523" spans="1:11" ht="15">
      <c r="A10523"/>
      <c r="B10523"/>
      <c r="C10523"/>
      <c r="D10523"/>
      <c r="E10523"/>
      <c r="F10523"/>
      <c r="G10523"/>
      <c r="H10523"/>
      <c r="I10523"/>
      <c r="J10523"/>
      <c r="K10523"/>
    </row>
    <row r="10524" spans="1:11" ht="15">
      <c r="A10524"/>
      <c r="B10524"/>
      <c r="C10524"/>
      <c r="D10524"/>
      <c r="E10524"/>
      <c r="F10524"/>
      <c r="G10524"/>
      <c r="H10524"/>
      <c r="I10524"/>
      <c r="J10524"/>
      <c r="K10524"/>
    </row>
    <row r="10525" spans="1:11" ht="15">
      <c r="A10525"/>
      <c r="B10525"/>
      <c r="C10525"/>
      <c r="D10525"/>
      <c r="E10525"/>
      <c r="F10525"/>
      <c r="G10525"/>
      <c r="H10525"/>
      <c r="I10525"/>
      <c r="J10525"/>
      <c r="K10525"/>
    </row>
    <row r="10526" spans="1:11" ht="15">
      <c r="A10526"/>
      <c r="B10526"/>
      <c r="C10526"/>
      <c r="D10526"/>
      <c r="E10526"/>
      <c r="F10526"/>
      <c r="G10526"/>
      <c r="H10526"/>
      <c r="I10526"/>
      <c r="J10526"/>
      <c r="K10526"/>
    </row>
    <row r="10527" spans="1:11" ht="15">
      <c r="A10527"/>
      <c r="B10527"/>
      <c r="C10527"/>
      <c r="D10527"/>
      <c r="E10527"/>
      <c r="F10527"/>
      <c r="G10527"/>
      <c r="H10527"/>
      <c r="I10527"/>
      <c r="J10527"/>
      <c r="K10527"/>
    </row>
    <row r="10528" spans="1:11" ht="15">
      <c r="A10528"/>
      <c r="B10528"/>
      <c r="C10528"/>
      <c r="D10528"/>
      <c r="E10528"/>
      <c r="F10528"/>
      <c r="G10528"/>
      <c r="H10528"/>
      <c r="I10528"/>
      <c r="J10528"/>
      <c r="K10528"/>
    </row>
    <row r="10529" spans="1:11" ht="15">
      <c r="A10529"/>
      <c r="B10529"/>
      <c r="C10529"/>
      <c r="D10529"/>
      <c r="E10529"/>
      <c r="F10529"/>
      <c r="G10529"/>
      <c r="H10529"/>
      <c r="I10529"/>
      <c r="J10529"/>
      <c r="K10529"/>
    </row>
    <row r="10530" spans="1:11" ht="15">
      <c r="A10530"/>
      <c r="B10530"/>
      <c r="C10530"/>
      <c r="D10530"/>
      <c r="E10530"/>
      <c r="F10530"/>
      <c r="G10530"/>
      <c r="H10530"/>
      <c r="I10530"/>
      <c r="J10530"/>
      <c r="K10530"/>
    </row>
    <row r="10531" spans="1:11" ht="15">
      <c r="A10531"/>
      <c r="B10531"/>
      <c r="C10531"/>
      <c r="D10531"/>
      <c r="E10531"/>
      <c r="F10531"/>
      <c r="G10531"/>
      <c r="H10531"/>
      <c r="I10531"/>
      <c r="J10531"/>
      <c r="K10531"/>
    </row>
    <row r="10532" spans="1:11" ht="15">
      <c r="A10532"/>
      <c r="B10532"/>
      <c r="C10532"/>
      <c r="D10532"/>
      <c r="E10532"/>
      <c r="F10532"/>
      <c r="G10532"/>
      <c r="H10532"/>
      <c r="I10532"/>
      <c r="J10532"/>
      <c r="K10532"/>
    </row>
    <row r="10533" spans="1:11" ht="15">
      <c r="A10533"/>
      <c r="B10533"/>
      <c r="C10533"/>
      <c r="D10533"/>
      <c r="E10533"/>
      <c r="F10533"/>
      <c r="G10533"/>
      <c r="H10533"/>
      <c r="I10533"/>
      <c r="J10533"/>
      <c r="K10533"/>
    </row>
    <row r="10534" spans="1:11" ht="15">
      <c r="A10534"/>
      <c r="B10534"/>
      <c r="C10534"/>
      <c r="D10534"/>
      <c r="E10534"/>
      <c r="F10534"/>
      <c r="G10534"/>
      <c r="H10534"/>
      <c r="I10534"/>
      <c r="J10534"/>
      <c r="K10534"/>
    </row>
    <row r="10535" spans="1:11" ht="15">
      <c r="A10535"/>
      <c r="B10535"/>
      <c r="C10535"/>
      <c r="D10535"/>
      <c r="E10535"/>
      <c r="F10535"/>
      <c r="G10535"/>
      <c r="H10535"/>
      <c r="I10535"/>
      <c r="J10535"/>
      <c r="K10535"/>
    </row>
    <row r="10536" spans="1:11" ht="15">
      <c r="A10536"/>
      <c r="B10536"/>
      <c r="C10536"/>
      <c r="D10536"/>
      <c r="E10536"/>
      <c r="F10536"/>
      <c r="G10536"/>
      <c r="H10536"/>
      <c r="I10536"/>
      <c r="J10536"/>
      <c r="K10536"/>
    </row>
    <row r="10537" spans="1:11" ht="15">
      <c r="A10537"/>
      <c r="B10537"/>
      <c r="C10537"/>
      <c r="D10537"/>
      <c r="E10537"/>
      <c r="F10537"/>
      <c r="G10537"/>
      <c r="H10537"/>
      <c r="I10537"/>
      <c r="J10537"/>
      <c r="K10537"/>
    </row>
    <row r="10538" spans="1:11" ht="15">
      <c r="A10538"/>
      <c r="B10538"/>
      <c r="C10538"/>
      <c r="D10538"/>
      <c r="E10538"/>
      <c r="F10538"/>
      <c r="G10538"/>
      <c r="H10538"/>
      <c r="I10538"/>
      <c r="J10538"/>
      <c r="K10538"/>
    </row>
    <row r="10539" spans="1:11" ht="15">
      <c r="A10539"/>
      <c r="B10539"/>
      <c r="C10539"/>
      <c r="D10539"/>
      <c r="E10539"/>
      <c r="F10539"/>
      <c r="G10539"/>
      <c r="H10539"/>
      <c r="I10539"/>
      <c r="J10539"/>
      <c r="K10539"/>
    </row>
    <row r="10540" spans="1:11" ht="15">
      <c r="A10540"/>
      <c r="B10540"/>
      <c r="C10540"/>
      <c r="D10540"/>
      <c r="E10540"/>
      <c r="F10540"/>
      <c r="G10540"/>
      <c r="H10540"/>
      <c r="I10540"/>
      <c r="J10540"/>
      <c r="K10540"/>
    </row>
    <row r="10541" spans="1:11" ht="15">
      <c r="A10541"/>
      <c r="B10541"/>
      <c r="C10541"/>
      <c r="D10541"/>
      <c r="E10541"/>
      <c r="F10541"/>
      <c r="G10541"/>
      <c r="H10541"/>
      <c r="I10541"/>
      <c r="J10541"/>
      <c r="K10541"/>
    </row>
    <row r="10542" spans="1:11" ht="15">
      <c r="A10542"/>
      <c r="B10542"/>
      <c r="C10542"/>
      <c r="D10542"/>
      <c r="E10542"/>
      <c r="F10542"/>
      <c r="G10542"/>
      <c r="H10542"/>
      <c r="I10542"/>
      <c r="J10542"/>
      <c r="K10542"/>
    </row>
    <row r="10543" spans="1:11" ht="15">
      <c r="A10543"/>
      <c r="B10543"/>
      <c r="C10543"/>
      <c r="D10543"/>
      <c r="E10543"/>
      <c r="F10543"/>
      <c r="G10543"/>
      <c r="H10543"/>
      <c r="I10543"/>
      <c r="J10543"/>
      <c r="K10543"/>
    </row>
    <row r="10544" spans="1:11" ht="15">
      <c r="A10544"/>
      <c r="B10544"/>
      <c r="C10544"/>
      <c r="D10544"/>
      <c r="E10544"/>
      <c r="F10544"/>
      <c r="G10544"/>
      <c r="H10544"/>
      <c r="I10544"/>
      <c r="J10544"/>
      <c r="K10544"/>
    </row>
    <row r="10545" spans="1:11" ht="15">
      <c r="A10545"/>
      <c r="B10545"/>
      <c r="C10545"/>
      <c r="D10545"/>
      <c r="E10545"/>
      <c r="F10545"/>
      <c r="G10545"/>
      <c r="H10545"/>
      <c r="I10545"/>
      <c r="J10545"/>
      <c r="K10545"/>
    </row>
    <row r="10546" spans="1:11" ht="15">
      <c r="A10546"/>
      <c r="B10546"/>
      <c r="C10546"/>
      <c r="D10546"/>
      <c r="E10546"/>
      <c r="F10546"/>
      <c r="G10546"/>
      <c r="H10546"/>
      <c r="I10546"/>
      <c r="J10546"/>
      <c r="K10546"/>
    </row>
    <row r="10547" spans="1:11" ht="15">
      <c r="A10547"/>
      <c r="B10547"/>
      <c r="C10547"/>
      <c r="D10547"/>
      <c r="E10547"/>
      <c r="F10547"/>
      <c r="G10547"/>
      <c r="H10547"/>
      <c r="I10547"/>
      <c r="J10547"/>
      <c r="K10547"/>
    </row>
    <row r="10548" spans="1:11" ht="15">
      <c r="A10548"/>
      <c r="B10548"/>
      <c r="C10548"/>
      <c r="D10548"/>
      <c r="E10548"/>
      <c r="F10548"/>
      <c r="G10548"/>
      <c r="H10548"/>
      <c r="I10548"/>
      <c r="J10548"/>
      <c r="K10548"/>
    </row>
    <row r="10549" spans="1:11" ht="15">
      <c r="A10549"/>
      <c r="B10549"/>
      <c r="C10549"/>
      <c r="D10549"/>
      <c r="E10549"/>
      <c r="F10549"/>
      <c r="G10549"/>
      <c r="H10549"/>
      <c r="I10549"/>
      <c r="J10549"/>
      <c r="K10549"/>
    </row>
    <row r="10550" spans="1:11" ht="15">
      <c r="A10550"/>
      <c r="B10550"/>
      <c r="C10550"/>
      <c r="D10550"/>
      <c r="E10550"/>
      <c r="F10550"/>
      <c r="G10550"/>
      <c r="H10550"/>
      <c r="I10550"/>
      <c r="J10550"/>
      <c r="K10550"/>
    </row>
    <row r="10551" spans="1:11" ht="15">
      <c r="A10551"/>
      <c r="B10551"/>
      <c r="C10551"/>
      <c r="D10551"/>
      <c r="E10551"/>
      <c r="F10551"/>
      <c r="G10551"/>
      <c r="H10551"/>
      <c r="I10551"/>
      <c r="J10551"/>
      <c r="K10551"/>
    </row>
    <row r="10552" spans="1:11" ht="15">
      <c r="A10552"/>
      <c r="B10552"/>
      <c r="C10552"/>
      <c r="D10552"/>
      <c r="E10552"/>
      <c r="F10552"/>
      <c r="G10552"/>
      <c r="H10552"/>
      <c r="I10552"/>
      <c r="J10552"/>
      <c r="K10552"/>
    </row>
    <row r="10553" spans="1:11" ht="15">
      <c r="A10553"/>
      <c r="B10553"/>
      <c r="C10553"/>
      <c r="D10553"/>
      <c r="E10553"/>
      <c r="F10553"/>
      <c r="G10553"/>
      <c r="H10553"/>
      <c r="I10553"/>
      <c r="J10553"/>
      <c r="K10553"/>
    </row>
    <row r="10554" spans="1:11" ht="15">
      <c r="A10554"/>
      <c r="B10554"/>
      <c r="C10554"/>
      <c r="D10554"/>
      <c r="E10554"/>
      <c r="F10554"/>
      <c r="G10554"/>
      <c r="H10554"/>
      <c r="I10554"/>
      <c r="J10554"/>
      <c r="K10554"/>
    </row>
    <row r="10555" spans="1:11" ht="15">
      <c r="A10555"/>
      <c r="B10555"/>
      <c r="C10555"/>
      <c r="D10555"/>
      <c r="E10555"/>
      <c r="F10555"/>
      <c r="G10555"/>
      <c r="H10555"/>
      <c r="I10555"/>
      <c r="J10555"/>
      <c r="K10555"/>
    </row>
    <row r="10556" spans="1:11" ht="15">
      <c r="A10556"/>
      <c r="B10556"/>
      <c r="C10556"/>
      <c r="D10556"/>
      <c r="E10556"/>
      <c r="F10556"/>
      <c r="G10556"/>
      <c r="H10556"/>
      <c r="I10556"/>
      <c r="J10556"/>
      <c r="K10556"/>
    </row>
    <row r="10557" spans="1:11" ht="15">
      <c r="A10557"/>
      <c r="B10557"/>
      <c r="C10557"/>
      <c r="D10557"/>
      <c r="E10557"/>
      <c r="F10557"/>
      <c r="G10557"/>
      <c r="H10557"/>
      <c r="I10557"/>
      <c r="J10557"/>
      <c r="K10557"/>
    </row>
    <row r="10558" spans="1:11" ht="15">
      <c r="A10558"/>
      <c r="B10558"/>
      <c r="C10558"/>
      <c r="D10558"/>
      <c r="E10558"/>
      <c r="F10558"/>
      <c r="G10558"/>
      <c r="H10558"/>
      <c r="I10558"/>
      <c r="J10558"/>
      <c r="K10558"/>
    </row>
    <row r="10559" spans="1:11" ht="15">
      <c r="A10559"/>
      <c r="B10559"/>
      <c r="C10559"/>
      <c r="D10559"/>
      <c r="E10559"/>
      <c r="F10559"/>
      <c r="G10559"/>
      <c r="H10559"/>
      <c r="I10559"/>
      <c r="J10559"/>
      <c r="K10559"/>
    </row>
    <row r="10560" spans="1:11" ht="15">
      <c r="A10560"/>
      <c r="B10560"/>
      <c r="C10560"/>
      <c r="D10560"/>
      <c r="E10560"/>
      <c r="F10560"/>
      <c r="G10560"/>
      <c r="H10560"/>
      <c r="I10560"/>
      <c r="J10560"/>
      <c r="K10560"/>
    </row>
    <row r="10561" spans="1:11" ht="15">
      <c r="A10561"/>
      <c r="B10561"/>
      <c r="C10561"/>
      <c r="D10561"/>
      <c r="E10561"/>
      <c r="F10561"/>
      <c r="G10561"/>
      <c r="H10561"/>
      <c r="I10561"/>
      <c r="J10561"/>
      <c r="K10561"/>
    </row>
    <row r="10562" spans="1:11" ht="15">
      <c r="A10562"/>
      <c r="B10562"/>
      <c r="C10562"/>
      <c r="D10562"/>
      <c r="E10562"/>
      <c r="F10562"/>
      <c r="G10562"/>
      <c r="H10562"/>
      <c r="I10562"/>
      <c r="J10562"/>
      <c r="K10562"/>
    </row>
    <row r="10563" spans="1:11" ht="15">
      <c r="A10563"/>
      <c r="B10563"/>
      <c r="C10563"/>
      <c r="D10563"/>
      <c r="E10563"/>
      <c r="F10563"/>
      <c r="G10563"/>
      <c r="H10563"/>
      <c r="I10563"/>
      <c r="J10563"/>
      <c r="K10563"/>
    </row>
    <row r="10564" spans="1:11" ht="15">
      <c r="A10564"/>
      <c r="B10564"/>
      <c r="C10564"/>
      <c r="D10564"/>
      <c r="E10564"/>
      <c r="F10564"/>
      <c r="G10564"/>
      <c r="H10564"/>
      <c r="I10564"/>
      <c r="J10564"/>
      <c r="K10564"/>
    </row>
    <row r="10565" spans="1:11" ht="15">
      <c r="A10565"/>
      <c r="B10565"/>
      <c r="C10565"/>
      <c r="D10565"/>
      <c r="E10565"/>
      <c r="F10565"/>
      <c r="G10565"/>
      <c r="H10565"/>
      <c r="I10565"/>
      <c r="J10565"/>
      <c r="K10565"/>
    </row>
    <row r="10566" spans="1:11" ht="15">
      <c r="A10566"/>
      <c r="B10566"/>
      <c r="C10566"/>
      <c r="D10566"/>
      <c r="E10566"/>
      <c r="F10566"/>
      <c r="G10566"/>
      <c r="H10566"/>
      <c r="I10566"/>
      <c r="J10566"/>
      <c r="K10566"/>
    </row>
    <row r="10567" spans="1:11" ht="15">
      <c r="A10567"/>
      <c r="B10567"/>
      <c r="C10567"/>
      <c r="D10567"/>
      <c r="E10567"/>
      <c r="F10567"/>
      <c r="G10567"/>
      <c r="H10567"/>
      <c r="I10567"/>
      <c r="J10567"/>
      <c r="K10567"/>
    </row>
    <row r="10568" spans="1:11" ht="15">
      <c r="A10568"/>
      <c r="B10568"/>
      <c r="C10568"/>
      <c r="D10568"/>
      <c r="E10568"/>
      <c r="F10568"/>
      <c r="G10568"/>
      <c r="H10568"/>
      <c r="I10568"/>
      <c r="J10568"/>
      <c r="K10568"/>
    </row>
    <row r="10569" spans="1:11" ht="15">
      <c r="A10569"/>
      <c r="B10569"/>
      <c r="C10569"/>
      <c r="D10569"/>
      <c r="E10569"/>
      <c r="F10569"/>
      <c r="G10569"/>
      <c r="H10569"/>
      <c r="I10569"/>
      <c r="J10569"/>
      <c r="K10569"/>
    </row>
    <row r="10570" spans="1:11" ht="15">
      <c r="A10570"/>
      <c r="B10570"/>
      <c r="C10570"/>
      <c r="D10570"/>
      <c r="E10570"/>
      <c r="F10570"/>
      <c r="G10570"/>
      <c r="H10570"/>
      <c r="I10570"/>
      <c r="J10570"/>
      <c r="K10570"/>
    </row>
    <row r="10571" spans="1:11" ht="15">
      <c r="A10571"/>
      <c r="B10571"/>
      <c r="C10571"/>
      <c r="D10571"/>
      <c r="E10571"/>
      <c r="F10571"/>
      <c r="G10571"/>
      <c r="H10571"/>
      <c r="I10571"/>
      <c r="J10571"/>
      <c r="K10571"/>
    </row>
    <row r="10572" spans="1:11" ht="15">
      <c r="A10572"/>
      <c r="B10572"/>
      <c r="C10572"/>
      <c r="D10572"/>
      <c r="E10572"/>
      <c r="F10572"/>
      <c r="G10572"/>
      <c r="H10572"/>
      <c r="I10572"/>
      <c r="J10572"/>
      <c r="K10572"/>
    </row>
    <row r="10573" spans="1:11" ht="15">
      <c r="A10573"/>
      <c r="B10573"/>
      <c r="C10573"/>
      <c r="D10573"/>
      <c r="E10573"/>
      <c r="F10573"/>
      <c r="G10573"/>
      <c r="H10573"/>
      <c r="I10573"/>
      <c r="J10573"/>
      <c r="K10573"/>
    </row>
    <row r="10574" spans="1:11" ht="15">
      <c r="A10574"/>
      <c r="B10574"/>
      <c r="C10574"/>
      <c r="D10574"/>
      <c r="E10574"/>
      <c r="F10574"/>
      <c r="G10574"/>
      <c r="H10574"/>
      <c r="I10574"/>
      <c r="J10574"/>
      <c r="K10574"/>
    </row>
    <row r="10575" spans="1:11" ht="15">
      <c r="A10575"/>
      <c r="B10575"/>
      <c r="C10575"/>
      <c r="D10575"/>
      <c r="E10575"/>
      <c r="F10575"/>
      <c r="G10575"/>
      <c r="H10575"/>
      <c r="I10575"/>
      <c r="J10575"/>
      <c r="K10575"/>
    </row>
    <row r="10576" spans="1:11" ht="15">
      <c r="A10576"/>
      <c r="B10576"/>
      <c r="C10576"/>
      <c r="D10576"/>
      <c r="E10576"/>
      <c r="F10576"/>
      <c r="G10576"/>
      <c r="H10576"/>
      <c r="I10576"/>
      <c r="J10576"/>
      <c r="K10576"/>
    </row>
    <row r="10577" spans="1:11" ht="15">
      <c r="A10577"/>
      <c r="B10577"/>
      <c r="C10577"/>
      <c r="D10577"/>
      <c r="E10577"/>
      <c r="F10577"/>
      <c r="G10577"/>
      <c r="H10577"/>
      <c r="I10577"/>
      <c r="J10577"/>
      <c r="K10577"/>
    </row>
    <row r="10578" spans="1:11" ht="15">
      <c r="A10578"/>
      <c r="B10578"/>
      <c r="C10578"/>
      <c r="D10578"/>
      <c r="E10578"/>
      <c r="F10578"/>
      <c r="G10578"/>
      <c r="H10578"/>
      <c r="I10578"/>
      <c r="J10578"/>
      <c r="K10578"/>
    </row>
    <row r="10579" spans="1:11" ht="15">
      <c r="A10579"/>
      <c r="B10579"/>
      <c r="C10579"/>
      <c r="D10579"/>
      <c r="E10579"/>
      <c r="F10579"/>
      <c r="G10579"/>
      <c r="H10579"/>
      <c r="I10579"/>
      <c r="J10579"/>
      <c r="K10579"/>
    </row>
    <row r="10580" spans="1:11" ht="15">
      <c r="A10580"/>
      <c r="B10580"/>
      <c r="C10580"/>
      <c r="D10580"/>
      <c r="E10580"/>
      <c r="F10580"/>
      <c r="G10580"/>
      <c r="H10580"/>
      <c r="I10580"/>
      <c r="J10580"/>
      <c r="K10580"/>
    </row>
    <row r="10581" spans="1:11" ht="15">
      <c r="A10581"/>
      <c r="B10581"/>
      <c r="C10581"/>
      <c r="D10581"/>
      <c r="E10581"/>
      <c r="F10581"/>
      <c r="G10581"/>
      <c r="H10581"/>
      <c r="I10581"/>
      <c r="J10581"/>
      <c r="K10581"/>
    </row>
    <row r="10582" spans="1:11" ht="15">
      <c r="A10582"/>
      <c r="B10582"/>
      <c r="C10582"/>
      <c r="D10582"/>
      <c r="E10582"/>
      <c r="F10582"/>
      <c r="G10582"/>
      <c r="H10582"/>
      <c r="I10582"/>
      <c r="J10582"/>
      <c r="K10582"/>
    </row>
    <row r="10583" spans="1:11" ht="15">
      <c r="A10583"/>
      <c r="B10583"/>
      <c r="C10583"/>
      <c r="D10583"/>
      <c r="E10583"/>
      <c r="F10583"/>
      <c r="G10583"/>
      <c r="H10583"/>
      <c r="I10583"/>
      <c r="J10583"/>
      <c r="K10583"/>
    </row>
    <row r="10584" spans="1:11" ht="15">
      <c r="A10584"/>
      <c r="B10584"/>
      <c r="C10584"/>
      <c r="D10584"/>
      <c r="E10584"/>
      <c r="F10584"/>
      <c r="G10584"/>
      <c r="H10584"/>
      <c r="I10584"/>
      <c r="J10584"/>
      <c r="K10584"/>
    </row>
    <row r="10585" spans="1:11" ht="15">
      <c r="A10585"/>
      <c r="B10585"/>
      <c r="C10585"/>
      <c r="D10585"/>
      <c r="E10585"/>
      <c r="F10585"/>
      <c r="G10585"/>
      <c r="H10585"/>
      <c r="I10585"/>
      <c r="J10585"/>
      <c r="K10585"/>
    </row>
    <row r="10586" spans="1:11" ht="15">
      <c r="A10586"/>
      <c r="B10586"/>
      <c r="C10586"/>
      <c r="D10586"/>
      <c r="E10586"/>
      <c r="F10586"/>
      <c r="G10586"/>
      <c r="H10586"/>
      <c r="I10586"/>
      <c r="J10586"/>
      <c r="K10586"/>
    </row>
    <row r="10587" spans="1:11" ht="15">
      <c r="A10587"/>
      <c r="B10587"/>
      <c r="C10587"/>
      <c r="D10587"/>
      <c r="E10587"/>
      <c r="F10587"/>
      <c r="G10587"/>
      <c r="H10587"/>
      <c r="I10587"/>
      <c r="J10587"/>
      <c r="K10587"/>
    </row>
    <row r="10588" spans="1:11" ht="15">
      <c r="A10588"/>
      <c r="B10588"/>
      <c r="C10588"/>
      <c r="D10588"/>
      <c r="E10588"/>
      <c r="F10588"/>
      <c r="G10588"/>
      <c r="H10588"/>
      <c r="I10588"/>
      <c r="J10588"/>
      <c r="K10588"/>
    </row>
    <row r="10589" spans="1:11" ht="15">
      <c r="A10589"/>
      <c r="B10589"/>
      <c r="C10589"/>
      <c r="D10589"/>
      <c r="E10589"/>
      <c r="F10589"/>
      <c r="G10589"/>
      <c r="H10589"/>
      <c r="I10589"/>
      <c r="J10589"/>
      <c r="K10589"/>
    </row>
    <row r="10590" spans="1:11" ht="15">
      <c r="A10590"/>
      <c r="B10590"/>
      <c r="C10590"/>
      <c r="D10590"/>
      <c r="E10590"/>
      <c r="F10590"/>
      <c r="G10590"/>
      <c r="H10590"/>
      <c r="I10590"/>
      <c r="J10590"/>
      <c r="K10590"/>
    </row>
    <row r="10591" spans="1:11" ht="15">
      <c r="A10591"/>
      <c r="B10591"/>
      <c r="C10591"/>
      <c r="D10591"/>
      <c r="E10591"/>
      <c r="F10591"/>
      <c r="G10591"/>
      <c r="H10591"/>
      <c r="I10591"/>
      <c r="J10591"/>
      <c r="K10591"/>
    </row>
    <row r="10592" spans="1:11" ht="15">
      <c r="A10592"/>
      <c r="B10592"/>
      <c r="C10592"/>
      <c r="D10592"/>
      <c r="E10592"/>
      <c r="F10592"/>
      <c r="G10592"/>
      <c r="H10592"/>
      <c r="I10592"/>
      <c r="J10592"/>
      <c r="K10592"/>
    </row>
    <row r="10593" spans="1:11" ht="15">
      <c r="A10593"/>
      <c r="B10593"/>
      <c r="C10593"/>
      <c r="D10593"/>
      <c r="E10593"/>
      <c r="F10593"/>
      <c r="G10593"/>
      <c r="H10593"/>
      <c r="I10593"/>
      <c r="J10593"/>
      <c r="K10593"/>
    </row>
    <row r="10594" spans="1:11" ht="15">
      <c r="A10594"/>
      <c r="B10594"/>
      <c r="C10594"/>
      <c r="D10594"/>
      <c r="E10594"/>
      <c r="F10594"/>
      <c r="G10594"/>
      <c r="H10594"/>
      <c r="I10594"/>
      <c r="J10594"/>
      <c r="K10594"/>
    </row>
    <row r="10595" spans="1:11" ht="15">
      <c r="A10595"/>
      <c r="B10595"/>
      <c r="C10595"/>
      <c r="D10595"/>
      <c r="E10595"/>
      <c r="F10595"/>
      <c r="G10595"/>
      <c r="H10595"/>
      <c r="I10595"/>
      <c r="J10595"/>
      <c r="K10595"/>
    </row>
    <row r="10596" spans="1:11" ht="15">
      <c r="A10596"/>
      <c r="B10596"/>
      <c r="C10596"/>
      <c r="D10596"/>
      <c r="E10596"/>
      <c r="F10596"/>
      <c r="G10596"/>
      <c r="H10596"/>
      <c r="I10596"/>
      <c r="J10596"/>
      <c r="K10596"/>
    </row>
    <row r="10597" spans="1:11" ht="15">
      <c r="A10597"/>
      <c r="B10597"/>
      <c r="C10597"/>
      <c r="D10597"/>
      <c r="E10597"/>
      <c r="F10597"/>
      <c r="G10597"/>
      <c r="H10597"/>
      <c r="I10597"/>
      <c r="J10597"/>
      <c r="K10597"/>
    </row>
    <row r="10598" spans="1:11" ht="15">
      <c r="A10598"/>
      <c r="B10598"/>
      <c r="C10598"/>
      <c r="D10598"/>
      <c r="E10598"/>
      <c r="F10598"/>
      <c r="G10598"/>
      <c r="H10598"/>
      <c r="I10598"/>
      <c r="J10598"/>
      <c r="K10598"/>
    </row>
    <row r="10599" spans="1:11" ht="15">
      <c r="A10599"/>
      <c r="B10599"/>
      <c r="C10599"/>
      <c r="D10599"/>
      <c r="E10599"/>
      <c r="F10599"/>
      <c r="G10599"/>
      <c r="H10599"/>
      <c r="I10599"/>
      <c r="J10599"/>
      <c r="K10599"/>
    </row>
    <row r="10600" spans="1:11" ht="15">
      <c r="A10600"/>
      <c r="B10600"/>
      <c r="C10600"/>
      <c r="D10600"/>
      <c r="E10600"/>
      <c r="F10600"/>
      <c r="G10600"/>
      <c r="H10600"/>
      <c r="I10600"/>
      <c r="J10600"/>
      <c r="K10600"/>
    </row>
    <row r="10601" spans="1:11" ht="15">
      <c r="A10601"/>
      <c r="B10601"/>
      <c r="C10601"/>
      <c r="D10601"/>
      <c r="E10601"/>
      <c r="F10601"/>
      <c r="G10601"/>
      <c r="H10601"/>
      <c r="I10601"/>
      <c r="J10601"/>
      <c r="K10601"/>
    </row>
    <row r="10602" spans="1:11" ht="15">
      <c r="A10602"/>
      <c r="B10602"/>
      <c r="C10602"/>
      <c r="D10602"/>
      <c r="E10602"/>
      <c r="F10602"/>
      <c r="G10602"/>
      <c r="H10602"/>
      <c r="I10602"/>
      <c r="J10602"/>
      <c r="K10602"/>
    </row>
    <row r="10603" spans="1:11" ht="15">
      <c r="A10603"/>
      <c r="B10603"/>
      <c r="C10603"/>
      <c r="D10603"/>
      <c r="E10603"/>
      <c r="F10603"/>
      <c r="G10603"/>
      <c r="H10603"/>
      <c r="I10603"/>
      <c r="J10603"/>
      <c r="K10603"/>
    </row>
    <row r="10604" spans="1:11" ht="15">
      <c r="A10604"/>
      <c r="B10604"/>
      <c r="C10604"/>
      <c r="D10604"/>
      <c r="E10604"/>
      <c r="F10604"/>
      <c r="G10604"/>
      <c r="H10604"/>
      <c r="I10604"/>
      <c r="J10604"/>
      <c r="K10604"/>
    </row>
    <row r="10605" spans="1:11" ht="15">
      <c r="A10605"/>
      <c r="B10605"/>
      <c r="C10605"/>
      <c r="D10605"/>
      <c r="E10605"/>
      <c r="F10605"/>
      <c r="G10605"/>
      <c r="H10605"/>
      <c r="I10605"/>
      <c r="J10605"/>
      <c r="K10605"/>
    </row>
    <row r="10606" spans="1:11" ht="15">
      <c r="A10606"/>
      <c r="B10606"/>
      <c r="C10606"/>
      <c r="D10606"/>
      <c r="E10606"/>
      <c r="F10606"/>
      <c r="G10606"/>
      <c r="H10606"/>
      <c r="I10606"/>
      <c r="J10606"/>
      <c r="K10606"/>
    </row>
    <row r="10607" spans="1:11" ht="15">
      <c r="A10607"/>
      <c r="B10607"/>
      <c r="C10607"/>
      <c r="D10607"/>
      <c r="E10607"/>
      <c r="F10607"/>
      <c r="G10607"/>
      <c r="H10607"/>
      <c r="I10607"/>
      <c r="J10607"/>
      <c r="K10607"/>
    </row>
    <row r="10608" spans="1:11" ht="15">
      <c r="A10608"/>
      <c r="B10608"/>
      <c r="C10608"/>
      <c r="D10608"/>
      <c r="E10608"/>
      <c r="F10608"/>
      <c r="G10608"/>
      <c r="H10608"/>
      <c r="I10608"/>
      <c r="J10608"/>
      <c r="K10608"/>
    </row>
    <row r="10609" spans="1:11" ht="15">
      <c r="A10609"/>
      <c r="B10609"/>
      <c r="C10609"/>
      <c r="D10609"/>
      <c r="E10609"/>
      <c r="F10609"/>
      <c r="G10609"/>
      <c r="H10609"/>
      <c r="I10609"/>
      <c r="J10609"/>
      <c r="K10609"/>
    </row>
    <row r="10610" spans="1:11" ht="15">
      <c r="A10610"/>
      <c r="B10610"/>
      <c r="C10610"/>
      <c r="D10610"/>
      <c r="E10610"/>
      <c r="F10610"/>
      <c r="G10610"/>
      <c r="H10610"/>
      <c r="I10610"/>
      <c r="J10610"/>
      <c r="K10610"/>
    </row>
    <row r="10611" spans="1:11" ht="15">
      <c r="A10611"/>
      <c r="B10611"/>
      <c r="C10611"/>
      <c r="D10611"/>
      <c r="E10611"/>
      <c r="F10611"/>
      <c r="G10611"/>
      <c r="H10611"/>
      <c r="I10611"/>
      <c r="J10611"/>
      <c r="K10611"/>
    </row>
    <row r="10612" spans="1:11" ht="15">
      <c r="A10612"/>
      <c r="B10612"/>
      <c r="C10612"/>
      <c r="D10612"/>
      <c r="E10612"/>
      <c r="F10612"/>
      <c r="G10612"/>
      <c r="H10612"/>
      <c r="I10612"/>
      <c r="J10612"/>
      <c r="K10612"/>
    </row>
    <row r="10613" spans="1:11" ht="15">
      <c r="A10613"/>
      <c r="B10613"/>
      <c r="C10613"/>
      <c r="D10613"/>
      <c r="E10613"/>
      <c r="F10613"/>
      <c r="G10613"/>
      <c r="H10613"/>
      <c r="I10613"/>
      <c r="J10613"/>
      <c r="K10613"/>
    </row>
    <row r="10614" spans="1:11" ht="15">
      <c r="A10614"/>
      <c r="B10614"/>
      <c r="C10614"/>
      <c r="D10614"/>
      <c r="E10614"/>
      <c r="F10614"/>
      <c r="G10614"/>
      <c r="H10614"/>
      <c r="I10614"/>
      <c r="J10614"/>
      <c r="K10614"/>
    </row>
    <row r="10615" spans="1:11" ht="15">
      <c r="A10615"/>
      <c r="B10615"/>
      <c r="C10615"/>
      <c r="D10615"/>
      <c r="E10615"/>
      <c r="F10615"/>
      <c r="G10615"/>
      <c r="H10615"/>
      <c r="I10615"/>
      <c r="J10615"/>
      <c r="K10615"/>
    </row>
    <row r="10616" spans="1:11" ht="15">
      <c r="A10616"/>
      <c r="B10616"/>
      <c r="C10616"/>
      <c r="D10616"/>
      <c r="E10616"/>
      <c r="F10616"/>
      <c r="G10616"/>
      <c r="H10616"/>
      <c r="I10616"/>
      <c r="J10616"/>
      <c r="K10616"/>
    </row>
    <row r="10617" spans="1:11" ht="15">
      <c r="A10617"/>
      <c r="B10617"/>
      <c r="C10617"/>
      <c r="D10617"/>
      <c r="E10617"/>
      <c r="F10617"/>
      <c r="G10617"/>
      <c r="H10617"/>
      <c r="I10617"/>
      <c r="J10617"/>
      <c r="K10617"/>
    </row>
    <row r="10618" spans="1:11" ht="15">
      <c r="A10618"/>
      <c r="B10618"/>
      <c r="C10618"/>
      <c r="D10618"/>
      <c r="E10618"/>
      <c r="F10618"/>
      <c r="G10618"/>
      <c r="H10618"/>
      <c r="I10618"/>
      <c r="J10618"/>
      <c r="K10618"/>
    </row>
    <row r="10619" spans="1:11" ht="15">
      <c r="A10619"/>
      <c r="B10619"/>
      <c r="C10619"/>
      <c r="D10619"/>
      <c r="E10619"/>
      <c r="F10619"/>
      <c r="G10619"/>
      <c r="H10619"/>
      <c r="I10619"/>
      <c r="J10619"/>
      <c r="K10619"/>
    </row>
    <row r="10620" spans="1:11" ht="15">
      <c r="A10620"/>
      <c r="B10620"/>
      <c r="C10620"/>
      <c r="D10620"/>
      <c r="E10620"/>
      <c r="F10620"/>
      <c r="G10620"/>
      <c r="H10620"/>
      <c r="I10620"/>
      <c r="J10620"/>
      <c r="K10620"/>
    </row>
    <row r="10621" spans="1:11" ht="15">
      <c r="A10621"/>
      <c r="B10621"/>
      <c r="C10621"/>
      <c r="D10621"/>
      <c r="E10621"/>
      <c r="F10621"/>
      <c r="G10621"/>
      <c r="H10621"/>
      <c r="I10621"/>
      <c r="J10621"/>
      <c r="K10621"/>
    </row>
    <row r="10622" spans="1:11" ht="15">
      <c r="A10622"/>
      <c r="B10622"/>
      <c r="C10622"/>
      <c r="D10622"/>
      <c r="E10622"/>
      <c r="F10622"/>
      <c r="G10622"/>
      <c r="H10622"/>
      <c r="I10622"/>
      <c r="J10622"/>
      <c r="K10622"/>
    </row>
    <row r="10623" spans="1:11" ht="15">
      <c r="A10623"/>
      <c r="B10623"/>
      <c r="C10623"/>
      <c r="D10623"/>
      <c r="E10623"/>
      <c r="F10623"/>
      <c r="G10623"/>
      <c r="H10623"/>
      <c r="I10623"/>
      <c r="J10623"/>
      <c r="K10623"/>
    </row>
    <row r="10624" spans="1:11" ht="15">
      <c r="A10624"/>
      <c r="B10624"/>
      <c r="C10624"/>
      <c r="D10624"/>
      <c r="E10624"/>
      <c r="F10624"/>
      <c r="G10624"/>
      <c r="H10624"/>
      <c r="I10624"/>
      <c r="J10624"/>
      <c r="K10624"/>
    </row>
    <row r="10625" spans="1:11" ht="15">
      <c r="A10625"/>
      <c r="B10625"/>
      <c r="C10625"/>
      <c r="D10625"/>
      <c r="E10625"/>
      <c r="F10625"/>
      <c r="G10625"/>
      <c r="H10625"/>
      <c r="I10625"/>
      <c r="J10625"/>
      <c r="K10625"/>
    </row>
    <row r="10626" spans="1:11" ht="15">
      <c r="A10626"/>
      <c r="B10626"/>
      <c r="C10626"/>
      <c r="D10626"/>
      <c r="E10626"/>
      <c r="F10626"/>
      <c r="G10626"/>
      <c r="H10626"/>
      <c r="I10626"/>
      <c r="J10626"/>
      <c r="K10626"/>
    </row>
    <row r="10627" spans="1:11" ht="15">
      <c r="A10627"/>
      <c r="B10627"/>
      <c r="C10627"/>
      <c r="D10627"/>
      <c r="E10627"/>
      <c r="F10627"/>
      <c r="G10627"/>
      <c r="H10627"/>
      <c r="I10627"/>
      <c r="J10627"/>
      <c r="K10627"/>
    </row>
    <row r="10628" spans="1:11" ht="15">
      <c r="A10628"/>
      <c r="B10628"/>
      <c r="C10628"/>
      <c r="D10628"/>
      <c r="E10628"/>
      <c r="F10628"/>
      <c r="G10628"/>
      <c r="H10628"/>
      <c r="I10628"/>
      <c r="J10628"/>
      <c r="K10628"/>
    </row>
    <row r="10629" spans="1:11" ht="15">
      <c r="A10629"/>
      <c r="B10629"/>
      <c r="C10629"/>
      <c r="D10629"/>
      <c r="E10629"/>
      <c r="F10629"/>
      <c r="G10629"/>
      <c r="H10629"/>
      <c r="I10629"/>
      <c r="J10629"/>
      <c r="K10629"/>
    </row>
    <row r="10630" spans="1:11" ht="15">
      <c r="A10630"/>
      <c r="B10630"/>
      <c r="C10630"/>
      <c r="D10630"/>
      <c r="E10630"/>
      <c r="F10630"/>
      <c r="G10630"/>
      <c r="H10630"/>
      <c r="I10630"/>
      <c r="J10630"/>
      <c r="K10630"/>
    </row>
    <row r="10631" spans="1:11" ht="15">
      <c r="A10631"/>
      <c r="B10631"/>
      <c r="C10631"/>
      <c r="D10631"/>
      <c r="E10631"/>
      <c r="F10631"/>
      <c r="G10631"/>
      <c r="H10631"/>
      <c r="I10631"/>
      <c r="J10631"/>
      <c r="K10631"/>
    </row>
    <row r="10632" spans="1:11" ht="15">
      <c r="A10632"/>
      <c r="B10632"/>
      <c r="C10632"/>
      <c r="D10632"/>
      <c r="E10632"/>
      <c r="F10632"/>
      <c r="G10632"/>
      <c r="H10632"/>
      <c r="I10632"/>
      <c r="J10632"/>
      <c r="K10632"/>
    </row>
    <row r="10633" spans="1:11" ht="15">
      <c r="A10633"/>
      <c r="B10633"/>
      <c r="C10633"/>
      <c r="D10633"/>
      <c r="E10633"/>
      <c r="F10633"/>
      <c r="G10633"/>
      <c r="H10633"/>
      <c r="I10633"/>
      <c r="J10633"/>
      <c r="K10633"/>
    </row>
    <row r="10634" spans="1:11" ht="15">
      <c r="A10634"/>
      <c r="B10634"/>
      <c r="C10634"/>
      <c r="D10634"/>
      <c r="E10634"/>
      <c r="F10634"/>
      <c r="G10634"/>
      <c r="H10634"/>
      <c r="I10634"/>
      <c r="J10634"/>
      <c r="K10634"/>
    </row>
    <row r="10635" spans="1:11" ht="15">
      <c r="A10635"/>
      <c r="B10635"/>
      <c r="C10635"/>
      <c r="D10635"/>
      <c r="E10635"/>
      <c r="F10635"/>
      <c r="G10635"/>
      <c r="H10635"/>
      <c r="I10635"/>
      <c r="J10635"/>
      <c r="K10635"/>
    </row>
    <row r="10636" spans="1:11" ht="15">
      <c r="A10636"/>
      <c r="B10636"/>
      <c r="C10636"/>
      <c r="D10636"/>
      <c r="E10636"/>
      <c r="F10636"/>
      <c r="G10636"/>
      <c r="H10636"/>
      <c r="I10636"/>
      <c r="J10636"/>
      <c r="K10636"/>
    </row>
    <row r="10637" spans="1:11" ht="15">
      <c r="A10637"/>
      <c r="B10637"/>
      <c r="C10637"/>
      <c r="D10637"/>
      <c r="E10637"/>
      <c r="F10637"/>
      <c r="G10637"/>
      <c r="H10637"/>
      <c r="I10637"/>
      <c r="J10637"/>
      <c r="K10637"/>
    </row>
    <row r="10638" spans="1:11" ht="15">
      <c r="A10638"/>
      <c r="B10638"/>
      <c r="C10638"/>
      <c r="D10638"/>
      <c r="E10638"/>
      <c r="F10638"/>
      <c r="G10638"/>
      <c r="H10638"/>
      <c r="I10638"/>
      <c r="J10638"/>
      <c r="K10638"/>
    </row>
    <row r="10639" spans="1:11" ht="15">
      <c r="A10639"/>
      <c r="B10639"/>
      <c r="C10639"/>
      <c r="D10639"/>
      <c r="E10639"/>
      <c r="F10639"/>
      <c r="G10639"/>
      <c r="H10639"/>
      <c r="I10639"/>
      <c r="J10639"/>
      <c r="K10639"/>
    </row>
    <row r="10640" spans="1:11" ht="15">
      <c r="A10640"/>
      <c r="B10640"/>
      <c r="C10640"/>
      <c r="D10640"/>
      <c r="E10640"/>
      <c r="F10640"/>
      <c r="G10640"/>
      <c r="H10640"/>
      <c r="I10640"/>
      <c r="J10640"/>
      <c r="K10640"/>
    </row>
    <row r="10641" spans="1:11" ht="15">
      <c r="A10641"/>
      <c r="B10641"/>
      <c r="C10641"/>
      <c r="D10641"/>
      <c r="E10641"/>
      <c r="F10641"/>
      <c r="G10641"/>
      <c r="H10641"/>
      <c r="I10641"/>
      <c r="J10641"/>
      <c r="K10641"/>
    </row>
    <row r="10642" spans="1:11" ht="15">
      <c r="A10642"/>
      <c r="B10642"/>
      <c r="C10642"/>
      <c r="D10642"/>
      <c r="E10642"/>
      <c r="F10642"/>
      <c r="G10642"/>
      <c r="H10642"/>
      <c r="I10642"/>
      <c r="J10642"/>
      <c r="K10642"/>
    </row>
    <row r="10643" spans="1:11" ht="15">
      <c r="A10643"/>
      <c r="B10643"/>
      <c r="C10643"/>
      <c r="D10643"/>
      <c r="E10643"/>
      <c r="F10643"/>
      <c r="G10643"/>
      <c r="H10643"/>
      <c r="I10643"/>
      <c r="J10643"/>
      <c r="K10643"/>
    </row>
    <row r="10644" spans="1:11" ht="15">
      <c r="A10644"/>
      <c r="B10644"/>
      <c r="C10644"/>
      <c r="D10644"/>
      <c r="E10644"/>
      <c r="F10644"/>
      <c r="G10644"/>
      <c r="H10644"/>
      <c r="I10644"/>
      <c r="J10644"/>
      <c r="K10644"/>
    </row>
    <row r="10645" spans="1:11" ht="15">
      <c r="A10645"/>
      <c r="B10645"/>
      <c r="C10645"/>
      <c r="D10645"/>
      <c r="E10645"/>
      <c r="F10645"/>
      <c r="G10645"/>
      <c r="H10645"/>
      <c r="I10645"/>
      <c r="J10645"/>
      <c r="K10645"/>
    </row>
    <row r="10646" spans="1:11" ht="15">
      <c r="A10646"/>
      <c r="B10646"/>
      <c r="C10646"/>
      <c r="D10646"/>
      <c r="E10646"/>
      <c r="F10646"/>
      <c r="G10646"/>
      <c r="H10646"/>
      <c r="I10646"/>
      <c r="J10646"/>
      <c r="K10646"/>
    </row>
    <row r="10647" spans="1:11" ht="15">
      <c r="A10647"/>
      <c r="B10647"/>
      <c r="C10647"/>
      <c r="D10647"/>
      <c r="E10647"/>
      <c r="F10647"/>
      <c r="G10647"/>
      <c r="H10647"/>
      <c r="I10647"/>
      <c r="J10647"/>
      <c r="K10647"/>
    </row>
    <row r="10648" spans="1:11" ht="15">
      <c r="A10648"/>
      <c r="B10648"/>
      <c r="C10648"/>
      <c r="D10648"/>
      <c r="E10648"/>
      <c r="F10648"/>
      <c r="G10648"/>
      <c r="H10648"/>
      <c r="I10648"/>
      <c r="J10648"/>
      <c r="K10648"/>
    </row>
    <row r="10649" spans="1:11" ht="15">
      <c r="A10649"/>
      <c r="B10649"/>
      <c r="C10649"/>
      <c r="D10649"/>
      <c r="E10649"/>
      <c r="F10649"/>
      <c r="G10649"/>
      <c r="H10649"/>
      <c r="I10649"/>
      <c r="J10649"/>
      <c r="K10649"/>
    </row>
    <row r="10650" spans="1:11" ht="15">
      <c r="A10650"/>
      <c r="B10650"/>
      <c r="C10650"/>
      <c r="D10650"/>
      <c r="E10650"/>
      <c r="F10650"/>
      <c r="G10650"/>
      <c r="H10650"/>
      <c r="I10650"/>
      <c r="J10650"/>
      <c r="K10650"/>
    </row>
    <row r="10651" spans="1:11" ht="15">
      <c r="A10651"/>
      <c r="B10651"/>
      <c r="C10651"/>
      <c r="D10651"/>
      <c r="E10651"/>
      <c r="F10651"/>
      <c r="G10651"/>
      <c r="H10651"/>
      <c r="I10651"/>
      <c r="J10651"/>
      <c r="K10651"/>
    </row>
    <row r="10652" spans="1:11" ht="15">
      <c r="A10652"/>
      <c r="B10652"/>
      <c r="C10652"/>
      <c r="D10652"/>
      <c r="E10652"/>
      <c r="F10652"/>
      <c r="G10652"/>
      <c r="H10652"/>
      <c r="I10652"/>
      <c r="J10652"/>
      <c r="K10652"/>
    </row>
    <row r="10653" spans="1:11" ht="15">
      <c r="A10653"/>
      <c r="B10653"/>
      <c r="C10653"/>
      <c r="D10653"/>
      <c r="E10653"/>
      <c r="F10653"/>
      <c r="G10653"/>
      <c r="H10653"/>
      <c r="I10653"/>
      <c r="J10653"/>
      <c r="K10653"/>
    </row>
    <row r="10654" spans="1:11" ht="15">
      <c r="A10654"/>
      <c r="B10654"/>
      <c r="C10654"/>
      <c r="D10654"/>
      <c r="E10654"/>
      <c r="F10654"/>
      <c r="G10654"/>
      <c r="H10654"/>
      <c r="I10654"/>
      <c r="J10654"/>
      <c r="K10654"/>
    </row>
    <row r="10655" spans="1:11" ht="15">
      <c r="A10655"/>
      <c r="B10655"/>
      <c r="C10655"/>
      <c r="D10655"/>
      <c r="E10655"/>
      <c r="F10655"/>
      <c r="G10655"/>
      <c r="H10655"/>
      <c r="I10655"/>
      <c r="J10655"/>
      <c r="K10655"/>
    </row>
    <row r="10656" spans="1:11" ht="15">
      <c r="A10656"/>
      <c r="B10656"/>
      <c r="C10656"/>
      <c r="D10656"/>
      <c r="E10656"/>
      <c r="F10656"/>
      <c r="G10656"/>
      <c r="H10656"/>
      <c r="I10656"/>
      <c r="J10656"/>
      <c r="K10656"/>
    </row>
    <row r="10657" spans="1:11" ht="15">
      <c r="A10657"/>
      <c r="B10657"/>
      <c r="C10657"/>
      <c r="D10657"/>
      <c r="E10657"/>
      <c r="F10657"/>
      <c r="G10657"/>
      <c r="H10657"/>
      <c r="I10657"/>
      <c r="J10657"/>
      <c r="K10657"/>
    </row>
    <row r="10658" spans="1:11" ht="15">
      <c r="A10658"/>
      <c r="B10658"/>
      <c r="C10658"/>
      <c r="D10658"/>
      <c r="E10658"/>
      <c r="F10658"/>
      <c r="G10658"/>
      <c r="H10658"/>
      <c r="I10658"/>
      <c r="J10658"/>
      <c r="K10658"/>
    </row>
    <row r="10659" spans="1:11" ht="15">
      <c r="A10659"/>
      <c r="B10659"/>
      <c r="C10659"/>
      <c r="D10659"/>
      <c r="E10659"/>
      <c r="F10659"/>
      <c r="G10659"/>
      <c r="H10659"/>
      <c r="I10659"/>
      <c r="J10659"/>
      <c r="K10659"/>
    </row>
    <row r="10660" spans="1:11" ht="15">
      <c r="A10660"/>
      <c r="B10660"/>
      <c r="C10660"/>
      <c r="D10660"/>
      <c r="E10660"/>
      <c r="F10660"/>
      <c r="G10660"/>
      <c r="H10660"/>
      <c r="I10660"/>
      <c r="J10660"/>
      <c r="K10660"/>
    </row>
    <row r="10661" spans="1:11" ht="15">
      <c r="A10661"/>
      <c r="B10661"/>
      <c r="C10661"/>
      <c r="D10661"/>
      <c r="E10661"/>
      <c r="F10661"/>
      <c r="G10661"/>
      <c r="H10661"/>
      <c r="I10661"/>
      <c r="J10661"/>
      <c r="K10661"/>
    </row>
    <row r="10662" spans="1:11" ht="15">
      <c r="A10662"/>
      <c r="B10662"/>
      <c r="C10662"/>
      <c r="D10662"/>
      <c r="E10662"/>
      <c r="F10662"/>
      <c r="G10662"/>
      <c r="H10662"/>
      <c r="I10662"/>
      <c r="J10662"/>
      <c r="K10662"/>
    </row>
    <row r="10663" spans="1:11" ht="15">
      <c r="A10663"/>
      <c r="B10663"/>
      <c r="C10663"/>
      <c r="D10663"/>
      <c r="E10663"/>
      <c r="F10663"/>
      <c r="G10663"/>
      <c r="H10663"/>
      <c r="I10663"/>
      <c r="J10663"/>
      <c r="K10663"/>
    </row>
    <row r="10664" spans="1:11" ht="15">
      <c r="A10664"/>
      <c r="B10664"/>
      <c r="C10664"/>
      <c r="D10664"/>
      <c r="E10664"/>
      <c r="F10664"/>
      <c r="G10664"/>
      <c r="H10664"/>
      <c r="I10664"/>
      <c r="J10664"/>
      <c r="K10664"/>
    </row>
    <row r="10665" spans="1:11" ht="15">
      <c r="A10665"/>
      <c r="B10665"/>
      <c r="C10665"/>
      <c r="D10665"/>
      <c r="E10665"/>
      <c r="F10665"/>
      <c r="G10665"/>
      <c r="H10665"/>
      <c r="I10665"/>
      <c r="J10665"/>
      <c r="K10665"/>
    </row>
    <row r="10666" spans="1:11" ht="15">
      <c r="A10666"/>
      <c r="B10666"/>
      <c r="C10666"/>
      <c r="D10666"/>
      <c r="E10666"/>
      <c r="F10666"/>
      <c r="G10666"/>
      <c r="H10666"/>
      <c r="I10666"/>
      <c r="J10666"/>
      <c r="K10666"/>
    </row>
    <row r="10667" spans="1:11" ht="15">
      <c r="A10667"/>
      <c r="B10667"/>
      <c r="C10667"/>
      <c r="D10667"/>
      <c r="E10667"/>
      <c r="F10667"/>
      <c r="G10667"/>
      <c r="H10667"/>
      <c r="I10667"/>
      <c r="J10667"/>
      <c r="K10667"/>
    </row>
    <row r="10668" spans="1:11" ht="15">
      <c r="A10668"/>
      <c r="B10668"/>
      <c r="C10668"/>
      <c r="D10668"/>
      <c r="E10668"/>
      <c r="F10668"/>
      <c r="G10668"/>
      <c r="H10668"/>
      <c r="I10668"/>
      <c r="J10668"/>
      <c r="K10668"/>
    </row>
    <row r="10669" spans="1:11" ht="15">
      <c r="A10669"/>
      <c r="B10669"/>
      <c r="C10669"/>
      <c r="D10669"/>
      <c r="E10669"/>
      <c r="F10669"/>
      <c r="G10669"/>
      <c r="H10669"/>
      <c r="I10669"/>
      <c r="J10669"/>
      <c r="K10669"/>
    </row>
    <row r="10670" spans="1:11" ht="15">
      <c r="A10670"/>
      <c r="B10670"/>
      <c r="C10670"/>
      <c r="D10670"/>
      <c r="E10670"/>
      <c r="F10670"/>
      <c r="G10670"/>
      <c r="H10670"/>
      <c r="I10670"/>
      <c r="J10670"/>
      <c r="K10670"/>
    </row>
    <row r="10671" spans="1:11" ht="15">
      <c r="A10671"/>
      <c r="B10671"/>
      <c r="C10671"/>
      <c r="D10671"/>
      <c r="E10671"/>
      <c r="F10671"/>
      <c r="G10671"/>
      <c r="H10671"/>
      <c r="I10671"/>
      <c r="J10671"/>
      <c r="K10671"/>
    </row>
    <row r="10672" spans="1:11" ht="15">
      <c r="A10672"/>
      <c r="B10672"/>
      <c r="C10672"/>
      <c r="D10672"/>
      <c r="E10672"/>
      <c r="F10672"/>
      <c r="G10672"/>
      <c r="H10672"/>
      <c r="I10672"/>
      <c r="J10672"/>
      <c r="K10672"/>
    </row>
    <row r="10673" spans="1:11" ht="15">
      <c r="A10673"/>
      <c r="B10673"/>
      <c r="C10673"/>
      <c r="D10673"/>
      <c r="E10673"/>
      <c r="F10673"/>
      <c r="G10673"/>
      <c r="H10673"/>
      <c r="I10673"/>
      <c r="J10673"/>
      <c r="K10673"/>
    </row>
    <row r="10674" spans="1:11" ht="15">
      <c r="A10674"/>
      <c r="B10674"/>
      <c r="C10674"/>
      <c r="D10674"/>
      <c r="E10674"/>
      <c r="F10674"/>
      <c r="G10674"/>
      <c r="H10674"/>
      <c r="I10674"/>
      <c r="J10674"/>
      <c r="K10674"/>
    </row>
    <row r="10675" spans="1:11" ht="15">
      <c r="A10675"/>
      <c r="B10675"/>
      <c r="C10675"/>
      <c r="D10675"/>
      <c r="E10675"/>
      <c r="F10675"/>
      <c r="G10675"/>
      <c r="H10675"/>
      <c r="I10675"/>
      <c r="J10675"/>
      <c r="K10675"/>
    </row>
    <row r="10676" spans="1:11" ht="15">
      <c r="A10676"/>
      <c r="B10676"/>
      <c r="C10676"/>
      <c r="D10676"/>
      <c r="E10676"/>
      <c r="F10676"/>
      <c r="G10676"/>
      <c r="H10676"/>
      <c r="I10676"/>
      <c r="J10676"/>
      <c r="K10676"/>
    </row>
    <row r="10677" spans="1:11" ht="15">
      <c r="A10677"/>
      <c r="B10677"/>
      <c r="C10677"/>
      <c r="D10677"/>
      <c r="E10677"/>
      <c r="F10677"/>
      <c r="G10677"/>
      <c r="H10677"/>
      <c r="I10677"/>
      <c r="J10677"/>
      <c r="K10677"/>
    </row>
    <row r="10678" spans="1:11" ht="15">
      <c r="A10678"/>
      <c r="B10678"/>
      <c r="C10678"/>
      <c r="D10678"/>
      <c r="E10678"/>
      <c r="F10678"/>
      <c r="G10678"/>
      <c r="H10678"/>
      <c r="I10678"/>
      <c r="J10678"/>
      <c r="K10678"/>
    </row>
    <row r="10679" spans="1:11" ht="15">
      <c r="A10679"/>
      <c r="B10679"/>
      <c r="C10679"/>
      <c r="D10679"/>
      <c r="E10679"/>
      <c r="F10679"/>
      <c r="G10679"/>
      <c r="H10679"/>
      <c r="I10679"/>
      <c r="J10679"/>
      <c r="K10679"/>
    </row>
    <row r="10680" spans="1:11" ht="15">
      <c r="A10680"/>
      <c r="B10680"/>
      <c r="C10680"/>
      <c r="D10680"/>
      <c r="E10680"/>
      <c r="F10680"/>
      <c r="G10680"/>
      <c r="H10680"/>
      <c r="I10680"/>
      <c r="J10680"/>
      <c r="K10680"/>
    </row>
    <row r="10681" spans="1:11" ht="15">
      <c r="A10681"/>
      <c r="B10681"/>
      <c r="C10681"/>
      <c r="D10681"/>
      <c r="E10681"/>
      <c r="F10681"/>
      <c r="G10681"/>
      <c r="H10681"/>
      <c r="I10681"/>
      <c r="J10681"/>
      <c r="K10681"/>
    </row>
    <row r="10682" spans="1:11" ht="15">
      <c r="A10682"/>
      <c r="B10682"/>
      <c r="C10682"/>
      <c r="D10682"/>
      <c r="E10682"/>
      <c r="F10682"/>
      <c r="G10682"/>
      <c r="H10682"/>
      <c r="I10682"/>
      <c r="J10682"/>
      <c r="K10682"/>
    </row>
    <row r="10683" spans="1:11" ht="15">
      <c r="A10683"/>
      <c r="B10683"/>
      <c r="C10683"/>
      <c r="D10683"/>
      <c r="E10683"/>
      <c r="F10683"/>
      <c r="G10683"/>
      <c r="H10683"/>
      <c r="I10683"/>
      <c r="J10683"/>
      <c r="K10683"/>
    </row>
    <row r="10684" spans="1:11" ht="15">
      <c r="A10684"/>
      <c r="B10684"/>
      <c r="C10684"/>
      <c r="D10684"/>
      <c r="E10684"/>
      <c r="F10684"/>
      <c r="G10684"/>
      <c r="H10684"/>
      <c r="I10684"/>
      <c r="J10684"/>
      <c r="K10684"/>
    </row>
    <row r="10685" spans="1:11" ht="15">
      <c r="A10685"/>
      <c r="B10685"/>
      <c r="C10685"/>
      <c r="D10685"/>
      <c r="E10685"/>
      <c r="F10685"/>
      <c r="G10685"/>
      <c r="H10685"/>
      <c r="I10685"/>
      <c r="J10685"/>
      <c r="K10685"/>
    </row>
    <row r="10686" spans="1:11" ht="15">
      <c r="A10686"/>
      <c r="B10686"/>
      <c r="C10686"/>
      <c r="D10686"/>
      <c r="E10686"/>
      <c r="F10686"/>
      <c r="G10686"/>
      <c r="H10686"/>
      <c r="I10686"/>
      <c r="J10686"/>
      <c r="K10686"/>
    </row>
    <row r="10687" spans="1:11" ht="15">
      <c r="A10687"/>
      <c r="B10687"/>
      <c r="C10687"/>
      <c r="D10687"/>
      <c r="E10687"/>
      <c r="F10687"/>
      <c r="G10687"/>
      <c r="H10687"/>
      <c r="I10687"/>
      <c r="J10687"/>
      <c r="K10687"/>
    </row>
    <row r="10688" spans="1:11" ht="15">
      <c r="A10688"/>
      <c r="B10688"/>
      <c r="C10688"/>
      <c r="D10688"/>
      <c r="E10688"/>
      <c r="F10688"/>
      <c r="G10688"/>
      <c r="H10688"/>
      <c r="I10688"/>
      <c r="J10688"/>
      <c r="K10688"/>
    </row>
    <row r="10689" spans="1:11" ht="15">
      <c r="A10689"/>
      <c r="B10689"/>
      <c r="C10689"/>
      <c r="D10689"/>
      <c r="E10689"/>
      <c r="F10689"/>
      <c r="G10689"/>
      <c r="H10689"/>
      <c r="I10689"/>
      <c r="J10689"/>
      <c r="K10689"/>
    </row>
    <row r="10690" spans="1:11" ht="15">
      <c r="A10690"/>
      <c r="B10690"/>
      <c r="C10690"/>
      <c r="D10690"/>
      <c r="E10690"/>
      <c r="F10690"/>
      <c r="G10690"/>
      <c r="H10690"/>
      <c r="I10690"/>
      <c r="J10690"/>
      <c r="K10690"/>
    </row>
    <row r="10691" spans="1:11" ht="15">
      <c r="A10691"/>
      <c r="B10691"/>
      <c r="C10691"/>
      <c r="D10691"/>
      <c r="E10691"/>
      <c r="F10691"/>
      <c r="G10691"/>
      <c r="H10691"/>
      <c r="I10691"/>
      <c r="J10691"/>
      <c r="K10691"/>
    </row>
    <row r="10692" spans="1:11" ht="15">
      <c r="A10692"/>
      <c r="B10692"/>
      <c r="C10692"/>
      <c r="D10692"/>
      <c r="E10692"/>
      <c r="F10692"/>
      <c r="G10692"/>
      <c r="H10692"/>
      <c r="I10692"/>
      <c r="J10692"/>
      <c r="K10692"/>
    </row>
    <row r="10693" spans="1:11" ht="15">
      <c r="A10693"/>
      <c r="B10693"/>
      <c r="C10693"/>
      <c r="D10693"/>
      <c r="E10693"/>
      <c r="F10693"/>
      <c r="G10693"/>
      <c r="H10693"/>
      <c r="I10693"/>
      <c r="J10693"/>
      <c r="K10693"/>
    </row>
    <row r="10694" spans="1:11" ht="15">
      <c r="A10694"/>
      <c r="B10694"/>
      <c r="C10694"/>
      <c r="D10694"/>
      <c r="E10694"/>
      <c r="F10694"/>
      <c r="G10694"/>
      <c r="H10694"/>
      <c r="I10694"/>
      <c r="J10694"/>
      <c r="K10694"/>
    </row>
    <row r="10695" spans="1:11" ht="15">
      <c r="A10695"/>
      <c r="B10695"/>
      <c r="C10695"/>
      <c r="D10695"/>
      <c r="E10695"/>
      <c r="F10695"/>
      <c r="G10695"/>
      <c r="H10695"/>
      <c r="I10695"/>
      <c r="J10695"/>
      <c r="K10695"/>
    </row>
    <row r="10696" spans="1:11" ht="15">
      <c r="A10696"/>
      <c r="B10696"/>
      <c r="C10696"/>
      <c r="D10696"/>
      <c r="E10696"/>
      <c r="F10696"/>
      <c r="G10696"/>
      <c r="H10696"/>
      <c r="I10696"/>
      <c r="J10696"/>
      <c r="K10696"/>
    </row>
    <row r="10697" spans="1:11" ht="15">
      <c r="A10697"/>
      <c r="B10697"/>
      <c r="C10697"/>
      <c r="D10697"/>
      <c r="E10697"/>
      <c r="F10697"/>
      <c r="G10697"/>
      <c r="H10697"/>
      <c r="I10697"/>
      <c r="J10697"/>
      <c r="K10697"/>
    </row>
    <row r="10698" spans="1:11" ht="15">
      <c r="A10698"/>
      <c r="B10698"/>
      <c r="C10698"/>
      <c r="D10698"/>
      <c r="E10698"/>
      <c r="F10698"/>
      <c r="G10698"/>
      <c r="H10698"/>
      <c r="I10698"/>
      <c r="J10698"/>
      <c r="K10698"/>
    </row>
    <row r="10699" spans="1:11" ht="15">
      <c r="A10699"/>
      <c r="B10699"/>
      <c r="C10699"/>
      <c r="D10699"/>
      <c r="E10699"/>
      <c r="F10699"/>
      <c r="G10699"/>
      <c r="H10699"/>
      <c r="I10699"/>
      <c r="J10699"/>
      <c r="K10699"/>
    </row>
    <row r="10700" spans="1:11" ht="15">
      <c r="A10700"/>
      <c r="B10700"/>
      <c r="C10700"/>
      <c r="D10700"/>
      <c r="E10700"/>
      <c r="F10700"/>
      <c r="G10700"/>
      <c r="H10700"/>
      <c r="I10700"/>
      <c r="J10700"/>
      <c r="K10700"/>
    </row>
    <row r="10701" spans="1:11" ht="15">
      <c r="A10701"/>
      <c r="B10701"/>
      <c r="C10701"/>
      <c r="D10701"/>
      <c r="E10701"/>
      <c r="F10701"/>
      <c r="G10701"/>
      <c r="H10701"/>
      <c r="I10701"/>
      <c r="J10701"/>
      <c r="K10701"/>
    </row>
    <row r="10702" spans="1:11" ht="15">
      <c r="A10702"/>
      <c r="B10702"/>
      <c r="C10702"/>
      <c r="D10702"/>
      <c r="E10702"/>
      <c r="F10702"/>
      <c r="G10702"/>
      <c r="H10702"/>
      <c r="I10702"/>
      <c r="J10702"/>
      <c r="K10702"/>
    </row>
    <row r="10703" spans="1:11" ht="15">
      <c r="A10703"/>
      <c r="B10703"/>
      <c r="C10703"/>
      <c r="D10703"/>
      <c r="E10703"/>
      <c r="F10703"/>
      <c r="G10703"/>
      <c r="H10703"/>
      <c r="I10703"/>
      <c r="J10703"/>
      <c r="K10703"/>
    </row>
    <row r="10704" spans="1:11" ht="15">
      <c r="A10704"/>
      <c r="B10704"/>
      <c r="C10704"/>
      <c r="D10704"/>
      <c r="E10704"/>
      <c r="F10704"/>
      <c r="G10704"/>
      <c r="H10704"/>
      <c r="I10704"/>
      <c r="J10704"/>
      <c r="K10704"/>
    </row>
    <row r="10705" spans="1:11" ht="15">
      <c r="A10705"/>
      <c r="B10705"/>
      <c r="C10705"/>
      <c r="D10705"/>
      <c r="E10705"/>
      <c r="F10705"/>
      <c r="G10705"/>
      <c r="H10705"/>
      <c r="I10705"/>
      <c r="J10705"/>
      <c r="K10705"/>
    </row>
    <row r="10706" spans="1:11" ht="15">
      <c r="A10706"/>
      <c r="B10706"/>
      <c r="C10706"/>
      <c r="D10706"/>
      <c r="E10706"/>
      <c r="F10706"/>
      <c r="G10706"/>
      <c r="H10706"/>
      <c r="I10706"/>
      <c r="J10706"/>
      <c r="K10706"/>
    </row>
    <row r="10707" spans="1:11" ht="15">
      <c r="A10707"/>
      <c r="B10707"/>
      <c r="C10707"/>
      <c r="D10707"/>
      <c r="E10707"/>
      <c r="F10707"/>
      <c r="G10707"/>
      <c r="H10707"/>
      <c r="I10707"/>
      <c r="J10707"/>
      <c r="K10707"/>
    </row>
    <row r="10708" spans="1:11" ht="15">
      <c r="A10708"/>
      <c r="B10708"/>
      <c r="C10708"/>
      <c r="D10708"/>
      <c r="E10708"/>
      <c r="F10708"/>
      <c r="G10708"/>
      <c r="H10708"/>
      <c r="I10708"/>
      <c r="J10708"/>
      <c r="K10708"/>
    </row>
    <row r="10709" spans="1:11" ht="15">
      <c r="A10709"/>
      <c r="B10709"/>
      <c r="C10709"/>
      <c r="D10709"/>
      <c r="E10709"/>
      <c r="F10709"/>
      <c r="G10709"/>
      <c r="H10709"/>
      <c r="I10709"/>
      <c r="J10709"/>
      <c r="K10709"/>
    </row>
    <row r="10710" spans="1:11" ht="15">
      <c r="A10710"/>
      <c r="B10710"/>
      <c r="C10710"/>
      <c r="D10710"/>
      <c r="E10710"/>
      <c r="F10710"/>
      <c r="G10710"/>
      <c r="H10710"/>
      <c r="I10710"/>
      <c r="J10710"/>
      <c r="K10710"/>
    </row>
    <row r="10711" spans="1:11" ht="15">
      <c r="A10711"/>
      <c r="B10711"/>
      <c r="C10711"/>
      <c r="D10711"/>
      <c r="E10711"/>
      <c r="F10711"/>
      <c r="G10711"/>
      <c r="H10711"/>
      <c r="I10711"/>
      <c r="J10711"/>
      <c r="K10711"/>
    </row>
    <row r="10712" spans="1:11" ht="15">
      <c r="A10712"/>
      <c r="B10712"/>
      <c r="C10712"/>
      <c r="D10712"/>
      <c r="E10712"/>
      <c r="F10712"/>
      <c r="G10712"/>
      <c r="H10712"/>
      <c r="I10712"/>
      <c r="J10712"/>
      <c r="K10712"/>
    </row>
    <row r="10713" spans="1:11" ht="15">
      <c r="A10713"/>
      <c r="B10713"/>
      <c r="C10713"/>
      <c r="D10713"/>
      <c r="E10713"/>
      <c r="F10713"/>
      <c r="G10713"/>
      <c r="H10713"/>
      <c r="I10713"/>
      <c r="J10713"/>
      <c r="K10713"/>
    </row>
    <row r="10714" spans="1:11" ht="15">
      <c r="A10714"/>
      <c r="B10714"/>
      <c r="C10714"/>
      <c r="D10714"/>
      <c r="E10714"/>
      <c r="F10714"/>
      <c r="G10714"/>
      <c r="H10714"/>
      <c r="I10714"/>
      <c r="J10714"/>
      <c r="K10714"/>
    </row>
    <row r="10715" spans="1:11" ht="15">
      <c r="A10715"/>
      <c r="B10715"/>
      <c r="C10715"/>
      <c r="D10715"/>
      <c r="E10715"/>
      <c r="F10715"/>
      <c r="G10715"/>
      <c r="H10715"/>
      <c r="I10715"/>
      <c r="J10715"/>
      <c r="K10715"/>
    </row>
    <row r="10716" spans="1:11" ht="15">
      <c r="A10716"/>
      <c r="B10716"/>
      <c r="C10716"/>
      <c r="D10716"/>
      <c r="E10716"/>
      <c r="F10716"/>
      <c r="G10716"/>
      <c r="H10716"/>
      <c r="I10716"/>
      <c r="J10716"/>
      <c r="K10716"/>
    </row>
    <row r="10717" spans="1:11" ht="15">
      <c r="A10717"/>
      <c r="B10717"/>
      <c r="C10717"/>
      <c r="D10717"/>
      <c r="E10717"/>
      <c r="F10717"/>
      <c r="G10717"/>
      <c r="H10717"/>
      <c r="I10717"/>
      <c r="J10717"/>
      <c r="K10717"/>
    </row>
    <row r="10718" spans="1:11" ht="15">
      <c r="A10718"/>
      <c r="B10718"/>
      <c r="C10718"/>
      <c r="D10718"/>
      <c r="E10718"/>
      <c r="F10718"/>
      <c r="G10718"/>
      <c r="H10718"/>
      <c r="I10718"/>
      <c r="J10718"/>
      <c r="K10718"/>
    </row>
    <row r="10719" spans="1:11" ht="15">
      <c r="A10719"/>
      <c r="B10719"/>
      <c r="C10719"/>
      <c r="D10719"/>
      <c r="E10719"/>
      <c r="F10719"/>
      <c r="G10719"/>
      <c r="H10719"/>
      <c r="I10719"/>
      <c r="J10719"/>
      <c r="K10719"/>
    </row>
    <row r="10720" spans="1:11" ht="15">
      <c r="A10720"/>
      <c r="B10720"/>
      <c r="C10720"/>
      <c r="D10720"/>
      <c r="E10720"/>
      <c r="F10720"/>
      <c r="G10720"/>
      <c r="H10720"/>
      <c r="I10720"/>
      <c r="J10720"/>
      <c r="K10720"/>
    </row>
    <row r="10721" spans="1:11" ht="15">
      <c r="A10721"/>
      <c r="B10721"/>
      <c r="C10721"/>
      <c r="D10721"/>
      <c r="E10721"/>
      <c r="F10721"/>
      <c r="G10721"/>
      <c r="H10721"/>
      <c r="I10721"/>
      <c r="J10721"/>
      <c r="K10721"/>
    </row>
    <row r="10722" spans="1:11" ht="15">
      <c r="A10722"/>
      <c r="B10722"/>
      <c r="C10722"/>
      <c r="D10722"/>
      <c r="E10722"/>
      <c r="F10722"/>
      <c r="G10722"/>
      <c r="H10722"/>
      <c r="I10722"/>
      <c r="J10722"/>
      <c r="K10722"/>
    </row>
    <row r="10723" spans="1:11" ht="15">
      <c r="A10723"/>
      <c r="B10723"/>
      <c r="C10723"/>
      <c r="D10723"/>
      <c r="E10723"/>
      <c r="F10723"/>
      <c r="G10723"/>
      <c r="H10723"/>
      <c r="I10723"/>
      <c r="J10723"/>
      <c r="K10723"/>
    </row>
    <row r="10724" spans="1:11" ht="15">
      <c r="A10724"/>
      <c r="B10724"/>
      <c r="C10724"/>
      <c r="D10724"/>
      <c r="E10724"/>
      <c r="F10724"/>
      <c r="G10724"/>
      <c r="H10724"/>
      <c r="I10724"/>
      <c r="J10724"/>
      <c r="K10724"/>
    </row>
    <row r="10725" spans="1:11" ht="15">
      <c r="A10725"/>
      <c r="B10725"/>
      <c r="C10725"/>
      <c r="D10725"/>
      <c r="E10725"/>
      <c r="F10725"/>
      <c r="G10725"/>
      <c r="H10725"/>
      <c r="I10725"/>
      <c r="J10725"/>
      <c r="K10725"/>
    </row>
    <row r="10726" spans="1:11" ht="15">
      <c r="A10726"/>
      <c r="B10726"/>
      <c r="C10726"/>
      <c r="D10726"/>
      <c r="E10726"/>
      <c r="F10726"/>
      <c r="G10726"/>
      <c r="H10726"/>
      <c r="I10726"/>
      <c r="J10726"/>
      <c r="K10726"/>
    </row>
    <row r="10727" spans="1:11" ht="15">
      <c r="A10727"/>
      <c r="B10727"/>
      <c r="C10727"/>
      <c r="D10727"/>
      <c r="E10727"/>
      <c r="F10727"/>
      <c r="G10727"/>
      <c r="H10727"/>
      <c r="I10727"/>
      <c r="J10727"/>
      <c r="K10727"/>
    </row>
    <row r="10728" spans="1:11" ht="15">
      <c r="A10728"/>
      <c r="B10728"/>
      <c r="C10728"/>
      <c r="D10728"/>
      <c r="E10728"/>
      <c r="F10728"/>
      <c r="G10728"/>
      <c r="H10728"/>
      <c r="I10728"/>
      <c r="J10728"/>
      <c r="K10728"/>
    </row>
    <row r="10729" spans="1:11" ht="15">
      <c r="A10729"/>
      <c r="B10729"/>
      <c r="C10729"/>
      <c r="D10729"/>
      <c r="E10729"/>
      <c r="F10729"/>
      <c r="G10729"/>
      <c r="H10729"/>
      <c r="I10729"/>
      <c r="J10729"/>
      <c r="K10729"/>
    </row>
    <row r="10730" spans="1:11" ht="15">
      <c r="A10730"/>
      <c r="B10730"/>
      <c r="C10730"/>
      <c r="D10730"/>
      <c r="E10730"/>
      <c r="F10730"/>
      <c r="G10730"/>
      <c r="H10730"/>
      <c r="I10730"/>
      <c r="J10730"/>
      <c r="K10730"/>
    </row>
    <row r="10731" spans="1:11" ht="15">
      <c r="A10731"/>
      <c r="B10731"/>
      <c r="C10731"/>
      <c r="D10731"/>
      <c r="E10731"/>
      <c r="F10731"/>
      <c r="G10731"/>
      <c r="H10731"/>
      <c r="I10731"/>
      <c r="J10731"/>
      <c r="K10731"/>
    </row>
    <row r="10732" spans="1:11" ht="15">
      <c r="A10732"/>
      <c r="B10732"/>
      <c r="C10732"/>
      <c r="D10732"/>
      <c r="E10732"/>
      <c r="F10732"/>
      <c r="G10732"/>
      <c r="H10732"/>
      <c r="I10732"/>
      <c r="J10732"/>
      <c r="K10732"/>
    </row>
    <row r="10733" spans="1:11" ht="15">
      <c r="A10733"/>
      <c r="B10733"/>
      <c r="C10733"/>
      <c r="D10733"/>
      <c r="E10733"/>
      <c r="F10733"/>
      <c r="G10733"/>
      <c r="H10733"/>
      <c r="I10733"/>
      <c r="J10733"/>
      <c r="K10733"/>
    </row>
    <row r="10734" spans="1:11" ht="15">
      <c r="A10734"/>
      <c r="B10734"/>
      <c r="C10734"/>
      <c r="D10734"/>
      <c r="E10734"/>
      <c r="F10734"/>
      <c r="G10734"/>
      <c r="H10734"/>
      <c r="I10734"/>
      <c r="J10734"/>
      <c r="K10734"/>
    </row>
    <row r="10735" spans="1:11" ht="15">
      <c r="A10735"/>
      <c r="B10735"/>
      <c r="C10735"/>
      <c r="D10735"/>
      <c r="E10735"/>
      <c r="F10735"/>
      <c r="G10735"/>
      <c r="H10735"/>
      <c r="I10735"/>
      <c r="J10735"/>
      <c r="K10735"/>
    </row>
    <row r="10736" spans="1:11" ht="15">
      <c r="A10736"/>
      <c r="B10736"/>
      <c r="C10736"/>
      <c r="D10736"/>
      <c r="E10736"/>
      <c r="F10736"/>
      <c r="G10736"/>
      <c r="H10736"/>
      <c r="I10736"/>
      <c r="J10736"/>
      <c r="K10736"/>
    </row>
    <row r="10737" spans="1:11" ht="15">
      <c r="A10737"/>
      <c r="B10737"/>
      <c r="C10737"/>
      <c r="D10737"/>
      <c r="E10737"/>
      <c r="F10737"/>
      <c r="G10737"/>
      <c r="H10737"/>
      <c r="I10737"/>
      <c r="J10737"/>
      <c r="K10737"/>
    </row>
    <row r="10738" spans="1:11" ht="15">
      <c r="A10738"/>
      <c r="B10738"/>
      <c r="C10738"/>
      <c r="D10738"/>
      <c r="E10738"/>
      <c r="F10738"/>
      <c r="G10738"/>
      <c r="H10738"/>
      <c r="I10738"/>
      <c r="J10738"/>
      <c r="K10738"/>
    </row>
    <row r="10739" spans="1:11" ht="15">
      <c r="A10739"/>
      <c r="B10739"/>
      <c r="C10739"/>
      <c r="D10739"/>
      <c r="E10739"/>
      <c r="F10739"/>
      <c r="G10739"/>
      <c r="H10739"/>
      <c r="I10739"/>
      <c r="J10739"/>
      <c r="K10739"/>
    </row>
    <row r="10740" spans="1:11" ht="15">
      <c r="A10740"/>
      <c r="B10740"/>
      <c r="C10740"/>
      <c r="D10740"/>
      <c r="E10740"/>
      <c r="F10740"/>
      <c r="G10740"/>
      <c r="H10740"/>
      <c r="I10740"/>
      <c r="J10740"/>
      <c r="K10740"/>
    </row>
    <row r="10741" spans="1:11" ht="15">
      <c r="A10741"/>
      <c r="B10741"/>
      <c r="C10741"/>
      <c r="D10741"/>
      <c r="E10741"/>
      <c r="F10741"/>
      <c r="G10741"/>
      <c r="H10741"/>
      <c r="I10741"/>
      <c r="J10741"/>
      <c r="K10741"/>
    </row>
    <row r="10742" spans="1:11" ht="15">
      <c r="A10742"/>
      <c r="B10742"/>
      <c r="C10742"/>
      <c r="D10742"/>
      <c r="E10742"/>
      <c r="F10742"/>
      <c r="G10742"/>
      <c r="H10742"/>
      <c r="I10742"/>
      <c r="J10742"/>
      <c r="K10742"/>
    </row>
    <row r="10743" spans="1:11" ht="15">
      <c r="A10743"/>
      <c r="B10743"/>
      <c r="C10743"/>
      <c r="D10743"/>
      <c r="E10743"/>
      <c r="F10743"/>
      <c r="G10743"/>
      <c r="H10743"/>
      <c r="I10743"/>
      <c r="J10743"/>
      <c r="K10743"/>
    </row>
    <row r="10744" spans="1:11" ht="15">
      <c r="A10744"/>
      <c r="B10744"/>
      <c r="C10744"/>
      <c r="D10744"/>
      <c r="E10744"/>
      <c r="F10744"/>
      <c r="G10744"/>
      <c r="H10744"/>
      <c r="I10744"/>
      <c r="J10744"/>
      <c r="K10744"/>
    </row>
    <row r="10745" spans="1:11" ht="15">
      <c r="A10745"/>
      <c r="B10745"/>
      <c r="C10745"/>
      <c r="D10745"/>
      <c r="E10745"/>
      <c r="F10745"/>
      <c r="G10745"/>
      <c r="H10745"/>
      <c r="I10745"/>
      <c r="J10745"/>
      <c r="K10745"/>
    </row>
    <row r="10746" spans="1:11" ht="15">
      <c r="A10746"/>
      <c r="B10746"/>
      <c r="C10746"/>
      <c r="D10746"/>
      <c r="E10746"/>
      <c r="F10746"/>
      <c r="G10746"/>
      <c r="H10746"/>
      <c r="I10746"/>
      <c r="J10746"/>
      <c r="K10746"/>
    </row>
    <row r="10747" spans="1:11" ht="15">
      <c r="A10747"/>
      <c r="B10747"/>
      <c r="C10747"/>
      <c r="D10747"/>
      <c r="E10747"/>
      <c r="F10747"/>
      <c r="G10747"/>
      <c r="H10747"/>
      <c r="I10747"/>
      <c r="J10747"/>
      <c r="K10747"/>
    </row>
    <row r="10748" spans="1:11" ht="15">
      <c r="A10748"/>
      <c r="B10748"/>
      <c r="C10748"/>
      <c r="D10748"/>
      <c r="E10748"/>
      <c r="F10748"/>
      <c r="G10748"/>
      <c r="H10748"/>
      <c r="I10748"/>
      <c r="J10748"/>
      <c r="K10748"/>
    </row>
    <row r="10749" spans="1:11" ht="15">
      <c r="A10749"/>
      <c r="B10749"/>
      <c r="C10749"/>
      <c r="D10749"/>
      <c r="E10749"/>
      <c r="F10749"/>
      <c r="G10749"/>
      <c r="H10749"/>
      <c r="I10749"/>
      <c r="J10749"/>
      <c r="K10749"/>
    </row>
    <row r="10750" spans="1:11" ht="15">
      <c r="A10750"/>
      <c r="B10750"/>
      <c r="C10750"/>
      <c r="D10750"/>
      <c r="E10750"/>
      <c r="F10750"/>
      <c r="G10750"/>
      <c r="H10750"/>
      <c r="I10750"/>
      <c r="J10750"/>
      <c r="K10750"/>
    </row>
    <row r="10751" spans="1:11" ht="15">
      <c r="A10751"/>
      <c r="B10751"/>
      <c r="C10751"/>
      <c r="D10751"/>
      <c r="E10751"/>
      <c r="F10751"/>
      <c r="G10751"/>
      <c r="H10751"/>
      <c r="I10751"/>
      <c r="J10751"/>
      <c r="K10751"/>
    </row>
    <row r="10752" spans="1:11" ht="15">
      <c r="A10752"/>
      <c r="B10752"/>
      <c r="C10752"/>
      <c r="D10752"/>
      <c r="E10752"/>
      <c r="F10752"/>
      <c r="G10752"/>
      <c r="H10752"/>
      <c r="I10752"/>
      <c r="J10752"/>
      <c r="K10752"/>
    </row>
    <row r="10753" spans="1:11" ht="15">
      <c r="A10753"/>
      <c r="B10753"/>
      <c r="C10753"/>
      <c r="D10753"/>
      <c r="E10753"/>
      <c r="F10753"/>
      <c r="G10753"/>
      <c r="H10753"/>
      <c r="I10753"/>
      <c r="J10753"/>
      <c r="K10753"/>
    </row>
    <row r="10754" spans="1:11" ht="15">
      <c r="A10754"/>
      <c r="B10754"/>
      <c r="C10754"/>
      <c r="D10754"/>
      <c r="E10754"/>
      <c r="F10754"/>
      <c r="G10754"/>
      <c r="H10754"/>
      <c r="I10754"/>
      <c r="J10754"/>
      <c r="K10754"/>
    </row>
    <row r="10755" spans="1:11" ht="15">
      <c r="A10755"/>
      <c r="B10755"/>
      <c r="C10755"/>
      <c r="D10755"/>
      <c r="E10755"/>
      <c r="F10755"/>
      <c r="G10755"/>
      <c r="H10755"/>
      <c r="I10755"/>
      <c r="J10755"/>
      <c r="K10755"/>
    </row>
    <row r="10756" spans="1:11" ht="15">
      <c r="A10756"/>
      <c r="B10756"/>
      <c r="C10756"/>
      <c r="D10756"/>
      <c r="E10756"/>
      <c r="F10756"/>
      <c r="G10756"/>
      <c r="H10756"/>
      <c r="I10756"/>
      <c r="J10756"/>
      <c r="K10756"/>
    </row>
    <row r="10757" spans="1:11" ht="15">
      <c r="A10757"/>
      <c r="B10757"/>
      <c r="C10757"/>
      <c r="D10757"/>
      <c r="E10757"/>
      <c r="F10757"/>
      <c r="G10757"/>
      <c r="H10757"/>
      <c r="I10757"/>
      <c r="J10757"/>
      <c r="K10757"/>
    </row>
    <row r="10758" spans="1:11" ht="15">
      <c r="A10758"/>
      <c r="B10758"/>
      <c r="C10758"/>
      <c r="D10758"/>
      <c r="E10758"/>
      <c r="F10758"/>
      <c r="G10758"/>
      <c r="H10758"/>
      <c r="I10758"/>
      <c r="J10758"/>
      <c r="K10758"/>
    </row>
    <row r="10759" spans="1:11" ht="15">
      <c r="A10759"/>
      <c r="B10759"/>
      <c r="C10759"/>
      <c r="D10759"/>
      <c r="E10759"/>
      <c r="F10759"/>
      <c r="G10759"/>
      <c r="H10759"/>
      <c r="I10759"/>
      <c r="J10759"/>
      <c r="K10759"/>
    </row>
    <row r="10760" spans="1:11" ht="15">
      <c r="A10760"/>
      <c r="B10760"/>
      <c r="C10760"/>
      <c r="D10760"/>
      <c r="E10760"/>
      <c r="F10760"/>
      <c r="G10760"/>
      <c r="H10760"/>
      <c r="I10760"/>
      <c r="J10760"/>
      <c r="K10760"/>
    </row>
    <row r="10761" spans="1:11" ht="15">
      <c r="A10761"/>
      <c r="B10761"/>
      <c r="C10761"/>
      <c r="D10761"/>
      <c r="E10761"/>
      <c r="F10761"/>
      <c r="G10761"/>
      <c r="H10761"/>
      <c r="I10761"/>
      <c r="J10761"/>
      <c r="K10761"/>
    </row>
    <row r="10762" spans="1:11" ht="15">
      <c r="A10762"/>
      <c r="B10762"/>
      <c r="C10762"/>
      <c r="D10762"/>
      <c r="E10762"/>
      <c r="F10762"/>
      <c r="G10762"/>
      <c r="H10762"/>
      <c r="I10762"/>
      <c r="J10762"/>
      <c r="K10762"/>
    </row>
    <row r="10763" spans="1:11" ht="15">
      <c r="A10763"/>
      <c r="B10763"/>
      <c r="C10763"/>
      <c r="D10763"/>
      <c r="E10763"/>
      <c r="F10763"/>
      <c r="G10763"/>
      <c r="H10763"/>
      <c r="I10763"/>
      <c r="J10763"/>
      <c r="K10763"/>
    </row>
    <row r="10764" spans="1:11" ht="15">
      <c r="A10764"/>
      <c r="B10764"/>
      <c r="C10764"/>
      <c r="D10764"/>
      <c r="E10764"/>
      <c r="F10764"/>
      <c r="G10764"/>
      <c r="H10764"/>
      <c r="I10764"/>
      <c r="J10764"/>
      <c r="K10764"/>
    </row>
    <row r="10765" spans="1:11" ht="15">
      <c r="A10765"/>
      <c r="B10765"/>
      <c r="C10765"/>
      <c r="D10765"/>
      <c r="E10765"/>
      <c r="F10765"/>
      <c r="G10765"/>
      <c r="H10765"/>
      <c r="I10765"/>
      <c r="J10765"/>
      <c r="K10765"/>
    </row>
    <row r="10766" spans="1:11" ht="15">
      <c r="A10766"/>
      <c r="B10766"/>
      <c r="C10766"/>
      <c r="D10766"/>
      <c r="E10766"/>
      <c r="F10766"/>
      <c r="G10766"/>
      <c r="H10766"/>
      <c r="I10766"/>
      <c r="J10766"/>
      <c r="K10766"/>
    </row>
    <row r="10767" spans="1:11" ht="15">
      <c r="A10767"/>
      <c r="B10767"/>
      <c r="C10767"/>
      <c r="D10767"/>
      <c r="E10767"/>
      <c r="F10767"/>
      <c r="G10767"/>
      <c r="H10767"/>
      <c r="I10767"/>
      <c r="J10767"/>
      <c r="K10767"/>
    </row>
    <row r="10768" spans="1:11" ht="15">
      <c r="A10768"/>
      <c r="B10768"/>
      <c r="C10768"/>
      <c r="D10768"/>
      <c r="E10768"/>
      <c r="F10768"/>
      <c r="G10768"/>
      <c r="H10768"/>
      <c r="I10768"/>
      <c r="J10768"/>
      <c r="K10768"/>
    </row>
    <row r="10769" spans="1:11" ht="15">
      <c r="A10769"/>
      <c r="B10769"/>
      <c r="C10769"/>
      <c r="D10769"/>
      <c r="E10769"/>
      <c r="F10769"/>
      <c r="G10769"/>
      <c r="H10769"/>
      <c r="I10769"/>
      <c r="J10769"/>
      <c r="K10769"/>
    </row>
    <row r="10770" spans="1:11" ht="15">
      <c r="A10770"/>
      <c r="B10770"/>
      <c r="C10770"/>
      <c r="D10770"/>
      <c r="E10770"/>
      <c r="F10770"/>
      <c r="G10770"/>
      <c r="H10770"/>
      <c r="I10770"/>
      <c r="J10770"/>
      <c r="K10770"/>
    </row>
    <row r="10771" spans="1:11" ht="15">
      <c r="A10771"/>
      <c r="B10771"/>
      <c r="C10771"/>
      <c r="D10771"/>
      <c r="E10771"/>
      <c r="F10771"/>
      <c r="G10771"/>
      <c r="H10771"/>
      <c r="I10771"/>
      <c r="J10771"/>
      <c r="K10771"/>
    </row>
    <row r="10772" spans="1:11" ht="15">
      <c r="A10772"/>
      <c r="B10772"/>
      <c r="C10772"/>
      <c r="D10772"/>
      <c r="E10772"/>
      <c r="F10772"/>
      <c r="G10772"/>
      <c r="H10772"/>
      <c r="I10772"/>
      <c r="J10772"/>
      <c r="K10772"/>
    </row>
    <row r="10773" spans="1:11" ht="15">
      <c r="A10773"/>
      <c r="B10773"/>
      <c r="C10773"/>
      <c r="D10773"/>
      <c r="E10773"/>
      <c r="F10773"/>
      <c r="G10773"/>
      <c r="H10773"/>
      <c r="I10773"/>
      <c r="J10773"/>
      <c r="K10773"/>
    </row>
    <row r="10774" spans="1:11" ht="15">
      <c r="A10774"/>
      <c r="B10774"/>
      <c r="C10774"/>
      <c r="D10774"/>
      <c r="E10774"/>
      <c r="F10774"/>
      <c r="G10774"/>
      <c r="H10774"/>
      <c r="I10774"/>
      <c r="J10774"/>
      <c r="K10774"/>
    </row>
    <row r="10775" spans="1:11" ht="15">
      <c r="A10775"/>
      <c r="B10775"/>
      <c r="C10775"/>
      <c r="D10775"/>
      <c r="E10775"/>
      <c r="F10775"/>
      <c r="G10775"/>
      <c r="H10775"/>
      <c r="I10775"/>
      <c r="J10775"/>
      <c r="K10775"/>
    </row>
    <row r="10776" spans="1:11" ht="15">
      <c r="A10776"/>
      <c r="B10776"/>
      <c r="C10776"/>
      <c r="D10776"/>
      <c r="E10776"/>
      <c r="F10776"/>
      <c r="G10776"/>
      <c r="H10776"/>
      <c r="I10776"/>
      <c r="J10776"/>
      <c r="K10776"/>
    </row>
    <row r="10777" spans="1:11" ht="15">
      <c r="A10777"/>
      <c r="B10777"/>
      <c r="C10777"/>
      <c r="D10777"/>
      <c r="E10777"/>
      <c r="F10777"/>
      <c r="G10777"/>
      <c r="H10777"/>
      <c r="I10777"/>
      <c r="J10777"/>
      <c r="K10777"/>
    </row>
    <row r="10778" spans="1:11" ht="15">
      <c r="A10778"/>
      <c r="B10778"/>
      <c r="C10778"/>
      <c r="D10778"/>
      <c r="E10778"/>
      <c r="F10778"/>
      <c r="G10778"/>
      <c r="H10778"/>
      <c r="I10778"/>
      <c r="J10778"/>
      <c r="K10778"/>
    </row>
    <row r="10779" spans="1:11" ht="15">
      <c r="A10779"/>
      <c r="B10779"/>
      <c r="C10779"/>
      <c r="D10779"/>
      <c r="E10779"/>
      <c r="F10779"/>
      <c r="G10779"/>
      <c r="H10779"/>
      <c r="I10779"/>
      <c r="J10779"/>
      <c r="K10779"/>
    </row>
    <row r="10780" spans="1:11" ht="15">
      <c r="A10780"/>
      <c r="B10780"/>
      <c r="C10780"/>
      <c r="D10780"/>
      <c r="E10780"/>
      <c r="F10780"/>
      <c r="G10780"/>
      <c r="H10780"/>
      <c r="I10780"/>
      <c r="J10780"/>
      <c r="K10780"/>
    </row>
    <row r="10781" spans="1:11" ht="15">
      <c r="A10781"/>
      <c r="B10781"/>
      <c r="C10781"/>
      <c r="D10781"/>
      <c r="E10781"/>
      <c r="F10781"/>
      <c r="G10781"/>
      <c r="H10781"/>
      <c r="I10781"/>
      <c r="J10781"/>
      <c r="K10781"/>
    </row>
    <row r="10782" spans="1:11" ht="15">
      <c r="A10782"/>
      <c r="B10782"/>
      <c r="C10782"/>
      <c r="D10782"/>
      <c r="E10782"/>
      <c r="F10782"/>
      <c r="G10782"/>
      <c r="H10782"/>
      <c r="I10782"/>
      <c r="J10782"/>
      <c r="K10782"/>
    </row>
    <row r="10783" spans="1:11" ht="15">
      <c r="A10783"/>
      <c r="B10783"/>
      <c r="C10783"/>
      <c r="D10783"/>
      <c r="E10783"/>
      <c r="F10783"/>
      <c r="G10783"/>
      <c r="H10783"/>
      <c r="I10783"/>
      <c r="J10783"/>
      <c r="K10783"/>
    </row>
    <row r="10784" spans="1:11" ht="15">
      <c r="A10784"/>
      <c r="B10784"/>
      <c r="C10784"/>
      <c r="D10784"/>
      <c r="E10784"/>
      <c r="F10784"/>
      <c r="G10784"/>
      <c r="H10784"/>
      <c r="I10784"/>
      <c r="J10784"/>
      <c r="K10784"/>
    </row>
    <row r="10785" spans="1:11" ht="15">
      <c r="A10785"/>
      <c r="B10785"/>
      <c r="C10785"/>
      <c r="D10785"/>
      <c r="E10785"/>
      <c r="F10785"/>
      <c r="G10785"/>
      <c r="H10785"/>
      <c r="I10785"/>
      <c r="J10785"/>
      <c r="K10785"/>
    </row>
    <row r="10786" spans="1:11" ht="15">
      <c r="A10786"/>
      <c r="B10786"/>
      <c r="C10786"/>
      <c r="D10786"/>
      <c r="E10786"/>
      <c r="F10786"/>
      <c r="G10786"/>
      <c r="H10786"/>
      <c r="I10786"/>
      <c r="J10786"/>
      <c r="K10786"/>
    </row>
    <row r="10787" spans="1:11" ht="15">
      <c r="A10787"/>
      <c r="B10787"/>
      <c r="C10787"/>
      <c r="D10787"/>
      <c r="E10787"/>
      <c r="F10787"/>
      <c r="G10787"/>
      <c r="H10787"/>
      <c r="I10787"/>
      <c r="J10787"/>
      <c r="K10787"/>
    </row>
    <row r="10788" spans="1:11" ht="15">
      <c r="A10788"/>
      <c r="B10788"/>
      <c r="C10788"/>
      <c r="D10788"/>
      <c r="E10788"/>
      <c r="F10788"/>
      <c r="G10788"/>
      <c r="H10788"/>
      <c r="I10788"/>
      <c r="J10788"/>
      <c r="K10788"/>
    </row>
    <row r="10789" spans="1:11" ht="15">
      <c r="A10789"/>
      <c r="B10789"/>
      <c r="C10789"/>
      <c r="D10789"/>
      <c r="E10789"/>
      <c r="F10789"/>
      <c r="G10789"/>
      <c r="H10789"/>
      <c r="I10789"/>
      <c r="J10789"/>
      <c r="K10789"/>
    </row>
    <row r="10790" spans="1:11" ht="15">
      <c r="A10790"/>
      <c r="B10790"/>
      <c r="C10790"/>
      <c r="D10790"/>
      <c r="E10790"/>
      <c r="F10790"/>
      <c r="G10790"/>
      <c r="H10790"/>
      <c r="I10790"/>
      <c r="J10790"/>
      <c r="K10790"/>
    </row>
    <row r="10791" spans="1:11" ht="15">
      <c r="A10791"/>
      <c r="B10791"/>
      <c r="C10791"/>
      <c r="D10791"/>
      <c r="E10791"/>
      <c r="F10791"/>
      <c r="G10791"/>
      <c r="H10791"/>
      <c r="I10791"/>
      <c r="J10791"/>
      <c r="K10791"/>
    </row>
    <row r="10792" spans="1:11" ht="15">
      <c r="A10792"/>
      <c r="B10792"/>
      <c r="C10792"/>
      <c r="D10792"/>
      <c r="E10792"/>
      <c r="F10792"/>
      <c r="G10792"/>
      <c r="H10792"/>
      <c r="I10792"/>
      <c r="J10792"/>
      <c r="K10792"/>
    </row>
    <row r="10793" spans="1:11" ht="15">
      <c r="A10793"/>
      <c r="B10793"/>
      <c r="C10793"/>
      <c r="D10793"/>
      <c r="E10793"/>
      <c r="F10793"/>
      <c r="G10793"/>
      <c r="H10793"/>
      <c r="I10793"/>
      <c r="J10793"/>
      <c r="K10793"/>
    </row>
    <row r="10794" spans="1:11" ht="15">
      <c r="A10794"/>
      <c r="B10794"/>
      <c r="C10794"/>
      <c r="D10794"/>
      <c r="E10794"/>
      <c r="F10794"/>
      <c r="G10794"/>
      <c r="H10794"/>
      <c r="I10794"/>
      <c r="J10794"/>
      <c r="K10794"/>
    </row>
    <row r="10795" spans="1:11" ht="15">
      <c r="A10795"/>
      <c r="B10795"/>
      <c r="C10795"/>
      <c r="D10795"/>
      <c r="E10795"/>
      <c r="F10795"/>
      <c r="G10795"/>
      <c r="H10795"/>
      <c r="I10795"/>
      <c r="J10795"/>
      <c r="K10795"/>
    </row>
    <row r="10796" spans="1:11" ht="15">
      <c r="A10796"/>
      <c r="B10796"/>
      <c r="C10796"/>
      <c r="D10796"/>
      <c r="E10796"/>
      <c r="F10796"/>
      <c r="G10796"/>
      <c r="H10796"/>
      <c r="I10796"/>
      <c r="J10796"/>
      <c r="K10796"/>
    </row>
    <row r="10797" spans="1:11" ht="15">
      <c r="A10797"/>
      <c r="B10797"/>
      <c r="C10797"/>
      <c r="D10797"/>
      <c r="E10797"/>
      <c r="F10797"/>
      <c r="G10797"/>
      <c r="H10797"/>
      <c r="I10797"/>
      <c r="J10797"/>
      <c r="K10797"/>
    </row>
    <row r="10798" spans="1:11" ht="15">
      <c r="A10798"/>
      <c r="B10798"/>
      <c r="C10798"/>
      <c r="D10798"/>
      <c r="E10798"/>
      <c r="F10798"/>
      <c r="G10798"/>
      <c r="H10798"/>
      <c r="I10798"/>
      <c r="J10798"/>
      <c r="K10798"/>
    </row>
    <row r="10799" spans="1:11" ht="15">
      <c r="A10799"/>
      <c r="B10799"/>
      <c r="C10799"/>
      <c r="D10799"/>
      <c r="E10799"/>
      <c r="F10799"/>
      <c r="G10799"/>
      <c r="H10799"/>
      <c r="I10799"/>
      <c r="J10799"/>
      <c r="K10799"/>
    </row>
    <row r="10800" spans="1:11" ht="15">
      <c r="A10800"/>
      <c r="B10800"/>
      <c r="C10800"/>
      <c r="D10800"/>
      <c r="E10800"/>
      <c r="F10800"/>
      <c r="G10800"/>
      <c r="H10800"/>
      <c r="I10800"/>
      <c r="J10800"/>
      <c r="K10800"/>
    </row>
    <row r="10801" spans="1:11" ht="15">
      <c r="A10801"/>
      <c r="B10801"/>
      <c r="C10801"/>
      <c r="D10801"/>
      <c r="E10801"/>
      <c r="F10801"/>
      <c r="G10801"/>
      <c r="H10801"/>
      <c r="I10801"/>
      <c r="J10801"/>
      <c r="K10801"/>
    </row>
    <row r="10802" spans="1:11" ht="15">
      <c r="A10802"/>
      <c r="B10802"/>
      <c r="C10802"/>
      <c r="D10802"/>
      <c r="E10802"/>
      <c r="F10802"/>
      <c r="G10802"/>
      <c r="H10802"/>
      <c r="I10802"/>
      <c r="J10802"/>
      <c r="K10802"/>
    </row>
    <row r="10803" spans="1:11" ht="15">
      <c r="A10803"/>
      <c r="B10803"/>
      <c r="C10803"/>
      <c r="D10803"/>
      <c r="E10803"/>
      <c r="F10803"/>
      <c r="G10803"/>
      <c r="H10803"/>
      <c r="I10803"/>
      <c r="J10803"/>
      <c r="K10803"/>
    </row>
    <row r="10804" spans="1:11" ht="15">
      <c r="A10804"/>
      <c r="B10804"/>
      <c r="C10804"/>
      <c r="D10804"/>
      <c r="E10804"/>
      <c r="F10804"/>
      <c r="G10804"/>
      <c r="H10804"/>
      <c r="I10804"/>
      <c r="J10804"/>
      <c r="K10804"/>
    </row>
    <row r="10805" spans="1:11" ht="15">
      <c r="A10805"/>
      <c r="B10805"/>
      <c r="C10805"/>
      <c r="D10805"/>
      <c r="E10805"/>
      <c r="F10805"/>
      <c r="G10805"/>
      <c r="H10805"/>
      <c r="I10805"/>
      <c r="J10805"/>
      <c r="K10805"/>
    </row>
    <row r="10806" spans="1:11" ht="15">
      <c r="A10806"/>
      <c r="B10806"/>
      <c r="C10806"/>
      <c r="D10806"/>
      <c r="E10806"/>
      <c r="F10806"/>
      <c r="G10806"/>
      <c r="H10806"/>
      <c r="I10806"/>
      <c r="J10806"/>
      <c r="K10806"/>
    </row>
    <row r="10807" spans="1:11" ht="15">
      <c r="A10807"/>
      <c r="B10807"/>
      <c r="C10807"/>
      <c r="D10807"/>
      <c r="E10807"/>
      <c r="F10807"/>
      <c r="G10807"/>
      <c r="H10807"/>
      <c r="I10807"/>
      <c r="J10807"/>
      <c r="K10807"/>
    </row>
    <row r="10808" spans="1:11" ht="15">
      <c r="A10808"/>
      <c r="B10808"/>
      <c r="C10808"/>
      <c r="D10808"/>
      <c r="E10808"/>
      <c r="F10808"/>
      <c r="G10808"/>
      <c r="H10808"/>
      <c r="I10808"/>
      <c r="J10808"/>
      <c r="K10808"/>
    </row>
    <row r="10809" spans="1:11" ht="15">
      <c r="A10809"/>
      <c r="B10809"/>
      <c r="C10809"/>
      <c r="D10809"/>
      <c r="E10809"/>
      <c r="F10809"/>
      <c r="G10809"/>
      <c r="H10809"/>
      <c r="I10809"/>
      <c r="J10809"/>
      <c r="K10809"/>
    </row>
    <row r="10810" spans="1:11" ht="15">
      <c r="A10810"/>
      <c r="B10810"/>
      <c r="C10810"/>
      <c r="D10810"/>
      <c r="E10810"/>
      <c r="F10810"/>
      <c r="G10810"/>
      <c r="H10810"/>
      <c r="I10810"/>
      <c r="J10810"/>
      <c r="K10810"/>
    </row>
    <row r="10811" spans="1:11" ht="15">
      <c r="A10811"/>
      <c r="B10811"/>
      <c r="C10811"/>
      <c r="D10811"/>
      <c r="E10811"/>
      <c r="F10811"/>
      <c r="G10811"/>
      <c r="H10811"/>
      <c r="I10811"/>
      <c r="J10811"/>
      <c r="K10811"/>
    </row>
    <row r="10812" spans="1:11" ht="15">
      <c r="A10812"/>
      <c r="B10812"/>
      <c r="C10812"/>
      <c r="D10812"/>
      <c r="E10812"/>
      <c r="F10812"/>
      <c r="G10812"/>
      <c r="H10812"/>
      <c r="I10812"/>
      <c r="J10812"/>
      <c r="K10812"/>
    </row>
    <row r="10813" spans="1:11" ht="15">
      <c r="A10813"/>
      <c r="B10813"/>
      <c r="C10813"/>
      <c r="D10813"/>
      <c r="E10813"/>
      <c r="F10813"/>
      <c r="G10813"/>
      <c r="H10813"/>
      <c r="I10813"/>
      <c r="J10813"/>
      <c r="K10813"/>
    </row>
    <row r="10814" spans="1:11" ht="15">
      <c r="A10814"/>
      <c r="B10814"/>
      <c r="C10814"/>
      <c r="D10814"/>
      <c r="E10814"/>
      <c r="F10814"/>
      <c r="G10814"/>
      <c r="H10814"/>
      <c r="I10814"/>
      <c r="J10814"/>
      <c r="K10814"/>
    </row>
    <row r="10815" spans="1:11" ht="15">
      <c r="A10815"/>
      <c r="B10815"/>
      <c r="C10815"/>
      <c r="D10815"/>
      <c r="E10815"/>
      <c r="F10815"/>
      <c r="G10815"/>
      <c r="H10815"/>
      <c r="I10815"/>
      <c r="J10815"/>
      <c r="K10815"/>
    </row>
    <row r="10816" spans="1:11" ht="15">
      <c r="A10816"/>
      <c r="B10816"/>
      <c r="C10816"/>
      <c r="D10816"/>
      <c r="E10816"/>
      <c r="F10816"/>
      <c r="G10816"/>
      <c r="H10816"/>
      <c r="I10816"/>
      <c r="J10816"/>
      <c r="K10816"/>
    </row>
    <row r="10817" spans="1:11" ht="15">
      <c r="A10817"/>
      <c r="B10817"/>
      <c r="C10817"/>
      <c r="D10817"/>
      <c r="E10817"/>
      <c r="F10817"/>
      <c r="G10817"/>
      <c r="H10817"/>
      <c r="I10817"/>
      <c r="J10817"/>
      <c r="K10817"/>
    </row>
    <row r="10818" spans="1:11" ht="15">
      <c r="A10818"/>
      <c r="B10818"/>
      <c r="C10818"/>
      <c r="D10818"/>
      <c r="E10818"/>
      <c r="F10818"/>
      <c r="G10818"/>
      <c r="H10818"/>
      <c r="I10818"/>
      <c r="J10818"/>
      <c r="K10818"/>
    </row>
    <row r="10819" spans="1:11" ht="15">
      <c r="A10819"/>
      <c r="B10819"/>
      <c r="C10819"/>
      <c r="D10819"/>
      <c r="E10819"/>
      <c r="F10819"/>
      <c r="G10819"/>
      <c r="H10819"/>
      <c r="I10819"/>
      <c r="J10819"/>
      <c r="K10819"/>
    </row>
    <row r="10820" spans="1:11" ht="15">
      <c r="A10820"/>
      <c r="B10820"/>
      <c r="C10820"/>
      <c r="D10820"/>
      <c r="E10820"/>
      <c r="F10820"/>
      <c r="G10820"/>
      <c r="H10820"/>
      <c r="I10820"/>
      <c r="J10820"/>
      <c r="K10820"/>
    </row>
    <row r="10821" spans="1:11" ht="15">
      <c r="A10821"/>
      <c r="B10821"/>
      <c r="C10821"/>
      <c r="D10821"/>
      <c r="E10821"/>
      <c r="F10821"/>
      <c r="G10821"/>
      <c r="H10821"/>
      <c r="I10821"/>
      <c r="J10821"/>
      <c r="K10821"/>
    </row>
    <row r="10822" spans="1:11" ht="15">
      <c r="A10822"/>
      <c r="B10822"/>
      <c r="C10822"/>
      <c r="D10822"/>
      <c r="E10822"/>
      <c r="F10822"/>
      <c r="G10822"/>
      <c r="H10822"/>
      <c r="I10822"/>
      <c r="J10822"/>
      <c r="K10822"/>
    </row>
    <row r="10823" spans="1:11" ht="15">
      <c r="A10823"/>
      <c r="B10823"/>
      <c r="C10823"/>
      <c r="D10823"/>
      <c r="E10823"/>
      <c r="F10823"/>
      <c r="G10823"/>
      <c r="H10823"/>
      <c r="I10823"/>
      <c r="J10823"/>
      <c r="K10823"/>
    </row>
    <row r="10824" spans="1:11" ht="15">
      <c r="A10824"/>
      <c r="B10824"/>
      <c r="C10824"/>
      <c r="D10824"/>
      <c r="E10824"/>
      <c r="F10824"/>
      <c r="G10824"/>
      <c r="H10824"/>
      <c r="I10824"/>
      <c r="J10824"/>
      <c r="K10824"/>
    </row>
    <row r="10825" spans="1:11" ht="15">
      <c r="A10825"/>
      <c r="B10825"/>
      <c r="C10825"/>
      <c r="D10825"/>
      <c r="E10825"/>
      <c r="F10825"/>
      <c r="G10825"/>
      <c r="H10825"/>
      <c r="I10825"/>
      <c r="J10825"/>
      <c r="K10825"/>
    </row>
    <row r="10826" spans="1:11" ht="15">
      <c r="A10826"/>
      <c r="B10826"/>
      <c r="C10826"/>
      <c r="D10826"/>
      <c r="E10826"/>
      <c r="F10826"/>
      <c r="G10826"/>
      <c r="H10826"/>
      <c r="I10826"/>
      <c r="J10826"/>
      <c r="K10826"/>
    </row>
    <row r="10827" spans="1:11" ht="15">
      <c r="A10827"/>
      <c r="B10827"/>
      <c r="C10827"/>
      <c r="D10827"/>
      <c r="E10827"/>
      <c r="F10827"/>
      <c r="G10827"/>
      <c r="H10827"/>
      <c r="I10827"/>
      <c r="J10827"/>
      <c r="K10827"/>
    </row>
    <row r="10828" spans="1:11" ht="15">
      <c r="A10828"/>
      <c r="B10828"/>
      <c r="C10828"/>
      <c r="D10828"/>
      <c r="E10828"/>
      <c r="F10828"/>
      <c r="G10828"/>
      <c r="H10828"/>
      <c r="I10828"/>
      <c r="J10828"/>
      <c r="K10828"/>
    </row>
    <row r="10829" spans="1:11" ht="15">
      <c r="A10829"/>
      <c r="B10829"/>
      <c r="C10829"/>
      <c r="D10829"/>
      <c r="E10829"/>
      <c r="F10829"/>
      <c r="G10829"/>
      <c r="H10829"/>
      <c r="I10829"/>
      <c r="J10829"/>
      <c r="K10829"/>
    </row>
    <row r="10830" spans="1:11" ht="15">
      <c r="A10830"/>
      <c r="B10830"/>
      <c r="C10830"/>
      <c r="D10830"/>
      <c r="E10830"/>
      <c r="F10830"/>
      <c r="G10830"/>
      <c r="H10830"/>
      <c r="I10830"/>
      <c r="J10830"/>
      <c r="K10830"/>
    </row>
    <row r="10831" spans="1:11" ht="15">
      <c r="A10831"/>
      <c r="B10831"/>
      <c r="C10831"/>
      <c r="D10831"/>
      <c r="E10831"/>
      <c r="F10831"/>
      <c r="G10831"/>
      <c r="H10831"/>
      <c r="I10831"/>
      <c r="J10831"/>
      <c r="K10831"/>
    </row>
    <row r="10832" spans="1:11" ht="15">
      <c r="A10832"/>
      <c r="B10832"/>
      <c r="C10832"/>
      <c r="D10832"/>
      <c r="E10832"/>
      <c r="F10832"/>
      <c r="G10832"/>
      <c r="H10832"/>
      <c r="I10832"/>
      <c r="J10832"/>
      <c r="K10832"/>
    </row>
    <row r="10833" spans="1:11" ht="15">
      <c r="A10833"/>
      <c r="B10833"/>
      <c r="C10833"/>
      <c r="D10833"/>
      <c r="E10833"/>
      <c r="F10833"/>
      <c r="G10833"/>
      <c r="H10833"/>
      <c r="I10833"/>
      <c r="J10833"/>
      <c r="K10833"/>
    </row>
    <row r="10834" spans="1:11" ht="15">
      <c r="A10834"/>
      <c r="B10834"/>
      <c r="C10834"/>
      <c r="D10834"/>
      <c r="E10834"/>
      <c r="F10834"/>
      <c r="G10834"/>
      <c r="H10834"/>
      <c r="I10834"/>
      <c r="J10834"/>
      <c r="K10834"/>
    </row>
    <row r="10835" spans="1:11" ht="15">
      <c r="A10835"/>
      <c r="B10835"/>
      <c r="C10835"/>
      <c r="D10835"/>
      <c r="E10835"/>
      <c r="F10835"/>
      <c r="G10835"/>
      <c r="H10835"/>
      <c r="I10835"/>
      <c r="J10835"/>
      <c r="K10835"/>
    </row>
    <row r="10836" spans="1:11" ht="15">
      <c r="A10836"/>
      <c r="B10836"/>
      <c r="C10836"/>
      <c r="D10836"/>
      <c r="E10836"/>
      <c r="F10836"/>
      <c r="G10836"/>
      <c r="H10836"/>
      <c r="I10836"/>
      <c r="J10836"/>
      <c r="K10836"/>
    </row>
    <row r="10837" spans="1:11" ht="15">
      <c r="A10837"/>
      <c r="B10837"/>
      <c r="C10837"/>
      <c r="D10837"/>
      <c r="E10837"/>
      <c r="F10837"/>
      <c r="G10837"/>
      <c r="H10837"/>
      <c r="I10837"/>
      <c r="J10837"/>
      <c r="K10837"/>
    </row>
    <row r="10838" spans="1:11" ht="15">
      <c r="A10838"/>
      <c r="B10838"/>
      <c r="C10838"/>
      <c r="D10838"/>
      <c r="E10838"/>
      <c r="F10838"/>
      <c r="G10838"/>
      <c r="H10838"/>
      <c r="I10838"/>
      <c r="J10838"/>
      <c r="K10838"/>
    </row>
    <row r="10839" spans="1:11" ht="15">
      <c r="A10839"/>
      <c r="B10839"/>
      <c r="C10839"/>
      <c r="D10839"/>
      <c r="E10839"/>
      <c r="F10839"/>
      <c r="G10839"/>
      <c r="H10839"/>
      <c r="I10839"/>
      <c r="J10839"/>
      <c r="K10839"/>
    </row>
    <row r="10840" spans="1:11" ht="15">
      <c r="A10840"/>
      <c r="B10840"/>
      <c r="C10840"/>
      <c r="D10840"/>
      <c r="E10840"/>
      <c r="F10840"/>
      <c r="G10840"/>
      <c r="H10840"/>
      <c r="I10840"/>
      <c r="J10840"/>
      <c r="K10840"/>
    </row>
    <row r="10841" spans="1:11" ht="15">
      <c r="A10841"/>
      <c r="B10841"/>
      <c r="C10841"/>
      <c r="D10841"/>
      <c r="E10841"/>
      <c r="F10841"/>
      <c r="G10841"/>
      <c r="H10841"/>
      <c r="I10841"/>
      <c r="J10841"/>
      <c r="K10841"/>
    </row>
    <row r="10842" spans="1:11" ht="15">
      <c r="A10842"/>
      <c r="B10842"/>
      <c r="C10842"/>
      <c r="D10842"/>
      <c r="E10842"/>
      <c r="F10842"/>
      <c r="G10842"/>
      <c r="H10842"/>
      <c r="I10842"/>
      <c r="J10842"/>
      <c r="K10842"/>
    </row>
    <row r="10843" spans="1:11" ht="15">
      <c r="A10843"/>
      <c r="B10843"/>
      <c r="C10843"/>
      <c r="D10843"/>
      <c r="E10843"/>
      <c r="F10843"/>
      <c r="G10843"/>
      <c r="H10843"/>
      <c r="I10843"/>
      <c r="J10843"/>
      <c r="K10843"/>
    </row>
    <row r="10844" spans="1:11" ht="15">
      <c r="A10844"/>
      <c r="B10844"/>
      <c r="C10844"/>
      <c r="D10844"/>
      <c r="E10844"/>
      <c r="F10844"/>
      <c r="G10844"/>
      <c r="H10844"/>
      <c r="I10844"/>
      <c r="J10844"/>
      <c r="K10844"/>
    </row>
    <row r="10845" spans="1:11" ht="15">
      <c r="A10845"/>
      <c r="B10845"/>
      <c r="C10845"/>
      <c r="D10845"/>
      <c r="E10845"/>
      <c r="F10845"/>
      <c r="G10845"/>
      <c r="H10845"/>
      <c r="I10845"/>
      <c r="J10845"/>
      <c r="K10845"/>
    </row>
    <row r="10846" spans="1:11" ht="15">
      <c r="A10846"/>
      <c r="B10846"/>
      <c r="C10846"/>
      <c r="D10846"/>
      <c r="E10846"/>
      <c r="F10846"/>
      <c r="G10846"/>
      <c r="H10846"/>
      <c r="I10846"/>
      <c r="J10846"/>
      <c r="K10846"/>
    </row>
    <row r="10847" spans="1:11" ht="15">
      <c r="A10847"/>
      <c r="B10847"/>
      <c r="C10847"/>
      <c r="D10847"/>
      <c r="E10847"/>
      <c r="F10847"/>
      <c r="G10847"/>
      <c r="H10847"/>
      <c r="I10847"/>
      <c r="J10847"/>
      <c r="K10847"/>
    </row>
    <row r="10848" spans="1:11" ht="15">
      <c r="A10848"/>
      <c r="B10848"/>
      <c r="C10848"/>
      <c r="D10848"/>
      <c r="E10848"/>
      <c r="F10848"/>
      <c r="G10848"/>
      <c r="H10848"/>
      <c r="I10848"/>
      <c r="J10848"/>
      <c r="K10848"/>
    </row>
    <row r="10849" spans="1:11" ht="15">
      <c r="A10849"/>
      <c r="B10849"/>
      <c r="C10849"/>
      <c r="D10849"/>
      <c r="E10849"/>
      <c r="F10849"/>
      <c r="G10849"/>
      <c r="H10849"/>
      <c r="I10849"/>
      <c r="J10849"/>
      <c r="K10849"/>
    </row>
    <row r="10850" spans="1:11" ht="15">
      <c r="A10850"/>
      <c r="B10850"/>
      <c r="C10850"/>
      <c r="D10850"/>
      <c r="E10850"/>
      <c r="F10850"/>
      <c r="G10850"/>
      <c r="H10850"/>
      <c r="I10850"/>
      <c r="J10850"/>
      <c r="K10850"/>
    </row>
    <row r="10851" spans="1:11" ht="15">
      <c r="A10851"/>
      <c r="B10851"/>
      <c r="C10851"/>
      <c r="D10851"/>
      <c r="E10851"/>
      <c r="F10851"/>
      <c r="G10851"/>
      <c r="H10851"/>
      <c r="I10851"/>
      <c r="J10851"/>
      <c r="K10851"/>
    </row>
    <row r="10852" spans="1:11" ht="15">
      <c r="A10852"/>
      <c r="B10852"/>
      <c r="C10852"/>
      <c r="D10852"/>
      <c r="E10852"/>
      <c r="F10852"/>
      <c r="G10852"/>
      <c r="H10852"/>
      <c r="I10852"/>
      <c r="J10852"/>
      <c r="K10852"/>
    </row>
    <row r="10853" spans="1:11" ht="15">
      <c r="A10853"/>
      <c r="B10853"/>
      <c r="C10853"/>
      <c r="D10853"/>
      <c r="E10853"/>
      <c r="F10853"/>
      <c r="G10853"/>
      <c r="H10853"/>
      <c r="I10853"/>
      <c r="J10853"/>
      <c r="K10853"/>
    </row>
    <row r="10854" spans="1:11" ht="15">
      <c r="A10854"/>
      <c r="B10854"/>
      <c r="C10854"/>
      <c r="D10854"/>
      <c r="E10854"/>
      <c r="F10854"/>
      <c r="G10854"/>
      <c r="H10854"/>
      <c r="I10854"/>
      <c r="J10854"/>
      <c r="K10854"/>
    </row>
    <row r="10855" spans="1:11" ht="15">
      <c r="A10855"/>
      <c r="B10855"/>
      <c r="C10855"/>
      <c r="D10855"/>
      <c r="E10855"/>
      <c r="F10855"/>
      <c r="G10855"/>
      <c r="H10855"/>
      <c r="I10855"/>
      <c r="J10855"/>
      <c r="K10855"/>
    </row>
    <row r="10856" spans="1:11" ht="15">
      <c r="A10856"/>
      <c r="B10856"/>
      <c r="C10856"/>
      <c r="D10856"/>
      <c r="E10856"/>
      <c r="F10856"/>
      <c r="G10856"/>
      <c r="H10856"/>
      <c r="I10856"/>
      <c r="J10856"/>
      <c r="K10856"/>
    </row>
    <row r="10857" spans="1:11" ht="15">
      <c r="A10857"/>
      <c r="B10857"/>
      <c r="C10857"/>
      <c r="D10857"/>
      <c r="E10857"/>
      <c r="F10857"/>
      <c r="G10857"/>
      <c r="H10857"/>
      <c r="I10857"/>
      <c r="J10857"/>
      <c r="K10857"/>
    </row>
    <row r="10858" spans="1:11" ht="15">
      <c r="A10858"/>
      <c r="B10858"/>
      <c r="C10858"/>
      <c r="D10858"/>
      <c r="E10858"/>
      <c r="F10858"/>
      <c r="G10858"/>
      <c r="H10858"/>
      <c r="I10858"/>
      <c r="J10858"/>
      <c r="K10858"/>
    </row>
    <row r="10859" spans="1:11" ht="15">
      <c r="A10859"/>
      <c r="B10859"/>
      <c r="C10859"/>
      <c r="D10859"/>
      <c r="E10859"/>
      <c r="F10859"/>
      <c r="G10859"/>
      <c r="H10859"/>
      <c r="I10859"/>
      <c r="J10859"/>
      <c r="K10859"/>
    </row>
    <row r="10860" spans="1:11" ht="15">
      <c r="A10860"/>
      <c r="B10860"/>
      <c r="C10860"/>
      <c r="D10860"/>
      <c r="E10860"/>
      <c r="F10860"/>
      <c r="G10860"/>
      <c r="H10860"/>
      <c r="I10860"/>
      <c r="J10860"/>
      <c r="K10860"/>
    </row>
    <row r="10861" spans="1:11" ht="15">
      <c r="A10861"/>
      <c r="B10861"/>
      <c r="C10861"/>
      <c r="D10861"/>
      <c r="E10861"/>
      <c r="F10861"/>
      <c r="G10861"/>
      <c r="H10861"/>
      <c r="I10861"/>
      <c r="J10861"/>
      <c r="K10861"/>
    </row>
    <row r="10862" spans="1:11" ht="15">
      <c r="A10862"/>
      <c r="B10862"/>
      <c r="C10862"/>
      <c r="D10862"/>
      <c r="E10862"/>
      <c r="F10862"/>
      <c r="G10862"/>
      <c r="H10862"/>
      <c r="I10862"/>
      <c r="J10862"/>
      <c r="K10862"/>
    </row>
    <row r="10863" spans="1:11" ht="15">
      <c r="A10863"/>
      <c r="B10863"/>
      <c r="C10863"/>
      <c r="D10863"/>
      <c r="E10863"/>
      <c r="F10863"/>
      <c r="G10863"/>
      <c r="H10863"/>
      <c r="I10863"/>
      <c r="J10863"/>
      <c r="K10863"/>
    </row>
    <row r="10864" spans="1:11" ht="15">
      <c r="A10864"/>
      <c r="B10864"/>
      <c r="C10864"/>
      <c r="D10864"/>
      <c r="E10864"/>
      <c r="F10864"/>
      <c r="G10864"/>
      <c r="H10864"/>
      <c r="I10864"/>
      <c r="J10864"/>
      <c r="K10864"/>
    </row>
    <row r="10865" spans="1:11" ht="15">
      <c r="A10865"/>
      <c r="B10865"/>
      <c r="C10865"/>
      <c r="D10865"/>
      <c r="E10865"/>
      <c r="F10865"/>
      <c r="G10865"/>
      <c r="H10865"/>
      <c r="I10865"/>
      <c r="J10865"/>
      <c r="K10865"/>
    </row>
    <row r="10866" spans="1:11" ht="15">
      <c r="A10866"/>
      <c r="B10866"/>
      <c r="C10866"/>
      <c r="D10866"/>
      <c r="E10866"/>
      <c r="F10866"/>
      <c r="G10866"/>
      <c r="H10866"/>
      <c r="I10866"/>
      <c r="J10866"/>
      <c r="K10866"/>
    </row>
    <row r="10867" spans="1:11" ht="15">
      <c r="A10867"/>
      <c r="B10867"/>
      <c r="C10867"/>
      <c r="D10867"/>
      <c r="E10867"/>
      <c r="F10867"/>
      <c r="G10867"/>
      <c r="H10867"/>
      <c r="I10867"/>
      <c r="J10867"/>
      <c r="K10867"/>
    </row>
    <row r="10868" spans="1:11" ht="15">
      <c r="A10868"/>
      <c r="B10868"/>
      <c r="C10868"/>
      <c r="D10868"/>
      <c r="E10868"/>
      <c r="F10868"/>
      <c r="G10868"/>
      <c r="H10868"/>
      <c r="I10868"/>
      <c r="J10868"/>
      <c r="K10868"/>
    </row>
    <row r="10869" spans="1:11" ht="15">
      <c r="A10869"/>
      <c r="B10869"/>
      <c r="C10869"/>
      <c r="D10869"/>
      <c r="E10869"/>
      <c r="F10869"/>
      <c r="G10869"/>
      <c r="H10869"/>
      <c r="I10869"/>
      <c r="J10869"/>
      <c r="K10869"/>
    </row>
    <row r="10870" spans="1:11" ht="15">
      <c r="A10870"/>
      <c r="B10870"/>
      <c r="C10870"/>
      <c r="D10870"/>
      <c r="E10870"/>
      <c r="F10870"/>
      <c r="G10870"/>
      <c r="H10870"/>
      <c r="I10870"/>
      <c r="J10870"/>
      <c r="K10870"/>
    </row>
    <row r="10871" spans="1:11" ht="15">
      <c r="A10871"/>
      <c r="B10871"/>
      <c r="C10871"/>
      <c r="D10871"/>
      <c r="E10871"/>
      <c r="F10871"/>
      <c r="G10871"/>
      <c r="H10871"/>
      <c r="I10871"/>
      <c r="J10871"/>
      <c r="K10871"/>
    </row>
    <row r="10872" spans="1:11" ht="15">
      <c r="A10872"/>
      <c r="B10872"/>
      <c r="C10872"/>
      <c r="D10872"/>
      <c r="E10872"/>
      <c r="F10872"/>
      <c r="G10872"/>
      <c r="H10872"/>
      <c r="I10872"/>
      <c r="J10872"/>
      <c r="K10872"/>
    </row>
    <row r="10873" spans="1:11" ht="15">
      <c r="A10873"/>
      <c r="B10873"/>
      <c r="C10873"/>
      <c r="D10873"/>
      <c r="E10873"/>
      <c r="F10873"/>
      <c r="G10873"/>
      <c r="H10873"/>
      <c r="I10873"/>
      <c r="J10873"/>
      <c r="K10873"/>
    </row>
    <row r="10874" spans="1:11" ht="15">
      <c r="A10874"/>
      <c r="B10874"/>
      <c r="C10874"/>
      <c r="D10874"/>
      <c r="E10874"/>
      <c r="F10874"/>
      <c r="G10874"/>
      <c r="H10874"/>
      <c r="I10874"/>
      <c r="J10874"/>
      <c r="K10874"/>
    </row>
    <row r="10875" spans="1:11" ht="15">
      <c r="A10875"/>
      <c r="B10875"/>
      <c r="C10875"/>
      <c r="D10875"/>
      <c r="E10875"/>
      <c r="F10875"/>
      <c r="G10875"/>
      <c r="H10875"/>
      <c r="I10875"/>
      <c r="J10875"/>
      <c r="K10875"/>
    </row>
    <row r="10876" spans="1:11" ht="15">
      <c r="A10876"/>
      <c r="B10876"/>
      <c r="C10876"/>
      <c r="D10876"/>
      <c r="E10876"/>
      <c r="F10876"/>
      <c r="G10876"/>
      <c r="H10876"/>
      <c r="I10876"/>
      <c r="J10876"/>
      <c r="K10876"/>
    </row>
    <row r="10877" spans="1:11" ht="15">
      <c r="A10877"/>
      <c r="B10877"/>
      <c r="C10877"/>
      <c r="D10877"/>
      <c r="E10877"/>
      <c r="F10877"/>
      <c r="G10877"/>
      <c r="H10877"/>
      <c r="I10877"/>
      <c r="J10877"/>
      <c r="K10877"/>
    </row>
    <row r="10878" spans="1:11" ht="15">
      <c r="A10878"/>
      <c r="B10878"/>
      <c r="C10878"/>
      <c r="D10878"/>
      <c r="E10878"/>
      <c r="F10878"/>
      <c r="G10878"/>
      <c r="H10878"/>
      <c r="I10878"/>
      <c r="J10878"/>
      <c r="K10878"/>
    </row>
    <row r="10879" spans="1:11" ht="15">
      <c r="A10879"/>
      <c r="B10879"/>
      <c r="C10879"/>
      <c r="D10879"/>
      <c r="E10879"/>
      <c r="F10879"/>
      <c r="G10879"/>
      <c r="H10879"/>
      <c r="I10879"/>
      <c r="J10879"/>
      <c r="K10879"/>
    </row>
    <row r="10880" spans="1:11" ht="15">
      <c r="A10880"/>
      <c r="B10880"/>
      <c r="C10880"/>
      <c r="D10880"/>
      <c r="E10880"/>
      <c r="F10880"/>
      <c r="G10880"/>
      <c r="H10880"/>
      <c r="I10880"/>
      <c r="J10880"/>
      <c r="K10880"/>
    </row>
    <row r="10881" spans="1:11" ht="15">
      <c r="A10881"/>
      <c r="B10881"/>
      <c r="C10881"/>
      <c r="D10881"/>
      <c r="E10881"/>
      <c r="F10881"/>
      <c r="G10881"/>
      <c r="H10881"/>
      <c r="I10881"/>
      <c r="J10881"/>
      <c r="K10881"/>
    </row>
    <row r="10882" spans="1:11" ht="15">
      <c r="A10882"/>
      <c r="B10882"/>
      <c r="C10882"/>
      <c r="D10882"/>
      <c r="E10882"/>
      <c r="F10882"/>
      <c r="G10882"/>
      <c r="H10882"/>
      <c r="I10882"/>
      <c r="J10882"/>
      <c r="K10882"/>
    </row>
    <row r="10883" spans="1:11" ht="15">
      <c r="A10883"/>
      <c r="B10883"/>
      <c r="C10883"/>
      <c r="D10883"/>
      <c r="E10883"/>
      <c r="F10883"/>
      <c r="G10883"/>
      <c r="H10883"/>
      <c r="I10883"/>
      <c r="J10883"/>
      <c r="K10883"/>
    </row>
    <row r="10884" spans="1:11" ht="15">
      <c r="A10884"/>
      <c r="B10884"/>
      <c r="C10884"/>
      <c r="D10884"/>
      <c r="E10884"/>
      <c r="F10884"/>
      <c r="G10884"/>
      <c r="H10884"/>
      <c r="I10884"/>
      <c r="J10884"/>
      <c r="K10884"/>
    </row>
    <row r="10885" spans="1:11" ht="15">
      <c r="A10885"/>
      <c r="B10885"/>
      <c r="C10885"/>
      <c r="D10885"/>
      <c r="E10885"/>
      <c r="F10885"/>
      <c r="G10885"/>
      <c r="H10885"/>
      <c r="I10885"/>
      <c r="J10885"/>
      <c r="K10885"/>
    </row>
    <row r="10886" spans="1:11" ht="15">
      <c r="A10886"/>
      <c r="B10886"/>
      <c r="C10886"/>
      <c r="D10886"/>
      <c r="E10886"/>
      <c r="F10886"/>
      <c r="G10886"/>
      <c r="H10886"/>
      <c r="I10886"/>
      <c r="J10886"/>
      <c r="K10886"/>
    </row>
    <row r="10887" spans="1:11" ht="15">
      <c r="A10887"/>
      <c r="B10887"/>
      <c r="C10887"/>
      <c r="D10887"/>
      <c r="E10887"/>
      <c r="F10887"/>
      <c r="G10887"/>
      <c r="H10887"/>
      <c r="I10887"/>
      <c r="J10887"/>
      <c r="K10887"/>
    </row>
    <row r="10888" spans="1:11" ht="15">
      <c r="A10888"/>
      <c r="B10888"/>
      <c r="C10888"/>
      <c r="D10888"/>
      <c r="E10888"/>
      <c r="F10888"/>
      <c r="G10888"/>
      <c r="H10888"/>
      <c r="I10888"/>
      <c r="J10888"/>
      <c r="K10888"/>
    </row>
    <row r="10889" spans="1:11" ht="15">
      <c r="A10889"/>
      <c r="B10889"/>
      <c r="C10889"/>
      <c r="D10889"/>
      <c r="E10889"/>
      <c r="F10889"/>
      <c r="G10889"/>
      <c r="H10889"/>
      <c r="I10889"/>
      <c r="J10889"/>
      <c r="K10889"/>
    </row>
    <row r="10890" spans="1:11" ht="15">
      <c r="A10890"/>
      <c r="B10890"/>
      <c r="C10890"/>
      <c r="D10890"/>
      <c r="E10890"/>
      <c r="F10890"/>
      <c r="G10890"/>
      <c r="H10890"/>
      <c r="I10890"/>
      <c r="J10890"/>
      <c r="K10890"/>
    </row>
    <row r="10891" spans="1:11" ht="15">
      <c r="A10891"/>
      <c r="B10891"/>
      <c r="C10891"/>
      <c r="D10891"/>
      <c r="E10891"/>
      <c r="F10891"/>
      <c r="G10891"/>
      <c r="H10891"/>
      <c r="I10891"/>
      <c r="J10891"/>
      <c r="K10891"/>
    </row>
    <row r="10892" spans="1:11" ht="15">
      <c r="A10892"/>
      <c r="B10892"/>
      <c r="C10892"/>
      <c r="D10892"/>
      <c r="E10892"/>
      <c r="F10892"/>
      <c r="G10892"/>
      <c r="H10892"/>
      <c r="I10892"/>
      <c r="J10892"/>
      <c r="K10892"/>
    </row>
    <row r="10893" spans="1:11" ht="15">
      <c r="A10893"/>
      <c r="B10893"/>
      <c r="C10893"/>
      <c r="D10893"/>
      <c r="E10893"/>
      <c r="F10893"/>
      <c r="G10893"/>
      <c r="H10893"/>
      <c r="I10893"/>
      <c r="J10893"/>
      <c r="K10893"/>
    </row>
    <row r="10894" spans="1:11" ht="15">
      <c r="A10894"/>
      <c r="B10894"/>
      <c r="C10894"/>
      <c r="D10894"/>
      <c r="E10894"/>
      <c r="F10894"/>
      <c r="G10894"/>
      <c r="H10894"/>
      <c r="I10894"/>
      <c r="J10894"/>
      <c r="K10894"/>
    </row>
    <row r="10895" spans="1:11" ht="15">
      <c r="A10895"/>
      <c r="B10895"/>
      <c r="C10895"/>
      <c r="D10895"/>
      <c r="E10895"/>
      <c r="F10895"/>
      <c r="G10895"/>
      <c r="H10895"/>
      <c r="I10895"/>
      <c r="J10895"/>
      <c r="K10895"/>
    </row>
    <row r="10896" spans="1:11" ht="15">
      <c r="A10896"/>
      <c r="B10896"/>
      <c r="C10896"/>
      <c r="D10896"/>
      <c r="E10896"/>
      <c r="F10896"/>
      <c r="G10896"/>
      <c r="H10896"/>
      <c r="I10896"/>
      <c r="J10896"/>
      <c r="K10896"/>
    </row>
    <row r="10897" spans="1:11" ht="15">
      <c r="A10897"/>
      <c r="B10897"/>
      <c r="C10897"/>
      <c r="D10897"/>
      <c r="E10897"/>
      <c r="F10897"/>
      <c r="G10897"/>
      <c r="H10897"/>
      <c r="I10897"/>
      <c r="J10897"/>
      <c r="K10897"/>
    </row>
    <row r="10898" spans="1:11" ht="15">
      <c r="A10898"/>
      <c r="B10898"/>
      <c r="C10898"/>
      <c r="D10898"/>
      <c r="E10898"/>
      <c r="F10898"/>
      <c r="G10898"/>
      <c r="H10898"/>
      <c r="I10898"/>
      <c r="J10898"/>
      <c r="K10898"/>
    </row>
    <row r="10899" spans="1:11" ht="15">
      <c r="A10899"/>
      <c r="B10899"/>
      <c r="C10899"/>
      <c r="D10899"/>
      <c r="E10899"/>
      <c r="F10899"/>
      <c r="G10899"/>
      <c r="H10899"/>
      <c r="I10899"/>
      <c r="J10899"/>
      <c r="K10899"/>
    </row>
    <row r="10900" spans="1:11" ht="15">
      <c r="A10900"/>
      <c r="B10900"/>
      <c r="C10900"/>
      <c r="D10900"/>
      <c r="E10900"/>
      <c r="F10900"/>
      <c r="G10900"/>
      <c r="H10900"/>
      <c r="I10900"/>
      <c r="J10900"/>
      <c r="K10900"/>
    </row>
    <row r="10901" spans="1:11" ht="15">
      <c r="A10901"/>
      <c r="B10901"/>
      <c r="C10901"/>
      <c r="D10901"/>
      <c r="E10901"/>
      <c r="F10901"/>
      <c r="G10901"/>
      <c r="H10901"/>
      <c r="I10901"/>
      <c r="J10901"/>
      <c r="K10901"/>
    </row>
    <row r="10902" spans="1:11" ht="15">
      <c r="A10902"/>
      <c r="B10902"/>
      <c r="C10902"/>
      <c r="D10902"/>
      <c r="E10902"/>
      <c r="F10902"/>
      <c r="G10902"/>
      <c r="H10902"/>
      <c r="I10902"/>
      <c r="J10902"/>
      <c r="K10902"/>
    </row>
    <row r="10903" spans="1:11" ht="15">
      <c r="A10903"/>
      <c r="B10903"/>
      <c r="C10903"/>
      <c r="D10903"/>
      <c r="E10903"/>
      <c r="F10903"/>
      <c r="G10903"/>
      <c r="H10903"/>
      <c r="I10903"/>
      <c r="J10903"/>
      <c r="K10903"/>
    </row>
    <row r="10904" spans="1:11" ht="15">
      <c r="A10904"/>
      <c r="B10904"/>
      <c r="C10904"/>
      <c r="D10904"/>
      <c r="E10904"/>
      <c r="F10904"/>
      <c r="G10904"/>
      <c r="H10904"/>
      <c r="I10904"/>
      <c r="J10904"/>
      <c r="K10904"/>
    </row>
    <row r="10905" spans="1:11" ht="15">
      <c r="A10905"/>
      <c r="B10905"/>
      <c r="C10905"/>
      <c r="D10905"/>
      <c r="E10905"/>
      <c r="F10905"/>
      <c r="G10905"/>
      <c r="H10905"/>
      <c r="I10905"/>
      <c r="J10905"/>
      <c r="K10905"/>
    </row>
    <row r="10906" spans="1:11" ht="15">
      <c r="A10906"/>
      <c r="B10906"/>
      <c r="C10906"/>
      <c r="D10906"/>
      <c r="E10906"/>
      <c r="F10906"/>
      <c r="G10906"/>
      <c r="H10906"/>
      <c r="I10906"/>
      <c r="J10906"/>
      <c r="K10906"/>
    </row>
    <row r="10907" spans="1:11" ht="15">
      <c r="A10907"/>
      <c r="B10907"/>
      <c r="C10907"/>
      <c r="D10907"/>
      <c r="E10907"/>
      <c r="F10907"/>
      <c r="G10907"/>
      <c r="H10907"/>
      <c r="I10907"/>
      <c r="J10907"/>
      <c r="K10907"/>
    </row>
    <row r="10908" spans="1:11" ht="15">
      <c r="A10908"/>
      <c r="B10908"/>
      <c r="C10908"/>
      <c r="D10908"/>
      <c r="E10908"/>
      <c r="F10908"/>
      <c r="G10908"/>
      <c r="H10908"/>
      <c r="I10908"/>
      <c r="J10908"/>
      <c r="K10908"/>
    </row>
    <row r="10909" spans="1:11" ht="15">
      <c r="A10909"/>
      <c r="B10909"/>
      <c r="C10909"/>
      <c r="D10909"/>
      <c r="E10909"/>
      <c r="F10909"/>
      <c r="G10909"/>
      <c r="H10909"/>
      <c r="I10909"/>
      <c r="J10909"/>
      <c r="K10909"/>
    </row>
    <row r="10910" spans="1:11" ht="15">
      <c r="A10910"/>
      <c r="B10910"/>
      <c r="C10910"/>
      <c r="D10910"/>
      <c r="E10910"/>
      <c r="F10910"/>
      <c r="G10910"/>
      <c r="H10910"/>
      <c r="I10910"/>
      <c r="J10910"/>
      <c r="K10910"/>
    </row>
    <row r="10911" spans="1:11" ht="15">
      <c r="A10911"/>
      <c r="B10911"/>
      <c r="C10911"/>
      <c r="D10911"/>
      <c r="E10911"/>
      <c r="F10911"/>
      <c r="G10911"/>
      <c r="H10911"/>
      <c r="I10911"/>
      <c r="J10911"/>
      <c r="K10911"/>
    </row>
    <row r="10912" spans="1:11" ht="15">
      <c r="A10912"/>
      <c r="B10912"/>
      <c r="C10912"/>
      <c r="D10912"/>
      <c r="E10912"/>
      <c r="F10912"/>
      <c r="G10912"/>
      <c r="H10912"/>
      <c r="I10912"/>
      <c r="J10912"/>
      <c r="K10912"/>
    </row>
    <row r="10913" spans="1:11" ht="15">
      <c r="A10913"/>
      <c r="B10913"/>
      <c r="C10913"/>
      <c r="D10913"/>
      <c r="E10913"/>
      <c r="F10913"/>
      <c r="G10913"/>
      <c r="H10913"/>
      <c r="I10913"/>
      <c r="J10913"/>
      <c r="K10913"/>
    </row>
    <row r="10914" spans="1:11" ht="15">
      <c r="A10914"/>
      <c r="B10914"/>
      <c r="C10914"/>
      <c r="D10914"/>
      <c r="E10914"/>
      <c r="F10914"/>
      <c r="G10914"/>
      <c r="H10914"/>
      <c r="I10914"/>
      <c r="J10914"/>
      <c r="K10914"/>
    </row>
    <row r="10915" spans="1:11" ht="15">
      <c r="A10915"/>
      <c r="B10915"/>
      <c r="C10915"/>
      <c r="D10915"/>
      <c r="E10915"/>
      <c r="F10915"/>
      <c r="G10915"/>
      <c r="H10915"/>
      <c r="I10915"/>
      <c r="J10915"/>
      <c r="K10915"/>
    </row>
    <row r="10916" spans="1:11" ht="15">
      <c r="A10916"/>
      <c r="B10916"/>
      <c r="C10916"/>
      <c r="D10916"/>
      <c r="E10916"/>
      <c r="F10916"/>
      <c r="G10916"/>
      <c r="H10916"/>
      <c r="I10916"/>
      <c r="J10916"/>
      <c r="K10916"/>
    </row>
    <row r="10917" spans="1:11" ht="15">
      <c r="A10917"/>
      <c r="B10917"/>
      <c r="C10917"/>
      <c r="D10917"/>
      <c r="E10917"/>
      <c r="F10917"/>
      <c r="G10917"/>
      <c r="H10917"/>
      <c r="I10917"/>
      <c r="J10917"/>
      <c r="K10917"/>
    </row>
    <row r="10918" spans="1:11" ht="15">
      <c r="A10918"/>
      <c r="B10918"/>
      <c r="C10918"/>
      <c r="D10918"/>
      <c r="E10918"/>
      <c r="F10918"/>
      <c r="G10918"/>
      <c r="H10918"/>
      <c r="I10918"/>
      <c r="J10918"/>
      <c r="K10918"/>
    </row>
    <row r="10919" spans="1:11" ht="15">
      <c r="A10919"/>
      <c r="B10919"/>
      <c r="C10919"/>
      <c r="D10919"/>
      <c r="E10919"/>
      <c r="F10919"/>
      <c r="G10919"/>
      <c r="H10919"/>
      <c r="I10919"/>
      <c r="J10919"/>
      <c r="K10919"/>
    </row>
    <row r="10920" spans="1:11" ht="15">
      <c r="A10920"/>
      <c r="B10920"/>
      <c r="C10920"/>
      <c r="D10920"/>
      <c r="E10920"/>
      <c r="F10920"/>
      <c r="G10920"/>
      <c r="H10920"/>
      <c r="I10920"/>
      <c r="J10920"/>
      <c r="K10920"/>
    </row>
    <row r="10921" spans="1:11" ht="15">
      <c r="A10921"/>
      <c r="B10921"/>
      <c r="C10921"/>
      <c r="D10921"/>
      <c r="E10921"/>
      <c r="F10921"/>
      <c r="G10921"/>
      <c r="H10921"/>
      <c r="I10921"/>
      <c r="J10921"/>
      <c r="K10921"/>
    </row>
    <row r="10922" spans="1:11" ht="15">
      <c r="A10922"/>
      <c r="B10922"/>
      <c r="C10922"/>
      <c r="D10922"/>
      <c r="E10922"/>
      <c r="F10922"/>
      <c r="G10922"/>
      <c r="H10922"/>
      <c r="I10922"/>
      <c r="J10922"/>
      <c r="K10922"/>
    </row>
    <row r="10923" spans="1:11" ht="15">
      <c r="A10923"/>
      <c r="B10923"/>
      <c r="C10923"/>
      <c r="D10923"/>
      <c r="E10923"/>
      <c r="F10923"/>
      <c r="G10923"/>
      <c r="H10923"/>
      <c r="I10923"/>
      <c r="J10923"/>
      <c r="K10923"/>
    </row>
    <row r="10924" spans="1:11" ht="15">
      <c r="A10924"/>
      <c r="B10924"/>
      <c r="C10924"/>
      <c r="D10924"/>
      <c r="E10924"/>
      <c r="F10924"/>
      <c r="G10924"/>
      <c r="H10924"/>
      <c r="I10924"/>
      <c r="J10924"/>
      <c r="K10924"/>
    </row>
    <row r="10925" spans="1:11" ht="15">
      <c r="A10925"/>
      <c r="B10925"/>
      <c r="C10925"/>
      <c r="D10925"/>
      <c r="E10925"/>
      <c r="F10925"/>
      <c r="G10925"/>
      <c r="H10925"/>
      <c r="I10925"/>
      <c r="J10925"/>
      <c r="K10925"/>
    </row>
    <row r="10926" spans="1:11" ht="15">
      <c r="A10926"/>
      <c r="B10926"/>
      <c r="C10926"/>
      <c r="D10926"/>
      <c r="E10926"/>
      <c r="F10926"/>
      <c r="G10926"/>
      <c r="H10926"/>
      <c r="I10926"/>
      <c r="J10926"/>
      <c r="K10926"/>
    </row>
    <row r="10927" spans="1:11" ht="15">
      <c r="A10927"/>
      <c r="B10927"/>
      <c r="C10927"/>
      <c r="D10927"/>
      <c r="E10927"/>
      <c r="F10927"/>
      <c r="G10927"/>
      <c r="H10927"/>
      <c r="I10927"/>
      <c r="J10927"/>
      <c r="K10927"/>
    </row>
    <row r="10928" spans="1:11" ht="15">
      <c r="A10928"/>
      <c r="B10928"/>
      <c r="C10928"/>
      <c r="D10928"/>
      <c r="E10928"/>
      <c r="F10928"/>
      <c r="G10928"/>
      <c r="H10928"/>
      <c r="I10928"/>
      <c r="J10928"/>
      <c r="K10928"/>
    </row>
    <row r="10929" spans="1:11" ht="15">
      <c r="A10929"/>
      <c r="B10929"/>
      <c r="C10929"/>
      <c r="D10929"/>
      <c r="E10929"/>
      <c r="F10929"/>
      <c r="G10929"/>
      <c r="H10929"/>
      <c r="I10929"/>
      <c r="J10929"/>
      <c r="K10929"/>
    </row>
    <row r="10930" spans="1:11" ht="15">
      <c r="A10930"/>
      <c r="B10930"/>
      <c r="C10930"/>
      <c r="D10930"/>
      <c r="E10930"/>
      <c r="F10930"/>
      <c r="G10930"/>
      <c r="H10930"/>
      <c r="I10930"/>
      <c r="J10930"/>
      <c r="K10930"/>
    </row>
    <row r="10931" spans="1:11" ht="15">
      <c r="A10931"/>
      <c r="B10931"/>
      <c r="C10931"/>
      <c r="D10931"/>
      <c r="E10931"/>
      <c r="F10931"/>
      <c r="G10931"/>
      <c r="H10931"/>
      <c r="I10931"/>
      <c r="J10931"/>
      <c r="K10931"/>
    </row>
    <row r="10932" spans="1:11" ht="15">
      <c r="A10932"/>
      <c r="B10932"/>
      <c r="C10932"/>
      <c r="D10932"/>
      <c r="E10932"/>
      <c r="F10932"/>
      <c r="G10932"/>
      <c r="H10932"/>
      <c r="I10932"/>
      <c r="J10932"/>
      <c r="K10932"/>
    </row>
    <row r="10933" spans="1:11" ht="15">
      <c r="A10933"/>
      <c r="B10933"/>
      <c r="C10933"/>
      <c r="D10933"/>
      <c r="E10933"/>
      <c r="F10933"/>
      <c r="G10933"/>
      <c r="H10933"/>
      <c r="I10933"/>
      <c r="J10933"/>
      <c r="K10933"/>
    </row>
    <row r="10934" spans="1:11" ht="15">
      <c r="A10934"/>
      <c r="B10934"/>
      <c r="C10934"/>
      <c r="D10934"/>
      <c r="E10934"/>
      <c r="F10934"/>
      <c r="G10934"/>
      <c r="H10934"/>
      <c r="I10934"/>
      <c r="J10934"/>
      <c r="K10934"/>
    </row>
    <row r="10935" spans="1:11" ht="15">
      <c r="A10935"/>
      <c r="B10935"/>
      <c r="C10935"/>
      <c r="D10935"/>
      <c r="E10935"/>
      <c r="F10935"/>
      <c r="G10935"/>
      <c r="H10935"/>
      <c r="I10935"/>
      <c r="J10935"/>
      <c r="K10935"/>
    </row>
    <row r="10936" spans="1:11" ht="15">
      <c r="A10936"/>
      <c r="B10936"/>
      <c r="C10936"/>
      <c r="D10936"/>
      <c r="E10936"/>
      <c r="F10936"/>
      <c r="G10936"/>
      <c r="H10936"/>
      <c r="I10936"/>
      <c r="J10936"/>
      <c r="K10936"/>
    </row>
    <row r="10937" spans="1:11" ht="15">
      <c r="A10937"/>
      <c r="B10937"/>
      <c r="C10937"/>
      <c r="D10937"/>
      <c r="E10937"/>
      <c r="F10937"/>
      <c r="G10937"/>
      <c r="H10937"/>
      <c r="I10937"/>
      <c r="J10937"/>
      <c r="K10937"/>
    </row>
    <row r="10938" spans="1:11" ht="15">
      <c r="A10938"/>
      <c r="B10938"/>
      <c r="C10938"/>
      <c r="D10938"/>
      <c r="E10938"/>
      <c r="F10938"/>
      <c r="G10938"/>
      <c r="H10938"/>
      <c r="I10938"/>
      <c r="J10938"/>
      <c r="K10938"/>
    </row>
    <row r="10939" spans="1:11" ht="15">
      <c r="A10939"/>
      <c r="B10939"/>
      <c r="C10939"/>
      <c r="D10939"/>
      <c r="E10939"/>
      <c r="F10939"/>
      <c r="G10939"/>
      <c r="H10939"/>
      <c r="I10939"/>
      <c r="J10939"/>
      <c r="K10939"/>
    </row>
    <row r="10940" spans="1:11" ht="15">
      <c r="A10940"/>
      <c r="B10940"/>
      <c r="C10940"/>
      <c r="D10940"/>
      <c r="E10940"/>
      <c r="F10940"/>
      <c r="G10940"/>
      <c r="H10940"/>
      <c r="I10940"/>
      <c r="J10940"/>
      <c r="K10940"/>
    </row>
    <row r="10941" spans="1:11" ht="15">
      <c r="A10941"/>
      <c r="B10941"/>
      <c r="C10941"/>
      <c r="D10941"/>
      <c r="E10941"/>
      <c r="F10941"/>
      <c r="G10941"/>
      <c r="H10941"/>
      <c r="I10941"/>
      <c r="J10941"/>
      <c r="K10941"/>
    </row>
    <row r="10942" spans="1:11" ht="15">
      <c r="A10942"/>
      <c r="B10942"/>
      <c r="C10942"/>
      <c r="D10942"/>
      <c r="E10942"/>
      <c r="F10942"/>
      <c r="G10942"/>
      <c r="H10942"/>
      <c r="I10942"/>
      <c r="J10942"/>
      <c r="K10942"/>
    </row>
    <row r="10943" spans="1:11" ht="15">
      <c r="A10943"/>
      <c r="B10943"/>
      <c r="C10943"/>
      <c r="D10943"/>
      <c r="E10943"/>
      <c r="F10943"/>
      <c r="G10943"/>
      <c r="H10943"/>
      <c r="I10943"/>
      <c r="J10943"/>
      <c r="K10943"/>
    </row>
    <row r="10944" spans="1:11" ht="15">
      <c r="A10944"/>
      <c r="B10944"/>
      <c r="C10944"/>
      <c r="D10944"/>
      <c r="E10944"/>
      <c r="F10944"/>
      <c r="G10944"/>
      <c r="H10944"/>
      <c r="I10944"/>
      <c r="J10944"/>
      <c r="K10944"/>
    </row>
    <row r="10945" spans="1:11" ht="15">
      <c r="A10945"/>
      <c r="B10945"/>
      <c r="C10945"/>
      <c r="D10945"/>
      <c r="E10945"/>
      <c r="F10945"/>
      <c r="G10945"/>
      <c r="H10945"/>
      <c r="I10945"/>
      <c r="J10945"/>
      <c r="K10945"/>
    </row>
    <row r="10946" spans="1:11" ht="15">
      <c r="A10946"/>
      <c r="B10946"/>
      <c r="C10946"/>
      <c r="D10946"/>
      <c r="E10946"/>
      <c r="F10946"/>
      <c r="G10946"/>
      <c r="H10946"/>
      <c r="I10946"/>
      <c r="J10946"/>
      <c r="K10946"/>
    </row>
    <row r="10947" spans="1:11" ht="15">
      <c r="A10947"/>
      <c r="B10947"/>
      <c r="C10947"/>
      <c r="D10947"/>
      <c r="E10947"/>
      <c r="F10947"/>
      <c r="G10947"/>
      <c r="H10947"/>
      <c r="I10947"/>
      <c r="J10947"/>
      <c r="K10947"/>
    </row>
    <row r="10948" spans="1:11" ht="15">
      <c r="A10948"/>
      <c r="B10948"/>
      <c r="C10948"/>
      <c r="D10948"/>
      <c r="E10948"/>
      <c r="F10948"/>
      <c r="G10948"/>
      <c r="H10948"/>
      <c r="I10948"/>
      <c r="J10948"/>
      <c r="K10948"/>
    </row>
    <row r="10949" spans="1:11" ht="15">
      <c r="A10949"/>
      <c r="B10949"/>
      <c r="C10949"/>
      <c r="D10949"/>
      <c r="E10949"/>
      <c r="F10949"/>
      <c r="G10949"/>
      <c r="H10949"/>
      <c r="I10949"/>
      <c r="J10949"/>
      <c r="K10949"/>
    </row>
    <row r="10950" spans="1:11" ht="15">
      <c r="A10950"/>
      <c r="B10950"/>
      <c r="C10950"/>
      <c r="D10950"/>
      <c r="E10950"/>
      <c r="F10950"/>
      <c r="G10950"/>
      <c r="H10950"/>
      <c r="I10950"/>
      <c r="J10950"/>
      <c r="K10950"/>
    </row>
    <row r="10951" spans="1:11" ht="15">
      <c r="A10951"/>
      <c r="B10951"/>
      <c r="C10951"/>
      <c r="D10951"/>
      <c r="E10951"/>
      <c r="F10951"/>
      <c r="G10951"/>
      <c r="H10951"/>
      <c r="I10951"/>
      <c r="J10951"/>
      <c r="K10951"/>
    </row>
    <row r="10952" spans="1:11" ht="15">
      <c r="A10952"/>
      <c r="B10952"/>
      <c r="C10952"/>
      <c r="D10952"/>
      <c r="E10952"/>
      <c r="F10952"/>
      <c r="G10952"/>
      <c r="H10952"/>
      <c r="I10952"/>
      <c r="J10952"/>
      <c r="K10952"/>
    </row>
    <row r="10953" spans="1:11" ht="15">
      <c r="A10953"/>
      <c r="B10953"/>
      <c r="C10953"/>
      <c r="D10953"/>
      <c r="E10953"/>
      <c r="F10953"/>
      <c r="G10953"/>
      <c r="H10953"/>
      <c r="I10953"/>
      <c r="J10953"/>
      <c r="K10953"/>
    </row>
    <row r="10954" spans="1:11" ht="15">
      <c r="A10954"/>
      <c r="B10954"/>
      <c r="C10954"/>
      <c r="D10954"/>
      <c r="E10954"/>
      <c r="F10954"/>
      <c r="G10954"/>
      <c r="H10954"/>
      <c r="I10954"/>
      <c r="J10954"/>
      <c r="K10954"/>
    </row>
    <row r="10955" spans="1:11" ht="15">
      <c r="A10955"/>
      <c r="B10955"/>
      <c r="C10955"/>
      <c r="D10955"/>
      <c r="E10955"/>
      <c r="F10955"/>
      <c r="G10955"/>
      <c r="H10955"/>
      <c r="I10955"/>
      <c r="J10955"/>
      <c r="K10955"/>
    </row>
    <row r="10956" spans="1:11" ht="15">
      <c r="A10956"/>
      <c r="B10956"/>
      <c r="C10956"/>
      <c r="D10956"/>
      <c r="E10956"/>
      <c r="F10956"/>
      <c r="G10956"/>
      <c r="H10956"/>
      <c r="I10956"/>
      <c r="J10956"/>
      <c r="K10956"/>
    </row>
    <row r="10957" spans="1:11" ht="15">
      <c r="A10957"/>
      <c r="B10957"/>
      <c r="C10957"/>
      <c r="D10957"/>
      <c r="E10957"/>
      <c r="F10957"/>
      <c r="G10957"/>
      <c r="H10957"/>
      <c r="I10957"/>
      <c r="J10957"/>
      <c r="K10957"/>
    </row>
    <row r="10958" spans="1:11" ht="15">
      <c r="A10958"/>
      <c r="B10958"/>
      <c r="C10958"/>
      <c r="D10958"/>
      <c r="E10958"/>
      <c r="F10958"/>
      <c r="G10958"/>
      <c r="H10958"/>
      <c r="I10958"/>
      <c r="J10958"/>
      <c r="K10958"/>
    </row>
    <row r="10959" spans="1:11" ht="15">
      <c r="A10959"/>
      <c r="B10959"/>
      <c r="C10959"/>
      <c r="D10959"/>
      <c r="E10959"/>
      <c r="F10959"/>
      <c r="G10959"/>
      <c r="H10959"/>
      <c r="I10959"/>
      <c r="J10959"/>
      <c r="K10959"/>
    </row>
    <row r="10960" spans="1:11" ht="15">
      <c r="A10960"/>
      <c r="B10960"/>
      <c r="C10960"/>
      <c r="D10960"/>
      <c r="E10960"/>
      <c r="F10960"/>
      <c r="G10960"/>
      <c r="H10960"/>
      <c r="I10960"/>
      <c r="J10960"/>
      <c r="K10960"/>
    </row>
    <row r="10961" spans="1:11" ht="15">
      <c r="A10961"/>
      <c r="B10961"/>
      <c r="C10961"/>
      <c r="D10961"/>
      <c r="E10961"/>
      <c r="F10961"/>
      <c r="G10961"/>
      <c r="H10961"/>
      <c r="I10961"/>
      <c r="J10961"/>
      <c r="K10961"/>
    </row>
    <row r="10962" spans="1:11" ht="15">
      <c r="A10962"/>
      <c r="B10962"/>
      <c r="C10962"/>
      <c r="D10962"/>
      <c r="E10962"/>
      <c r="F10962"/>
      <c r="G10962"/>
      <c r="H10962"/>
      <c r="I10962"/>
      <c r="J10962"/>
      <c r="K10962"/>
    </row>
    <row r="10963" spans="1:11" ht="15">
      <c r="A10963"/>
      <c r="B10963"/>
      <c r="C10963"/>
      <c r="D10963"/>
      <c r="E10963"/>
      <c r="F10963"/>
      <c r="G10963"/>
      <c r="H10963"/>
      <c r="I10963"/>
      <c r="J10963"/>
      <c r="K10963"/>
    </row>
    <row r="10964" spans="1:11" ht="15">
      <c r="A10964"/>
      <c r="B10964"/>
      <c r="C10964"/>
      <c r="D10964"/>
      <c r="E10964"/>
      <c r="F10964"/>
      <c r="G10964"/>
      <c r="H10964"/>
      <c r="I10964"/>
      <c r="J10964"/>
      <c r="K10964"/>
    </row>
    <row r="10965" spans="1:11" ht="15">
      <c r="A10965"/>
      <c r="B10965"/>
      <c r="C10965"/>
      <c r="D10965"/>
      <c r="E10965"/>
      <c r="F10965"/>
      <c r="G10965"/>
      <c r="H10965"/>
      <c r="I10965"/>
      <c r="J10965"/>
      <c r="K10965"/>
    </row>
    <row r="10966" spans="1:11" ht="15">
      <c r="A10966"/>
      <c r="B10966"/>
      <c r="C10966"/>
      <c r="D10966"/>
      <c r="E10966"/>
      <c r="F10966"/>
      <c r="G10966"/>
      <c r="H10966"/>
      <c r="I10966"/>
      <c r="J10966"/>
      <c r="K10966"/>
    </row>
    <row r="10967" spans="1:11" ht="15">
      <c r="A10967"/>
      <c r="B10967"/>
      <c r="C10967"/>
      <c r="D10967"/>
      <c r="E10967"/>
      <c r="F10967"/>
      <c r="G10967"/>
      <c r="H10967"/>
      <c r="I10967"/>
      <c r="J10967"/>
      <c r="K10967"/>
    </row>
    <row r="10968" spans="1:11" ht="15">
      <c r="A10968"/>
      <c r="B10968"/>
      <c r="C10968"/>
      <c r="D10968"/>
      <c r="E10968"/>
      <c r="F10968"/>
      <c r="G10968"/>
      <c r="H10968"/>
      <c r="I10968"/>
      <c r="J10968"/>
      <c r="K10968"/>
    </row>
    <row r="10969" spans="1:11" ht="15">
      <c r="A10969"/>
      <c r="B10969"/>
      <c r="C10969"/>
      <c r="D10969"/>
      <c r="E10969"/>
      <c r="F10969"/>
      <c r="G10969"/>
      <c r="H10969"/>
      <c r="I10969"/>
      <c r="J10969"/>
      <c r="K10969"/>
    </row>
    <row r="10970" spans="1:11" ht="15">
      <c r="A10970"/>
      <c r="B10970"/>
      <c r="C10970"/>
      <c r="D10970"/>
      <c r="E10970"/>
      <c r="F10970"/>
      <c r="G10970"/>
      <c r="H10970"/>
      <c r="I10970"/>
      <c r="J10970"/>
      <c r="K10970"/>
    </row>
    <row r="10971" spans="1:11" ht="15">
      <c r="A10971"/>
      <c r="B10971"/>
      <c r="C10971"/>
      <c r="D10971"/>
      <c r="E10971"/>
      <c r="F10971"/>
      <c r="G10971"/>
      <c r="H10971"/>
      <c r="I10971"/>
      <c r="J10971"/>
      <c r="K10971"/>
    </row>
    <row r="10972" spans="1:11" ht="15">
      <c r="A10972"/>
      <c r="B10972"/>
      <c r="C10972"/>
      <c r="D10972"/>
      <c r="E10972"/>
      <c r="F10972"/>
      <c r="G10972"/>
      <c r="H10972"/>
      <c r="I10972"/>
      <c r="J10972"/>
      <c r="K10972"/>
    </row>
    <row r="10973" spans="1:11" ht="15">
      <c r="A10973"/>
      <c r="B10973"/>
      <c r="C10973"/>
      <c r="D10973"/>
      <c r="E10973"/>
      <c r="F10973"/>
      <c r="G10973"/>
      <c r="H10973"/>
      <c r="I10973"/>
      <c r="J10973"/>
      <c r="K10973"/>
    </row>
    <row r="10974" spans="1:11" ht="15">
      <c r="A10974"/>
      <c r="B10974"/>
      <c r="C10974"/>
      <c r="D10974"/>
      <c r="E10974"/>
      <c r="F10974"/>
      <c r="G10974"/>
      <c r="H10974"/>
      <c r="I10974"/>
      <c r="J10974"/>
      <c r="K10974"/>
    </row>
    <row r="10975" spans="1:11" ht="15">
      <c r="A10975"/>
      <c r="B10975"/>
      <c r="C10975"/>
      <c r="D10975"/>
      <c r="E10975"/>
      <c r="F10975"/>
      <c r="G10975"/>
      <c r="H10975"/>
      <c r="I10975"/>
      <c r="J10975"/>
      <c r="K10975"/>
    </row>
    <row r="10976" spans="1:11" ht="15">
      <c r="A10976"/>
      <c r="B10976"/>
      <c r="C10976"/>
      <c r="D10976"/>
      <c r="E10976"/>
      <c r="F10976"/>
      <c r="G10976"/>
      <c r="H10976"/>
      <c r="I10976"/>
      <c r="J10976"/>
      <c r="K10976"/>
    </row>
    <row r="10977" spans="1:11" ht="15">
      <c r="A10977"/>
      <c r="B10977"/>
      <c r="C10977"/>
      <c r="D10977"/>
      <c r="E10977"/>
      <c r="F10977"/>
      <c r="G10977"/>
      <c r="H10977"/>
      <c r="I10977"/>
      <c r="J10977"/>
      <c r="K10977"/>
    </row>
    <row r="10978" spans="1:11" ht="15">
      <c r="A10978"/>
      <c r="B10978"/>
      <c r="C10978"/>
      <c r="D10978"/>
      <c r="E10978"/>
      <c r="F10978"/>
      <c r="G10978"/>
      <c r="H10978"/>
      <c r="I10978"/>
      <c r="J10978"/>
      <c r="K10978"/>
    </row>
    <row r="10979" spans="1:11" ht="15">
      <c r="A10979"/>
      <c r="B10979"/>
      <c r="C10979"/>
      <c r="D10979"/>
      <c r="E10979"/>
      <c r="F10979"/>
      <c r="G10979"/>
      <c r="H10979"/>
      <c r="I10979"/>
      <c r="J10979"/>
      <c r="K10979"/>
    </row>
    <row r="10980" spans="1:11" ht="15">
      <c r="A10980"/>
      <c r="B10980"/>
      <c r="C10980"/>
      <c r="D10980"/>
      <c r="E10980"/>
      <c r="F10980"/>
      <c r="G10980"/>
      <c r="H10980"/>
      <c r="I10980"/>
      <c r="J10980"/>
      <c r="K10980"/>
    </row>
    <row r="10981" spans="1:11" ht="15">
      <c r="A10981"/>
      <c r="B10981"/>
      <c r="C10981"/>
      <c r="D10981"/>
      <c r="E10981"/>
      <c r="F10981"/>
      <c r="G10981"/>
      <c r="H10981"/>
      <c r="I10981"/>
      <c r="J10981"/>
      <c r="K10981"/>
    </row>
    <row r="10982" spans="1:11" ht="15">
      <c r="A10982"/>
      <c r="B10982"/>
      <c r="C10982"/>
      <c r="D10982"/>
      <c r="E10982"/>
      <c r="F10982"/>
      <c r="G10982"/>
      <c r="H10982"/>
      <c r="I10982"/>
      <c r="J10982"/>
      <c r="K10982"/>
    </row>
    <row r="10983" spans="1:11" ht="15">
      <c r="A10983"/>
      <c r="B10983"/>
      <c r="C10983"/>
      <c r="D10983"/>
      <c r="E10983"/>
      <c r="F10983"/>
      <c r="G10983"/>
      <c r="H10983"/>
      <c r="I10983"/>
      <c r="J10983"/>
      <c r="K10983"/>
    </row>
    <row r="10984" spans="1:11" ht="15">
      <c r="A10984"/>
      <c r="B10984"/>
      <c r="C10984"/>
      <c r="D10984"/>
      <c r="E10984"/>
      <c r="F10984"/>
      <c r="G10984"/>
      <c r="H10984"/>
      <c r="I10984"/>
      <c r="J10984"/>
      <c r="K10984"/>
    </row>
    <row r="10985" spans="1:11" ht="15">
      <c r="A10985"/>
      <c r="B10985"/>
      <c r="C10985"/>
      <c r="D10985"/>
      <c r="E10985"/>
      <c r="F10985"/>
      <c r="G10985"/>
      <c r="H10985"/>
      <c r="I10985"/>
      <c r="J10985"/>
      <c r="K10985"/>
    </row>
    <row r="10986" spans="1:11" ht="15">
      <c r="A10986"/>
      <c r="B10986"/>
      <c r="C10986"/>
      <c r="D10986"/>
      <c r="E10986"/>
      <c r="F10986"/>
      <c r="G10986"/>
      <c r="H10986"/>
      <c r="I10986"/>
      <c r="J10986"/>
      <c r="K10986"/>
    </row>
    <row r="10987" spans="1:11" ht="15">
      <c r="A10987"/>
      <c r="B10987"/>
      <c r="C10987"/>
      <c r="D10987"/>
      <c r="E10987"/>
      <c r="F10987"/>
      <c r="G10987"/>
      <c r="H10987"/>
      <c r="I10987"/>
      <c r="J10987"/>
      <c r="K10987"/>
    </row>
    <row r="10988" spans="1:11" ht="15">
      <c r="A10988"/>
      <c r="B10988"/>
      <c r="C10988"/>
      <c r="D10988"/>
      <c r="E10988"/>
      <c r="F10988"/>
      <c r="G10988"/>
      <c r="H10988"/>
      <c r="I10988"/>
      <c r="J10988"/>
      <c r="K10988"/>
    </row>
    <row r="10989" spans="1:11" ht="15">
      <c r="A10989"/>
      <c r="B10989"/>
      <c r="C10989"/>
      <c r="D10989"/>
      <c r="E10989"/>
      <c r="F10989"/>
      <c r="G10989"/>
      <c r="H10989"/>
      <c r="I10989"/>
      <c r="J10989"/>
      <c r="K10989"/>
    </row>
    <row r="10990" spans="1:11" ht="15">
      <c r="A10990"/>
      <c r="B10990"/>
      <c r="C10990"/>
      <c r="D10990"/>
      <c r="E10990"/>
      <c r="F10990"/>
      <c r="G10990"/>
      <c r="H10990"/>
      <c r="I10990"/>
      <c r="J10990"/>
      <c r="K10990"/>
    </row>
    <row r="10991" spans="1:11" ht="15">
      <c r="A10991"/>
      <c r="B10991"/>
      <c r="C10991"/>
      <c r="D10991"/>
      <c r="E10991"/>
      <c r="F10991"/>
      <c r="G10991"/>
      <c r="H10991"/>
      <c r="I10991"/>
      <c r="J10991"/>
      <c r="K10991"/>
    </row>
    <row r="10992" spans="1:11" ht="15">
      <c r="A10992"/>
      <c r="B10992"/>
      <c r="C10992"/>
      <c r="D10992"/>
      <c r="E10992"/>
      <c r="F10992"/>
      <c r="G10992"/>
      <c r="H10992"/>
      <c r="I10992"/>
      <c r="J10992"/>
      <c r="K10992"/>
    </row>
    <row r="10993" spans="1:11" ht="15">
      <c r="A10993"/>
      <c r="B10993"/>
      <c r="C10993"/>
      <c r="D10993"/>
      <c r="E10993"/>
      <c r="F10993"/>
      <c r="G10993"/>
      <c r="H10993"/>
      <c r="I10993"/>
      <c r="J10993"/>
      <c r="K10993"/>
    </row>
    <row r="10994" spans="1:11" ht="15">
      <c r="A10994"/>
      <c r="B10994"/>
      <c r="C10994"/>
      <c r="D10994"/>
      <c r="E10994"/>
      <c r="F10994"/>
      <c r="G10994"/>
      <c r="H10994"/>
      <c r="I10994"/>
      <c r="J10994"/>
      <c r="K10994"/>
    </row>
    <row r="10995" spans="1:11" ht="15">
      <c r="A10995"/>
      <c r="B10995"/>
      <c r="C10995"/>
      <c r="D10995"/>
      <c r="E10995"/>
      <c r="F10995"/>
      <c r="G10995"/>
      <c r="H10995"/>
      <c r="I10995"/>
      <c r="J10995"/>
      <c r="K10995"/>
    </row>
    <row r="10996" spans="1:11" ht="15">
      <c r="A10996"/>
      <c r="B10996"/>
      <c r="C10996"/>
      <c r="D10996"/>
      <c r="E10996"/>
      <c r="F10996"/>
      <c r="G10996"/>
      <c r="H10996"/>
      <c r="I10996"/>
      <c r="J10996"/>
      <c r="K10996"/>
    </row>
    <row r="10997" spans="1:11" ht="15">
      <c r="A10997"/>
      <c r="B10997"/>
      <c r="C10997"/>
      <c r="D10997"/>
      <c r="E10997"/>
      <c r="F10997"/>
      <c r="G10997"/>
      <c r="H10997"/>
      <c r="I10997"/>
      <c r="J10997"/>
      <c r="K10997"/>
    </row>
    <row r="10998" spans="1:11" ht="15">
      <c r="A10998"/>
      <c r="B10998"/>
      <c r="C10998"/>
      <c r="D10998"/>
      <c r="E10998"/>
      <c r="F10998"/>
      <c r="G10998"/>
      <c r="H10998"/>
      <c r="I10998"/>
      <c r="J10998"/>
      <c r="K10998"/>
    </row>
    <row r="10999" spans="1:11" ht="15">
      <c r="A10999"/>
      <c r="B10999"/>
      <c r="C10999"/>
      <c r="D10999"/>
      <c r="E10999"/>
      <c r="F10999"/>
      <c r="G10999"/>
      <c r="H10999"/>
      <c r="I10999"/>
      <c r="J10999"/>
      <c r="K10999"/>
    </row>
    <row r="11000" spans="1:11" ht="15">
      <c r="A11000"/>
      <c r="B11000"/>
      <c r="C11000"/>
      <c r="D11000"/>
      <c r="E11000"/>
      <c r="F11000"/>
      <c r="G11000"/>
      <c r="H11000"/>
      <c r="I11000"/>
      <c r="J11000"/>
      <c r="K11000"/>
    </row>
    <row r="11001" spans="1:11" ht="15">
      <c r="A11001"/>
      <c r="B11001"/>
      <c r="C11001"/>
      <c r="D11001"/>
      <c r="E11001"/>
      <c r="F11001"/>
      <c r="G11001"/>
      <c r="H11001"/>
      <c r="I11001"/>
      <c r="J11001"/>
      <c r="K11001"/>
    </row>
    <row r="11002" spans="1:11" ht="15">
      <c r="A11002"/>
      <c r="B11002"/>
      <c r="C11002"/>
      <c r="D11002"/>
      <c r="E11002"/>
      <c r="F11002"/>
      <c r="G11002"/>
      <c r="H11002"/>
      <c r="I11002"/>
      <c r="J11002"/>
      <c r="K11002"/>
    </row>
    <row r="11003" spans="1:11" ht="15">
      <c r="A11003"/>
      <c r="B11003"/>
      <c r="C11003"/>
      <c r="D11003"/>
      <c r="E11003"/>
      <c r="F11003"/>
      <c r="G11003"/>
      <c r="H11003"/>
      <c r="I11003"/>
      <c r="J11003"/>
      <c r="K11003"/>
    </row>
    <row r="11004" spans="1:11" ht="15">
      <c r="A11004"/>
      <c r="B11004"/>
      <c r="C11004"/>
      <c r="D11004"/>
      <c r="E11004"/>
      <c r="F11004"/>
      <c r="G11004"/>
      <c r="H11004"/>
      <c r="I11004"/>
      <c r="J11004"/>
      <c r="K11004"/>
    </row>
    <row r="11005" spans="1:11" ht="15">
      <c r="A11005"/>
      <c r="B11005"/>
      <c r="C11005"/>
      <c r="D11005"/>
      <c r="E11005"/>
      <c r="F11005"/>
      <c r="G11005"/>
      <c r="H11005"/>
      <c r="I11005"/>
      <c r="J11005"/>
      <c r="K11005"/>
    </row>
    <row r="11006" spans="1:11" ht="15">
      <c r="A11006"/>
      <c r="B11006"/>
      <c r="C11006"/>
      <c r="D11006"/>
      <c r="E11006"/>
      <c r="F11006"/>
      <c r="G11006"/>
      <c r="H11006"/>
      <c r="I11006"/>
      <c r="J11006"/>
      <c r="K11006"/>
    </row>
    <row r="11007" spans="1:11" ht="15">
      <c r="A11007"/>
      <c r="B11007"/>
      <c r="C11007"/>
      <c r="D11007"/>
      <c r="E11007"/>
      <c r="F11007"/>
      <c r="G11007"/>
      <c r="H11007"/>
      <c r="I11007"/>
      <c r="J11007"/>
      <c r="K11007"/>
    </row>
    <row r="11008" spans="1:11" ht="15">
      <c r="A11008"/>
      <c r="B11008"/>
      <c r="C11008"/>
      <c r="D11008"/>
      <c r="E11008"/>
      <c r="F11008"/>
      <c r="G11008"/>
      <c r="H11008"/>
      <c r="I11008"/>
      <c r="J11008"/>
      <c r="K11008"/>
    </row>
    <row r="11009" spans="1:11" ht="15">
      <c r="A11009"/>
      <c r="B11009"/>
      <c r="C11009"/>
      <c r="D11009"/>
      <c r="E11009"/>
      <c r="F11009"/>
      <c r="G11009"/>
      <c r="H11009"/>
      <c r="I11009"/>
      <c r="J11009"/>
      <c r="K11009"/>
    </row>
    <row r="11010" spans="1:11" ht="15">
      <c r="A11010"/>
      <c r="B11010"/>
      <c r="C11010"/>
      <c r="D11010"/>
      <c r="E11010"/>
      <c r="F11010"/>
      <c r="G11010"/>
      <c r="H11010"/>
      <c r="I11010"/>
      <c r="J11010"/>
      <c r="K11010"/>
    </row>
    <row r="11011" spans="1:11" ht="15">
      <c r="A11011"/>
      <c r="B11011"/>
      <c r="C11011"/>
      <c r="D11011"/>
      <c r="E11011"/>
      <c r="F11011"/>
      <c r="G11011"/>
      <c r="H11011"/>
      <c r="I11011"/>
      <c r="J11011"/>
      <c r="K11011"/>
    </row>
    <row r="11012" spans="1:11" ht="15">
      <c r="A11012"/>
      <c r="B11012"/>
      <c r="C11012"/>
      <c r="D11012"/>
      <c r="E11012"/>
      <c r="F11012"/>
      <c r="G11012"/>
      <c r="H11012"/>
      <c r="I11012"/>
      <c r="J11012"/>
      <c r="K11012"/>
    </row>
    <row r="11013" spans="1:11" ht="15">
      <c r="A11013"/>
      <c r="B11013"/>
      <c r="C11013"/>
      <c r="D11013"/>
      <c r="E11013"/>
      <c r="F11013"/>
      <c r="G11013"/>
      <c r="H11013"/>
      <c r="I11013"/>
      <c r="J11013"/>
      <c r="K11013"/>
    </row>
    <row r="11014" spans="1:11" ht="15">
      <c r="A11014"/>
      <c r="B11014"/>
      <c r="C11014"/>
      <c r="D11014"/>
      <c r="E11014"/>
      <c r="F11014"/>
      <c r="G11014"/>
      <c r="H11014"/>
      <c r="I11014"/>
      <c r="J11014"/>
      <c r="K11014"/>
    </row>
    <row r="11015" spans="1:11" ht="15">
      <c r="A11015"/>
      <c r="B11015"/>
      <c r="C11015"/>
      <c r="D11015"/>
      <c r="E11015"/>
      <c r="F11015"/>
      <c r="G11015"/>
      <c r="H11015"/>
      <c r="I11015"/>
      <c r="J11015"/>
      <c r="K11015"/>
    </row>
    <row r="11016" spans="1:11" ht="15">
      <c r="A11016"/>
      <c r="B11016"/>
      <c r="C11016"/>
      <c r="D11016"/>
      <c r="E11016"/>
      <c r="F11016"/>
      <c r="G11016"/>
      <c r="H11016"/>
      <c r="I11016"/>
      <c r="J11016"/>
      <c r="K11016"/>
    </row>
    <row r="11017" spans="1:11" ht="15">
      <c r="A11017"/>
      <c r="B11017"/>
      <c r="C11017"/>
      <c r="D11017"/>
      <c r="E11017"/>
      <c r="F11017"/>
      <c r="G11017"/>
      <c r="H11017"/>
      <c r="I11017"/>
      <c r="J11017"/>
      <c r="K11017"/>
    </row>
    <row r="11018" spans="1:11" ht="15">
      <c r="A11018"/>
      <c r="B11018"/>
      <c r="C11018"/>
      <c r="D11018"/>
      <c r="E11018"/>
      <c r="F11018"/>
      <c r="G11018"/>
      <c r="H11018"/>
      <c r="I11018"/>
      <c r="J11018"/>
      <c r="K11018"/>
    </row>
    <row r="11019" spans="1:11" ht="15">
      <c r="A11019"/>
      <c r="B11019"/>
      <c r="C11019"/>
      <c r="D11019"/>
      <c r="E11019"/>
      <c r="F11019"/>
      <c r="G11019"/>
      <c r="H11019"/>
      <c r="I11019"/>
      <c r="J11019"/>
      <c r="K11019"/>
    </row>
    <row r="11020" spans="1:11" ht="15">
      <c r="A11020"/>
      <c r="B11020"/>
      <c r="C11020"/>
      <c r="D11020"/>
      <c r="E11020"/>
      <c r="F11020"/>
      <c r="G11020"/>
      <c r="H11020"/>
      <c r="I11020"/>
      <c r="J11020"/>
      <c r="K11020"/>
    </row>
    <row r="11021" spans="1:11" ht="15">
      <c r="A11021"/>
      <c r="B11021"/>
      <c r="C11021"/>
      <c r="D11021"/>
      <c r="E11021"/>
      <c r="F11021"/>
      <c r="G11021"/>
      <c r="H11021"/>
      <c r="I11021"/>
      <c r="J11021"/>
      <c r="K11021"/>
    </row>
    <row r="11022" spans="1:11" ht="15">
      <c r="A11022"/>
      <c r="B11022"/>
      <c r="C11022"/>
      <c r="D11022"/>
      <c r="E11022"/>
      <c r="F11022"/>
      <c r="G11022"/>
      <c r="H11022"/>
      <c r="I11022"/>
      <c r="J11022"/>
      <c r="K11022"/>
    </row>
    <row r="11023" spans="1:11" ht="15">
      <c r="A11023"/>
      <c r="B11023"/>
      <c r="C11023"/>
      <c r="D11023"/>
      <c r="E11023"/>
      <c r="F11023"/>
      <c r="G11023"/>
      <c r="H11023"/>
      <c r="I11023"/>
      <c r="J11023"/>
      <c r="K11023"/>
    </row>
    <row r="11024" spans="1:11" ht="15">
      <c r="A11024"/>
      <c r="B11024"/>
      <c r="C11024"/>
      <c r="D11024"/>
      <c r="E11024"/>
      <c r="F11024"/>
      <c r="G11024"/>
      <c r="H11024"/>
      <c r="I11024"/>
      <c r="J11024"/>
      <c r="K11024"/>
    </row>
    <row r="11025" spans="1:11" ht="15">
      <c r="A11025"/>
      <c r="B11025"/>
      <c r="C11025"/>
      <c r="D11025"/>
      <c r="E11025"/>
      <c r="F11025"/>
      <c r="G11025"/>
      <c r="H11025"/>
      <c r="I11025"/>
      <c r="J11025"/>
      <c r="K11025"/>
    </row>
    <row r="11026" spans="1:11" ht="15">
      <c r="A11026"/>
      <c r="B11026"/>
      <c r="C11026"/>
      <c r="D11026"/>
      <c r="E11026"/>
      <c r="F11026"/>
      <c r="G11026"/>
      <c r="H11026"/>
      <c r="I11026"/>
      <c r="J11026"/>
      <c r="K11026"/>
    </row>
    <row r="11027" spans="1:11" ht="15">
      <c r="A11027"/>
      <c r="B11027"/>
      <c r="C11027"/>
      <c r="D11027"/>
      <c r="E11027"/>
      <c r="F11027"/>
      <c r="G11027"/>
      <c r="H11027"/>
      <c r="I11027"/>
      <c r="J11027"/>
      <c r="K11027"/>
    </row>
    <row r="11028" spans="1:11" ht="15">
      <c r="A11028"/>
      <c r="B11028"/>
      <c r="C11028"/>
      <c r="D11028"/>
      <c r="E11028"/>
      <c r="F11028"/>
      <c r="G11028"/>
      <c r="H11028"/>
      <c r="I11028"/>
      <c r="J11028"/>
      <c r="K11028"/>
    </row>
    <row r="11029" spans="1:11" ht="15">
      <c r="A11029"/>
      <c r="B11029"/>
      <c r="C11029"/>
      <c r="D11029"/>
      <c r="E11029"/>
      <c r="F11029"/>
      <c r="G11029"/>
      <c r="H11029"/>
      <c r="I11029"/>
      <c r="J11029"/>
      <c r="K11029"/>
    </row>
    <row r="11030" spans="1:11" ht="15">
      <c r="A11030"/>
      <c r="B11030"/>
      <c r="C11030"/>
      <c r="D11030"/>
      <c r="E11030"/>
      <c r="F11030"/>
      <c r="G11030"/>
      <c r="H11030"/>
      <c r="I11030"/>
      <c r="J11030"/>
      <c r="K11030"/>
    </row>
    <row r="11031" spans="1:11" ht="15">
      <c r="A11031"/>
      <c r="B11031"/>
      <c r="C11031"/>
      <c r="D11031"/>
      <c r="E11031"/>
      <c r="F11031"/>
      <c r="G11031"/>
      <c r="H11031"/>
      <c r="I11031"/>
      <c r="J11031"/>
      <c r="K11031"/>
    </row>
    <row r="11032" spans="1:11" ht="15">
      <c r="A11032"/>
      <c r="B11032"/>
      <c r="C11032"/>
      <c r="D11032"/>
      <c r="E11032"/>
      <c r="F11032"/>
      <c r="G11032"/>
      <c r="H11032"/>
      <c r="I11032"/>
      <c r="J11032"/>
      <c r="K11032"/>
    </row>
    <row r="11033" spans="1:11" ht="15">
      <c r="A11033"/>
      <c r="B11033"/>
      <c r="C11033"/>
      <c r="D11033"/>
      <c r="E11033"/>
      <c r="F11033"/>
      <c r="G11033"/>
      <c r="H11033"/>
      <c r="I11033"/>
      <c r="J11033"/>
      <c r="K11033"/>
    </row>
    <row r="11034" spans="1:11" ht="15">
      <c r="A11034"/>
      <c r="B11034"/>
      <c r="C11034"/>
      <c r="D11034"/>
      <c r="E11034"/>
      <c r="F11034"/>
      <c r="G11034"/>
      <c r="H11034"/>
      <c r="I11034"/>
      <c r="J11034"/>
      <c r="K11034"/>
    </row>
    <row r="11035" spans="1:11" ht="15">
      <c r="A11035"/>
      <c r="B11035"/>
      <c r="C11035"/>
      <c r="D11035"/>
      <c r="E11035"/>
      <c r="F11035"/>
      <c r="G11035"/>
      <c r="H11035"/>
      <c r="I11035"/>
      <c r="J11035"/>
      <c r="K11035"/>
    </row>
    <row r="11036" spans="1:11" ht="15">
      <c r="A11036"/>
      <c r="B11036"/>
      <c r="C11036"/>
      <c r="D11036"/>
      <c r="E11036"/>
      <c r="F11036"/>
      <c r="G11036"/>
      <c r="H11036"/>
      <c r="I11036"/>
      <c r="J11036"/>
      <c r="K11036"/>
    </row>
    <row r="11037" spans="1:11" ht="15">
      <c r="A11037"/>
      <c r="B11037"/>
      <c r="C11037"/>
      <c r="D11037"/>
      <c r="E11037"/>
      <c r="F11037"/>
      <c r="G11037"/>
      <c r="H11037"/>
      <c r="I11037"/>
      <c r="J11037"/>
      <c r="K11037"/>
    </row>
    <row r="11038" spans="1:11" ht="15">
      <c r="A11038"/>
      <c r="B11038"/>
      <c r="C11038"/>
      <c r="D11038"/>
      <c r="E11038"/>
      <c r="F11038"/>
      <c r="G11038"/>
      <c r="H11038"/>
      <c r="I11038"/>
      <c r="J11038"/>
      <c r="K11038"/>
    </row>
    <row r="11039" spans="1:11" ht="15">
      <c r="A11039"/>
      <c r="B11039"/>
      <c r="C11039"/>
      <c r="D11039"/>
      <c r="E11039"/>
      <c r="F11039"/>
      <c r="G11039"/>
      <c r="H11039"/>
      <c r="I11039"/>
      <c r="J11039"/>
      <c r="K11039"/>
    </row>
    <row r="11040" spans="1:11" ht="15">
      <c r="A11040"/>
      <c r="B11040"/>
      <c r="C11040"/>
      <c r="D11040"/>
      <c r="E11040"/>
      <c r="F11040"/>
      <c r="G11040"/>
      <c r="H11040"/>
      <c r="I11040"/>
      <c r="J11040"/>
      <c r="K11040"/>
    </row>
    <row r="11041" spans="1:11" ht="15">
      <c r="A11041"/>
      <c r="B11041"/>
      <c r="C11041"/>
      <c r="D11041"/>
      <c r="E11041"/>
      <c r="F11041"/>
      <c r="G11041"/>
      <c r="H11041"/>
      <c r="I11041"/>
      <c r="J11041"/>
      <c r="K11041"/>
    </row>
    <row r="11042" spans="1:11" ht="15">
      <c r="A11042"/>
      <c r="B11042"/>
      <c r="C11042"/>
      <c r="D11042"/>
      <c r="E11042"/>
      <c r="F11042"/>
      <c r="G11042"/>
      <c r="H11042"/>
      <c r="I11042"/>
      <c r="J11042"/>
      <c r="K11042"/>
    </row>
    <row r="11043" spans="1:11" ht="15">
      <c r="A11043"/>
      <c r="B11043"/>
      <c r="C11043"/>
      <c r="D11043"/>
      <c r="E11043"/>
      <c r="F11043"/>
      <c r="G11043"/>
      <c r="H11043"/>
      <c r="I11043"/>
      <c r="J11043"/>
      <c r="K11043"/>
    </row>
    <row r="11044" spans="1:11" ht="15">
      <c r="A11044"/>
      <c r="B11044"/>
      <c r="C11044"/>
      <c r="D11044"/>
      <c r="E11044"/>
      <c r="F11044"/>
      <c r="G11044"/>
      <c r="H11044"/>
      <c r="I11044"/>
      <c r="J11044"/>
      <c r="K11044"/>
    </row>
    <row r="11045" spans="1:11" ht="15">
      <c r="A11045"/>
      <c r="B11045"/>
      <c r="C11045"/>
      <c r="D11045"/>
      <c r="E11045"/>
      <c r="F11045"/>
      <c r="G11045"/>
      <c r="H11045"/>
      <c r="I11045"/>
      <c r="J11045"/>
      <c r="K11045"/>
    </row>
    <row r="11046" spans="1:11" ht="15">
      <c r="A11046"/>
      <c r="B11046"/>
      <c r="C11046"/>
      <c r="D11046"/>
      <c r="E11046"/>
      <c r="F11046"/>
      <c r="G11046"/>
      <c r="H11046"/>
      <c r="I11046"/>
      <c r="J11046"/>
      <c r="K11046"/>
    </row>
    <row r="11047" spans="1:11" ht="15">
      <c r="A11047"/>
      <c r="B11047"/>
      <c r="C11047"/>
      <c r="D11047"/>
      <c r="E11047"/>
      <c r="F11047"/>
      <c r="G11047"/>
      <c r="H11047"/>
      <c r="I11047"/>
      <c r="J11047"/>
      <c r="K11047"/>
    </row>
    <row r="11048" spans="1:11" ht="15">
      <c r="A11048"/>
      <c r="B11048"/>
      <c r="C11048"/>
      <c r="D11048"/>
      <c r="E11048"/>
      <c r="F11048"/>
      <c r="G11048"/>
      <c r="H11048"/>
      <c r="I11048"/>
      <c r="J11048"/>
      <c r="K11048"/>
    </row>
    <row r="11049" spans="1:11" ht="15">
      <c r="A11049"/>
      <c r="B11049"/>
      <c r="C11049"/>
      <c r="D11049"/>
      <c r="E11049"/>
      <c r="F11049"/>
      <c r="G11049"/>
      <c r="H11049"/>
      <c r="I11049"/>
      <c r="J11049"/>
      <c r="K11049"/>
    </row>
    <row r="11050" spans="1:11" ht="15">
      <c r="A11050"/>
      <c r="B11050"/>
      <c r="C11050"/>
      <c r="D11050"/>
      <c r="E11050"/>
      <c r="F11050"/>
      <c r="G11050"/>
      <c r="H11050"/>
      <c r="I11050"/>
      <c r="J11050"/>
      <c r="K11050"/>
    </row>
    <row r="11051" spans="1:11" ht="15">
      <c r="A11051"/>
      <c r="B11051"/>
      <c r="C11051"/>
      <c r="D11051"/>
      <c r="E11051"/>
      <c r="F11051"/>
      <c r="G11051"/>
      <c r="H11051"/>
      <c r="I11051"/>
      <c r="J11051"/>
      <c r="K11051"/>
    </row>
    <row r="11052" spans="1:11" ht="15">
      <c r="A11052"/>
      <c r="B11052"/>
      <c r="C11052"/>
      <c r="D11052"/>
      <c r="E11052"/>
      <c r="F11052"/>
      <c r="G11052"/>
      <c r="H11052"/>
      <c r="I11052"/>
      <c r="J11052"/>
      <c r="K11052"/>
    </row>
    <row r="11053" spans="1:11" ht="15">
      <c r="A11053"/>
      <c r="B11053"/>
      <c r="C11053"/>
      <c r="D11053"/>
      <c r="E11053"/>
      <c r="F11053"/>
      <c r="G11053"/>
      <c r="H11053"/>
      <c r="I11053"/>
      <c r="J11053"/>
      <c r="K11053"/>
    </row>
    <row r="11054" spans="1:11" ht="15">
      <c r="A11054"/>
      <c r="B11054"/>
      <c r="C11054"/>
      <c r="D11054"/>
      <c r="E11054"/>
      <c r="F11054"/>
      <c r="G11054"/>
      <c r="H11054"/>
      <c r="I11054"/>
      <c r="J11054"/>
      <c r="K11054"/>
    </row>
    <row r="11055" spans="1:11" ht="15">
      <c r="A11055"/>
      <c r="B11055"/>
      <c r="C11055"/>
      <c r="D11055"/>
      <c r="E11055"/>
      <c r="F11055"/>
      <c r="G11055"/>
      <c r="H11055"/>
      <c r="I11055"/>
      <c r="J11055"/>
      <c r="K11055"/>
    </row>
    <row r="11056" spans="1:11" ht="15">
      <c r="A11056"/>
      <c r="B11056"/>
      <c r="C11056"/>
      <c r="D11056"/>
      <c r="E11056"/>
      <c r="F11056"/>
      <c r="G11056"/>
      <c r="H11056"/>
      <c r="I11056"/>
      <c r="J11056"/>
      <c r="K11056"/>
    </row>
    <row r="11057" spans="1:11" ht="15">
      <c r="A11057"/>
      <c r="B11057"/>
      <c r="C11057"/>
      <c r="D11057"/>
      <c r="E11057"/>
      <c r="F11057"/>
      <c r="G11057"/>
      <c r="H11057"/>
      <c r="I11057"/>
      <c r="J11057"/>
      <c r="K11057"/>
    </row>
    <row r="11058" spans="1:11" ht="15">
      <c r="A11058"/>
      <c r="B11058"/>
      <c r="C11058"/>
      <c r="D11058"/>
      <c r="E11058"/>
      <c r="F11058"/>
      <c r="G11058"/>
      <c r="H11058"/>
      <c r="I11058"/>
      <c r="J11058"/>
      <c r="K11058"/>
    </row>
    <row r="11059" spans="1:11" ht="15">
      <c r="A11059"/>
      <c r="B11059"/>
      <c r="C11059"/>
      <c r="D11059"/>
      <c r="E11059"/>
      <c r="F11059"/>
      <c r="G11059"/>
      <c r="H11059"/>
      <c r="I11059"/>
      <c r="J11059"/>
      <c r="K11059"/>
    </row>
    <row r="11060" spans="1:11" ht="15">
      <c r="A11060"/>
      <c r="B11060"/>
      <c r="C11060"/>
      <c r="D11060"/>
      <c r="E11060"/>
      <c r="F11060"/>
      <c r="G11060"/>
      <c r="H11060"/>
      <c r="I11060"/>
      <c r="J11060"/>
      <c r="K11060"/>
    </row>
    <row r="11061" spans="1:11" ht="15">
      <c r="A11061"/>
      <c r="B11061"/>
      <c r="C11061"/>
      <c r="D11061"/>
      <c r="E11061"/>
      <c r="F11061"/>
      <c r="G11061"/>
      <c r="H11061"/>
      <c r="I11061"/>
      <c r="J11061"/>
      <c r="K11061"/>
    </row>
    <row r="11062" spans="1:11" ht="15">
      <c r="A11062"/>
      <c r="B11062"/>
      <c r="C11062"/>
      <c r="D11062"/>
      <c r="E11062"/>
      <c r="F11062"/>
      <c r="G11062"/>
      <c r="H11062"/>
      <c r="I11062"/>
      <c r="J11062"/>
      <c r="K11062"/>
    </row>
    <row r="11063" spans="1:11" ht="15">
      <c r="A11063"/>
      <c r="B11063"/>
      <c r="C11063"/>
      <c r="D11063"/>
      <c r="E11063"/>
      <c r="F11063"/>
      <c r="G11063"/>
      <c r="H11063"/>
      <c r="I11063"/>
      <c r="J11063"/>
      <c r="K11063"/>
    </row>
    <row r="11064" spans="1:11" ht="15">
      <c r="A11064"/>
      <c r="B11064"/>
      <c r="C11064"/>
      <c r="D11064"/>
      <c r="E11064"/>
      <c r="F11064"/>
      <c r="G11064"/>
      <c r="H11064"/>
      <c r="I11064"/>
      <c r="J11064"/>
      <c r="K11064"/>
    </row>
    <row r="11065" spans="1:11" ht="15">
      <c r="A11065"/>
      <c r="B11065"/>
      <c r="C11065"/>
      <c r="D11065"/>
      <c r="E11065"/>
      <c r="F11065"/>
      <c r="G11065"/>
      <c r="H11065"/>
      <c r="I11065"/>
      <c r="J11065"/>
      <c r="K11065"/>
    </row>
    <row r="11066" spans="1:11" ht="15">
      <c r="A11066"/>
      <c r="B11066"/>
      <c r="C11066"/>
      <c r="D11066"/>
      <c r="E11066"/>
      <c r="F11066"/>
      <c r="G11066"/>
      <c r="H11066"/>
      <c r="I11066"/>
      <c r="J11066"/>
      <c r="K11066"/>
    </row>
    <row r="11067" spans="1:11" ht="15">
      <c r="A11067"/>
      <c r="B11067"/>
      <c r="C11067"/>
      <c r="D11067"/>
      <c r="E11067"/>
      <c r="F11067"/>
      <c r="G11067"/>
      <c r="H11067"/>
      <c r="I11067"/>
      <c r="J11067"/>
      <c r="K11067"/>
    </row>
    <row r="11068" spans="1:11" ht="15">
      <c r="A11068"/>
      <c r="B11068"/>
      <c r="C11068"/>
      <c r="D11068"/>
      <c r="E11068"/>
      <c r="F11068"/>
      <c r="G11068"/>
      <c r="H11068"/>
      <c r="I11068"/>
      <c r="J11068"/>
      <c r="K11068"/>
    </row>
    <row r="11069" spans="1:11" ht="15">
      <c r="A11069"/>
      <c r="B11069"/>
      <c r="C11069"/>
      <c r="D11069"/>
      <c r="E11069"/>
      <c r="F11069"/>
      <c r="G11069"/>
      <c r="H11069"/>
      <c r="I11069"/>
      <c r="J11069"/>
      <c r="K11069"/>
    </row>
    <row r="11070" spans="1:11" ht="15">
      <c r="A11070"/>
      <c r="B11070"/>
      <c r="C11070"/>
      <c r="D11070"/>
      <c r="E11070"/>
      <c r="F11070"/>
      <c r="G11070"/>
      <c r="H11070"/>
      <c r="I11070"/>
      <c r="J11070"/>
      <c r="K11070"/>
    </row>
    <row r="11071" spans="1:11" ht="15">
      <c r="A11071"/>
      <c r="B11071"/>
      <c r="C11071"/>
      <c r="D11071"/>
      <c r="E11071"/>
      <c r="F11071"/>
      <c r="G11071"/>
      <c r="H11071"/>
      <c r="I11071"/>
      <c r="J11071"/>
      <c r="K11071"/>
    </row>
    <row r="11072" spans="1:11" ht="15">
      <c r="A11072"/>
      <c r="B11072"/>
      <c r="C11072"/>
      <c r="D11072"/>
      <c r="E11072"/>
      <c r="F11072"/>
      <c r="G11072"/>
      <c r="H11072"/>
      <c r="I11072"/>
      <c r="J11072"/>
      <c r="K11072"/>
    </row>
    <row r="11073" spans="1:11" ht="15">
      <c r="A11073"/>
      <c r="B11073"/>
      <c r="C11073"/>
      <c r="D11073"/>
      <c r="E11073"/>
      <c r="F11073"/>
      <c r="G11073"/>
      <c r="H11073"/>
      <c r="I11073"/>
      <c r="J11073"/>
      <c r="K11073"/>
    </row>
    <row r="11074" spans="1:11" ht="15">
      <c r="A11074"/>
      <c r="B11074"/>
      <c r="C11074"/>
      <c r="D11074"/>
      <c r="E11074"/>
      <c r="F11074"/>
      <c r="G11074"/>
      <c r="H11074"/>
      <c r="I11074"/>
      <c r="J11074"/>
      <c r="K11074"/>
    </row>
    <row r="11075" spans="1:11" ht="15">
      <c r="A11075"/>
      <c r="B11075"/>
      <c r="C11075"/>
      <c r="D11075"/>
      <c r="E11075"/>
      <c r="F11075"/>
      <c r="G11075"/>
      <c r="H11075"/>
      <c r="I11075"/>
      <c r="J11075"/>
      <c r="K11075"/>
    </row>
    <row r="11076" spans="1:11" ht="15">
      <c r="A11076"/>
      <c r="B11076"/>
      <c r="C11076"/>
      <c r="D11076"/>
      <c r="E11076"/>
      <c r="F11076"/>
      <c r="G11076"/>
      <c r="H11076"/>
      <c r="I11076"/>
      <c r="J11076"/>
      <c r="K11076"/>
    </row>
    <row r="11077" spans="1:11" ht="15">
      <c r="A11077"/>
      <c r="B11077"/>
      <c r="C11077"/>
      <c r="D11077"/>
      <c r="E11077"/>
      <c r="F11077"/>
      <c r="G11077"/>
      <c r="H11077"/>
      <c r="I11077"/>
      <c r="J11077"/>
      <c r="K11077"/>
    </row>
    <row r="11078" spans="1:11" ht="15">
      <c r="A11078"/>
      <c r="B11078"/>
      <c r="C11078"/>
      <c r="D11078"/>
      <c r="E11078"/>
      <c r="F11078"/>
      <c r="G11078"/>
      <c r="H11078"/>
      <c r="I11078"/>
      <c r="J11078"/>
      <c r="K11078"/>
    </row>
    <row r="11079" spans="1:11" ht="15">
      <c r="A11079"/>
      <c r="B11079"/>
      <c r="C11079"/>
      <c r="D11079"/>
      <c r="E11079"/>
      <c r="F11079"/>
      <c r="G11079"/>
      <c r="H11079"/>
      <c r="I11079"/>
      <c r="J11079"/>
      <c r="K11079"/>
    </row>
    <row r="11080" spans="1:11" ht="15">
      <c r="A11080"/>
      <c r="B11080"/>
      <c r="C11080"/>
      <c r="D11080"/>
      <c r="E11080"/>
      <c r="F11080"/>
      <c r="G11080"/>
      <c r="H11080"/>
      <c r="I11080"/>
      <c r="J11080"/>
      <c r="K11080"/>
    </row>
    <row r="11081" spans="1:11" ht="15">
      <c r="A11081"/>
      <c r="B11081"/>
      <c r="C11081"/>
      <c r="D11081"/>
      <c r="E11081"/>
      <c r="F11081"/>
      <c r="G11081"/>
      <c r="H11081"/>
      <c r="I11081"/>
      <c r="J11081"/>
      <c r="K11081"/>
    </row>
    <row r="11082" spans="1:11" ht="15">
      <c r="A11082"/>
      <c r="B11082"/>
      <c r="C11082"/>
      <c r="D11082"/>
      <c r="E11082"/>
      <c r="F11082"/>
      <c r="G11082"/>
      <c r="H11082"/>
      <c r="I11082"/>
      <c r="J11082"/>
      <c r="K11082"/>
    </row>
    <row r="11083" spans="1:11" ht="15">
      <c r="A11083"/>
      <c r="B11083"/>
      <c r="C11083"/>
      <c r="D11083"/>
      <c r="E11083"/>
      <c r="F11083"/>
      <c r="G11083"/>
      <c r="H11083"/>
      <c r="I11083"/>
      <c r="J11083"/>
      <c r="K11083"/>
    </row>
    <row r="11084" spans="1:11" ht="15">
      <c r="A11084"/>
      <c r="B11084"/>
      <c r="C11084"/>
      <c r="D11084"/>
      <c r="E11084"/>
      <c r="F11084"/>
      <c r="G11084"/>
      <c r="H11084"/>
      <c r="I11084"/>
      <c r="J11084"/>
      <c r="K11084"/>
    </row>
    <row r="11085" spans="1:11" ht="15">
      <c r="A11085"/>
      <c r="B11085"/>
      <c r="C11085"/>
      <c r="D11085"/>
      <c r="E11085"/>
      <c r="F11085"/>
      <c r="G11085"/>
      <c r="H11085"/>
      <c r="I11085"/>
      <c r="J11085"/>
      <c r="K11085"/>
    </row>
    <row r="11086" spans="1:11" ht="15">
      <c r="A11086"/>
      <c r="B11086"/>
      <c r="C11086"/>
      <c r="D11086"/>
      <c r="E11086"/>
      <c r="F11086"/>
      <c r="G11086"/>
      <c r="H11086"/>
      <c r="I11086"/>
      <c r="J11086"/>
      <c r="K11086"/>
    </row>
    <row r="11087" spans="1:11" ht="15">
      <c r="A11087"/>
      <c r="B11087"/>
      <c r="C11087"/>
      <c r="D11087"/>
      <c r="E11087"/>
      <c r="F11087"/>
      <c r="G11087"/>
      <c r="H11087"/>
      <c r="I11087"/>
      <c r="J11087"/>
      <c r="K11087"/>
    </row>
    <row r="11088" spans="1:11" ht="15">
      <c r="A11088"/>
      <c r="B11088"/>
      <c r="C11088"/>
      <c r="D11088"/>
      <c r="E11088"/>
      <c r="F11088"/>
      <c r="G11088"/>
      <c r="H11088"/>
      <c r="I11088"/>
      <c r="J11088"/>
      <c r="K11088"/>
    </row>
    <row r="11089" spans="1:11" ht="15">
      <c r="A11089"/>
      <c r="B11089"/>
      <c r="C11089"/>
      <c r="D11089"/>
      <c r="E11089"/>
      <c r="F11089"/>
      <c r="G11089"/>
      <c r="H11089"/>
      <c r="I11089"/>
      <c r="J11089"/>
      <c r="K11089"/>
    </row>
    <row r="11090" spans="1:11" ht="15">
      <c r="A11090"/>
      <c r="B11090"/>
      <c r="C11090"/>
      <c r="D11090"/>
      <c r="E11090"/>
      <c r="F11090"/>
      <c r="G11090"/>
      <c r="H11090"/>
      <c r="I11090"/>
      <c r="J11090"/>
      <c r="K11090"/>
    </row>
    <row r="11091" spans="1:11" ht="15">
      <c r="A11091"/>
      <c r="B11091"/>
      <c r="C11091"/>
      <c r="D11091"/>
      <c r="E11091"/>
      <c r="F11091"/>
      <c r="G11091"/>
      <c r="H11091"/>
      <c r="I11091"/>
      <c r="J11091"/>
      <c r="K11091"/>
    </row>
    <row r="11092" spans="1:11" ht="15">
      <c r="A11092"/>
      <c r="B11092"/>
      <c r="C11092"/>
      <c r="D11092"/>
      <c r="E11092"/>
      <c r="F11092"/>
      <c r="G11092"/>
      <c r="H11092"/>
      <c r="I11092"/>
      <c r="J11092"/>
      <c r="K11092"/>
    </row>
    <row r="11093" spans="1:11" ht="15">
      <c r="A11093"/>
      <c r="B11093"/>
      <c r="C11093"/>
      <c r="D11093"/>
      <c r="E11093"/>
      <c r="F11093"/>
      <c r="G11093"/>
      <c r="H11093"/>
      <c r="I11093"/>
      <c r="J11093"/>
      <c r="K11093"/>
    </row>
    <row r="11094" spans="1:11" ht="15">
      <c r="A11094"/>
      <c r="B11094"/>
      <c r="C11094"/>
      <c r="D11094"/>
      <c r="E11094"/>
      <c r="F11094"/>
      <c r="G11094"/>
      <c r="H11094"/>
      <c r="I11094"/>
      <c r="J11094"/>
      <c r="K11094"/>
    </row>
    <row r="11095" spans="1:11" ht="15">
      <c r="A11095"/>
      <c r="B11095"/>
      <c r="C11095"/>
      <c r="D11095"/>
      <c r="E11095"/>
      <c r="F11095"/>
      <c r="G11095"/>
      <c r="H11095"/>
      <c r="I11095"/>
      <c r="J11095"/>
      <c r="K11095"/>
    </row>
    <row r="11096" spans="1:11" ht="15">
      <c r="A11096"/>
      <c r="B11096"/>
      <c r="C11096"/>
      <c r="D11096"/>
      <c r="E11096"/>
      <c r="F11096"/>
      <c r="G11096"/>
      <c r="H11096"/>
      <c r="I11096"/>
      <c r="J11096"/>
      <c r="K11096"/>
    </row>
    <row r="11097" spans="1:11" ht="15">
      <c r="A11097"/>
      <c r="B11097"/>
      <c r="C11097"/>
      <c r="D11097"/>
      <c r="E11097"/>
      <c r="F11097"/>
      <c r="G11097"/>
      <c r="H11097"/>
      <c r="I11097"/>
      <c r="J11097"/>
      <c r="K11097"/>
    </row>
    <row r="11098" spans="1:11" ht="15">
      <c r="A11098"/>
      <c r="B11098"/>
      <c r="C11098"/>
      <c r="D11098"/>
      <c r="E11098"/>
      <c r="F11098"/>
      <c r="G11098"/>
      <c r="H11098"/>
      <c r="I11098"/>
      <c r="J11098"/>
      <c r="K11098"/>
    </row>
    <row r="11099" spans="1:11" ht="15">
      <c r="A11099"/>
      <c r="B11099"/>
      <c r="C11099"/>
      <c r="D11099"/>
      <c r="E11099"/>
      <c r="F11099"/>
      <c r="G11099"/>
      <c r="H11099"/>
      <c r="I11099"/>
      <c r="J11099"/>
      <c r="K11099"/>
    </row>
    <row r="11100" spans="1:11" ht="15">
      <c r="A11100"/>
      <c r="B11100"/>
      <c r="C11100"/>
      <c r="D11100"/>
      <c r="E11100"/>
      <c r="F11100"/>
      <c r="G11100"/>
      <c r="H11100"/>
      <c r="I11100"/>
      <c r="J11100"/>
      <c r="K11100"/>
    </row>
    <row r="11101" spans="1:11" ht="15">
      <c r="A11101"/>
      <c r="B11101"/>
      <c r="C11101"/>
      <c r="D11101"/>
      <c r="E11101"/>
      <c r="F11101"/>
      <c r="G11101"/>
      <c r="H11101"/>
      <c r="I11101"/>
      <c r="J11101"/>
      <c r="K11101"/>
    </row>
    <row r="11102" spans="1:11" ht="15">
      <c r="A11102"/>
      <c r="B11102"/>
      <c r="C11102"/>
      <c r="D11102"/>
      <c r="E11102"/>
      <c r="F11102"/>
      <c r="G11102"/>
      <c r="H11102"/>
      <c r="I11102"/>
      <c r="J11102"/>
      <c r="K11102"/>
    </row>
    <row r="11103" spans="1:11" ht="15">
      <c r="A11103"/>
      <c r="B11103"/>
      <c r="C11103"/>
      <c r="D11103"/>
      <c r="E11103"/>
      <c r="F11103"/>
      <c r="G11103"/>
      <c r="H11103"/>
      <c r="I11103"/>
      <c r="J11103"/>
      <c r="K11103"/>
    </row>
    <row r="11104" spans="1:11" ht="15">
      <c r="A11104"/>
      <c r="B11104"/>
      <c r="C11104"/>
      <c r="D11104"/>
      <c r="E11104"/>
      <c r="F11104"/>
      <c r="G11104"/>
      <c r="H11104"/>
      <c r="I11104"/>
      <c r="J11104"/>
      <c r="K11104"/>
    </row>
    <row r="11105" spans="1:11" ht="15">
      <c r="A11105"/>
      <c r="B11105"/>
      <c r="C11105"/>
      <c r="D11105"/>
      <c r="E11105"/>
      <c r="F11105"/>
      <c r="G11105"/>
      <c r="H11105"/>
      <c r="I11105"/>
      <c r="J11105"/>
      <c r="K11105"/>
    </row>
    <row r="11106" spans="1:11" ht="15">
      <c r="A11106"/>
      <c r="B11106"/>
      <c r="C11106"/>
      <c r="D11106"/>
      <c r="E11106"/>
      <c r="F11106"/>
      <c r="G11106"/>
      <c r="H11106"/>
      <c r="I11106"/>
      <c r="J11106"/>
      <c r="K11106"/>
    </row>
    <row r="11107" spans="1:11" ht="15">
      <c r="A11107"/>
      <c r="B11107"/>
      <c r="C11107"/>
      <c r="D11107"/>
      <c r="E11107"/>
      <c r="F11107"/>
      <c r="G11107"/>
      <c r="H11107"/>
      <c r="I11107"/>
      <c r="J11107"/>
      <c r="K11107"/>
    </row>
    <row r="11108" spans="1:11" ht="15">
      <c r="A11108"/>
      <c r="B11108"/>
      <c r="C11108"/>
      <c r="D11108"/>
      <c r="E11108"/>
      <c r="F11108"/>
      <c r="G11108"/>
      <c r="H11108"/>
      <c r="I11108"/>
      <c r="J11108"/>
      <c r="K11108"/>
    </row>
    <row r="11109" spans="1:11" ht="15">
      <c r="A11109"/>
      <c r="B11109"/>
      <c r="C11109"/>
      <c r="D11109"/>
      <c r="E11109"/>
      <c r="F11109"/>
      <c r="G11109"/>
      <c r="H11109"/>
      <c r="I11109"/>
      <c r="J11109"/>
      <c r="K11109"/>
    </row>
    <row r="11110" spans="1:11" ht="15">
      <c r="A11110"/>
      <c r="B11110"/>
      <c r="C11110"/>
      <c r="D11110"/>
      <c r="E11110"/>
      <c r="F11110"/>
      <c r="G11110"/>
      <c r="H11110"/>
      <c r="I11110"/>
      <c r="J11110"/>
      <c r="K11110"/>
    </row>
    <row r="11111" spans="1:11" ht="15">
      <c r="A11111"/>
      <c r="B11111"/>
      <c r="C11111"/>
      <c r="D11111"/>
      <c r="E11111"/>
      <c r="F11111"/>
      <c r="G11111"/>
      <c r="H11111"/>
      <c r="I11111"/>
      <c r="J11111"/>
      <c r="K11111"/>
    </row>
    <row r="11112" spans="1:11" ht="15">
      <c r="A11112"/>
      <c r="B11112"/>
      <c r="C11112"/>
      <c r="D11112"/>
      <c r="E11112"/>
      <c r="F11112"/>
      <c r="G11112"/>
      <c r="H11112"/>
      <c r="I11112"/>
      <c r="J11112"/>
      <c r="K11112"/>
    </row>
    <row r="11113" spans="1:11" ht="15">
      <c r="A11113"/>
      <c r="B11113"/>
      <c r="C11113"/>
      <c r="D11113"/>
      <c r="E11113"/>
      <c r="F11113"/>
      <c r="G11113"/>
      <c r="H11113"/>
      <c r="I11113"/>
      <c r="J11113"/>
      <c r="K11113"/>
    </row>
    <row r="11114" spans="1:11" ht="15">
      <c r="A11114"/>
      <c r="B11114"/>
      <c r="C11114"/>
      <c r="D11114"/>
      <c r="E11114"/>
      <c r="F11114"/>
      <c r="G11114"/>
      <c r="H11114"/>
      <c r="I11114"/>
      <c r="J11114"/>
      <c r="K11114"/>
    </row>
    <row r="11115" spans="1:11" ht="15">
      <c r="A11115"/>
      <c r="B11115"/>
      <c r="C11115"/>
      <c r="D11115"/>
      <c r="E11115"/>
      <c r="F11115"/>
      <c r="G11115"/>
      <c r="H11115"/>
      <c r="I11115"/>
      <c r="J11115"/>
      <c r="K11115"/>
    </row>
    <row r="11116" spans="1:11" ht="15">
      <c r="A11116"/>
      <c r="B11116"/>
      <c r="C11116"/>
      <c r="D11116"/>
      <c r="E11116"/>
      <c r="F11116"/>
      <c r="G11116"/>
      <c r="H11116"/>
      <c r="I11116"/>
      <c r="J11116"/>
      <c r="K11116"/>
    </row>
    <row r="11117" spans="1:11" ht="15">
      <c r="A11117"/>
      <c r="B11117"/>
      <c r="C11117"/>
      <c r="D11117"/>
      <c r="E11117"/>
      <c r="F11117"/>
      <c r="G11117"/>
      <c r="H11117"/>
      <c r="I11117"/>
      <c r="J11117"/>
      <c r="K11117"/>
    </row>
    <row r="11118" spans="1:11" ht="15">
      <c r="A11118"/>
      <c r="B11118"/>
      <c r="C11118"/>
      <c r="D11118"/>
      <c r="E11118"/>
      <c r="F11118"/>
      <c r="G11118"/>
      <c r="H11118"/>
      <c r="I11118"/>
      <c r="J11118"/>
      <c r="K11118"/>
    </row>
    <row r="11119" spans="1:11" ht="15">
      <c r="A11119"/>
      <c r="B11119"/>
      <c r="C11119"/>
      <c r="D11119"/>
      <c r="E11119"/>
      <c r="F11119"/>
      <c r="G11119"/>
      <c r="H11119"/>
      <c r="I11119"/>
      <c r="J11119"/>
      <c r="K11119"/>
    </row>
    <row r="11120" spans="1:11" ht="15">
      <c r="A11120"/>
      <c r="B11120"/>
      <c r="C11120"/>
      <c r="D11120"/>
      <c r="E11120"/>
      <c r="F11120"/>
      <c r="G11120"/>
      <c r="H11120"/>
      <c r="I11120"/>
      <c r="J11120"/>
      <c r="K11120"/>
    </row>
    <row r="11121" spans="1:11" ht="15">
      <c r="A11121"/>
      <c r="B11121"/>
      <c r="C11121"/>
      <c r="D11121"/>
      <c r="E11121"/>
      <c r="F11121"/>
      <c r="G11121"/>
      <c r="H11121"/>
      <c r="I11121"/>
      <c r="J11121"/>
      <c r="K11121"/>
    </row>
    <row r="11122" spans="1:11" ht="15">
      <c r="A11122"/>
      <c r="B11122"/>
      <c r="C11122"/>
      <c r="D11122"/>
      <c r="E11122"/>
      <c r="F11122"/>
      <c r="G11122"/>
      <c r="H11122"/>
      <c r="I11122"/>
      <c r="J11122"/>
      <c r="K11122"/>
    </row>
    <row r="11123" spans="1:11" ht="15">
      <c r="A11123"/>
      <c r="B11123"/>
      <c r="C11123"/>
      <c r="D11123"/>
      <c r="E11123"/>
      <c r="F11123"/>
      <c r="G11123"/>
      <c r="H11123"/>
      <c r="I11123"/>
      <c r="J11123"/>
      <c r="K11123"/>
    </row>
    <row r="11124" spans="1:11" ht="15">
      <c r="A11124"/>
      <c r="B11124"/>
      <c r="C11124"/>
      <c r="D11124"/>
      <c r="E11124"/>
      <c r="F11124"/>
      <c r="G11124"/>
      <c r="H11124"/>
      <c r="I11124"/>
      <c r="J11124"/>
      <c r="K11124"/>
    </row>
    <row r="11125" spans="1:11" ht="15">
      <c r="A11125"/>
      <c r="B11125"/>
      <c r="C11125"/>
      <c r="D11125"/>
      <c r="E11125"/>
      <c r="F11125"/>
      <c r="G11125"/>
      <c r="H11125"/>
      <c r="I11125"/>
      <c r="J11125"/>
      <c r="K11125"/>
    </row>
    <row r="11126" spans="1:11" ht="15">
      <c r="A11126"/>
      <c r="B11126"/>
      <c r="C11126"/>
      <c r="D11126"/>
      <c r="E11126"/>
      <c r="F11126"/>
      <c r="G11126"/>
      <c r="H11126"/>
      <c r="I11126"/>
      <c r="J11126"/>
      <c r="K11126"/>
    </row>
    <row r="11127" spans="1:11" ht="15">
      <c r="A11127"/>
      <c r="B11127"/>
      <c r="C11127"/>
      <c r="D11127"/>
      <c r="E11127"/>
      <c r="F11127"/>
      <c r="G11127"/>
      <c r="H11127"/>
      <c r="I11127"/>
      <c r="J11127"/>
      <c r="K11127"/>
    </row>
    <row r="11128" spans="1:11" ht="15">
      <c r="A11128"/>
      <c r="B11128"/>
      <c r="C11128"/>
      <c r="D11128"/>
      <c r="E11128"/>
      <c r="F11128"/>
      <c r="G11128"/>
      <c r="H11128"/>
      <c r="I11128"/>
      <c r="J11128"/>
      <c r="K11128"/>
    </row>
    <row r="11129" spans="1:11" ht="15">
      <c r="A11129"/>
      <c r="B11129"/>
      <c r="C11129"/>
      <c r="D11129"/>
      <c r="E11129"/>
      <c r="F11129"/>
      <c r="G11129"/>
      <c r="H11129"/>
      <c r="I11129"/>
      <c r="J11129"/>
      <c r="K11129"/>
    </row>
    <row r="11130" spans="1:11" ht="15">
      <c r="A11130"/>
      <c r="B11130"/>
      <c r="C11130"/>
      <c r="D11130"/>
      <c r="E11130"/>
      <c r="F11130"/>
      <c r="G11130"/>
      <c r="H11130"/>
      <c r="I11130"/>
      <c r="J11130"/>
      <c r="K11130"/>
    </row>
    <row r="11131" spans="1:11" ht="15">
      <c r="A11131"/>
      <c r="B11131"/>
      <c r="C11131"/>
      <c r="D11131"/>
      <c r="E11131"/>
      <c r="F11131"/>
      <c r="G11131"/>
      <c r="H11131"/>
      <c r="I11131"/>
      <c r="J11131"/>
      <c r="K11131"/>
    </row>
    <row r="11132" spans="1:11" ht="15">
      <c r="A11132"/>
      <c r="B11132"/>
      <c r="C11132"/>
      <c r="D11132"/>
      <c r="E11132"/>
      <c r="F11132"/>
      <c r="G11132"/>
      <c r="H11132"/>
      <c r="I11132"/>
      <c r="J11132"/>
      <c r="K11132"/>
    </row>
    <row r="11133" spans="1:11" ht="15">
      <c r="A11133"/>
      <c r="B11133"/>
      <c r="C11133"/>
      <c r="D11133"/>
      <c r="E11133"/>
      <c r="F11133"/>
      <c r="G11133"/>
      <c r="H11133"/>
      <c r="I11133"/>
      <c r="J11133"/>
      <c r="K11133"/>
    </row>
    <row r="11134" spans="1:11" ht="15">
      <c r="A11134"/>
      <c r="B11134"/>
      <c r="C11134"/>
      <c r="D11134"/>
      <c r="E11134"/>
      <c r="F11134"/>
      <c r="G11134"/>
      <c r="H11134"/>
      <c r="I11134"/>
      <c r="J11134"/>
      <c r="K11134"/>
    </row>
    <row r="11135" spans="1:11" ht="15">
      <c r="A11135"/>
      <c r="B11135"/>
      <c r="C11135"/>
      <c r="D11135"/>
      <c r="E11135"/>
      <c r="F11135"/>
      <c r="G11135"/>
      <c r="H11135"/>
      <c r="I11135"/>
      <c r="J11135"/>
      <c r="K11135"/>
    </row>
    <row r="11136" spans="1:11" ht="15">
      <c r="A11136"/>
      <c r="B11136"/>
      <c r="C11136"/>
      <c r="D11136"/>
      <c r="E11136"/>
      <c r="F11136"/>
      <c r="G11136"/>
      <c r="H11136"/>
      <c r="I11136"/>
      <c r="J11136"/>
      <c r="K11136"/>
    </row>
    <row r="11137" spans="1:11" ht="15">
      <c r="A11137"/>
      <c r="B11137"/>
      <c r="C11137"/>
      <c r="D11137"/>
      <c r="E11137"/>
      <c r="F11137"/>
      <c r="G11137"/>
      <c r="H11137"/>
      <c r="I11137"/>
      <c r="J11137"/>
      <c r="K11137"/>
    </row>
    <row r="11138" spans="1:11" ht="15">
      <c r="A11138"/>
      <c r="B11138"/>
      <c r="C11138"/>
      <c r="D11138"/>
      <c r="E11138"/>
      <c r="F11138"/>
      <c r="G11138"/>
      <c r="H11138"/>
      <c r="I11138"/>
      <c r="J11138"/>
      <c r="K11138"/>
    </row>
    <row r="11139" spans="1:11" ht="15">
      <c r="A11139"/>
      <c r="B11139"/>
      <c r="C11139"/>
      <c r="D11139"/>
      <c r="E11139"/>
      <c r="F11139"/>
      <c r="G11139"/>
      <c r="H11139"/>
      <c r="I11139"/>
      <c r="J11139"/>
      <c r="K11139"/>
    </row>
    <row r="11140" spans="1:11" ht="15">
      <c r="A11140"/>
      <c r="B11140"/>
      <c r="C11140"/>
      <c r="D11140"/>
      <c r="E11140"/>
      <c r="F11140"/>
      <c r="G11140"/>
      <c r="H11140"/>
      <c r="I11140"/>
      <c r="J11140"/>
      <c r="K11140"/>
    </row>
    <row r="11141" spans="1:11" ht="15">
      <c r="A11141"/>
      <c r="B11141"/>
      <c r="C11141"/>
      <c r="D11141"/>
      <c r="E11141"/>
      <c r="F11141"/>
      <c r="G11141"/>
      <c r="H11141"/>
      <c r="I11141"/>
      <c r="J11141"/>
      <c r="K11141"/>
    </row>
    <row r="11142" spans="1:11" ht="15">
      <c r="A11142"/>
      <c r="B11142"/>
      <c r="C11142"/>
      <c r="D11142"/>
      <c r="E11142"/>
      <c r="F11142"/>
      <c r="G11142"/>
      <c r="H11142"/>
      <c r="I11142"/>
      <c r="J11142"/>
      <c r="K11142"/>
    </row>
    <row r="11143" spans="1:11" ht="15">
      <c r="A11143"/>
      <c r="B11143"/>
      <c r="C11143"/>
      <c r="D11143"/>
      <c r="E11143"/>
      <c r="F11143"/>
      <c r="G11143"/>
      <c r="H11143"/>
      <c r="I11143"/>
      <c r="J11143"/>
      <c r="K11143"/>
    </row>
    <row r="11144" spans="1:11" ht="15">
      <c r="A11144"/>
      <c r="B11144"/>
      <c r="C11144"/>
      <c r="D11144"/>
      <c r="E11144"/>
      <c r="F11144"/>
      <c r="G11144"/>
      <c r="H11144"/>
      <c r="I11144"/>
      <c r="J11144"/>
      <c r="K11144"/>
    </row>
    <row r="11145" spans="1:11" ht="15">
      <c r="A11145"/>
      <c r="B11145"/>
      <c r="C11145"/>
      <c r="D11145"/>
      <c r="E11145"/>
      <c r="F11145"/>
      <c r="G11145"/>
      <c r="H11145"/>
      <c r="I11145"/>
      <c r="J11145"/>
      <c r="K11145"/>
    </row>
    <row r="11146" spans="1:11" ht="15">
      <c r="A11146"/>
      <c r="B11146"/>
      <c r="C11146"/>
      <c r="D11146"/>
      <c r="E11146"/>
      <c r="F11146"/>
      <c r="G11146"/>
      <c r="H11146"/>
      <c r="I11146"/>
      <c r="J11146"/>
      <c r="K11146"/>
    </row>
    <row r="11147" spans="1:11" ht="15">
      <c r="A11147"/>
      <c r="B11147"/>
      <c r="C11147"/>
      <c r="D11147"/>
      <c r="E11147"/>
      <c r="F11147"/>
      <c r="G11147"/>
      <c r="H11147"/>
      <c r="I11147"/>
      <c r="J11147"/>
      <c r="K11147"/>
    </row>
    <row r="11148" spans="1:11" ht="15">
      <c r="A11148"/>
      <c r="B11148"/>
      <c r="C11148"/>
      <c r="D11148"/>
      <c r="E11148"/>
      <c r="F11148"/>
      <c r="G11148"/>
      <c r="H11148"/>
      <c r="I11148"/>
      <c r="J11148"/>
      <c r="K11148"/>
    </row>
    <row r="11149" spans="1:11" ht="15">
      <c r="A11149"/>
      <c r="B11149"/>
      <c r="C11149"/>
      <c r="D11149"/>
      <c r="E11149"/>
      <c r="F11149"/>
      <c r="G11149"/>
      <c r="H11149"/>
      <c r="I11149"/>
      <c r="J11149"/>
      <c r="K11149"/>
    </row>
    <row r="11150" spans="1:11" ht="15">
      <c r="A11150"/>
      <c r="B11150"/>
      <c r="C11150"/>
      <c r="D11150"/>
      <c r="E11150"/>
      <c r="F11150"/>
      <c r="G11150"/>
      <c r="H11150"/>
      <c r="I11150"/>
      <c r="J11150"/>
      <c r="K11150"/>
    </row>
    <row r="11151" spans="1:11" ht="15">
      <c r="A11151"/>
      <c r="B11151"/>
      <c r="C11151"/>
      <c r="D11151"/>
      <c r="E11151"/>
      <c r="F11151"/>
      <c r="G11151"/>
      <c r="H11151"/>
      <c r="I11151"/>
      <c r="J11151"/>
      <c r="K11151"/>
    </row>
    <row r="11152" spans="1:11" ht="15">
      <c r="A11152"/>
      <c r="B11152"/>
      <c r="C11152"/>
      <c r="D11152"/>
      <c r="E11152"/>
      <c r="F11152"/>
      <c r="G11152"/>
      <c r="H11152"/>
      <c r="I11152"/>
      <c r="J11152"/>
      <c r="K11152"/>
    </row>
    <row r="11153" spans="1:11" ht="15">
      <c r="A11153"/>
      <c r="B11153"/>
      <c r="C11153"/>
      <c r="D11153"/>
      <c r="E11153"/>
      <c r="F11153"/>
      <c r="G11153"/>
      <c r="H11153"/>
      <c r="I11153"/>
      <c r="J11153"/>
      <c r="K11153"/>
    </row>
    <row r="11154" spans="1:11" ht="15">
      <c r="A11154"/>
      <c r="B11154"/>
      <c r="C11154"/>
      <c r="D11154"/>
      <c r="E11154"/>
      <c r="F11154"/>
      <c r="G11154"/>
      <c r="H11154"/>
      <c r="I11154"/>
      <c r="J11154"/>
      <c r="K11154"/>
    </row>
    <row r="11155" spans="1:11" ht="15">
      <c r="A11155"/>
      <c r="B11155"/>
      <c r="C11155"/>
      <c r="D11155"/>
      <c r="E11155"/>
      <c r="F11155"/>
      <c r="G11155"/>
      <c r="H11155"/>
      <c r="I11155"/>
      <c r="J11155"/>
      <c r="K11155"/>
    </row>
    <row r="11156" spans="1:11" ht="15">
      <c r="A11156"/>
      <c r="B11156"/>
      <c r="C11156"/>
      <c r="D11156"/>
      <c r="E11156"/>
      <c r="F11156"/>
      <c r="G11156"/>
      <c r="H11156"/>
      <c r="I11156"/>
      <c r="J11156"/>
      <c r="K11156"/>
    </row>
    <row r="11157" spans="1:11" ht="15">
      <c r="A11157"/>
      <c r="B11157"/>
      <c r="C11157"/>
      <c r="D11157"/>
      <c r="E11157"/>
      <c r="F11157"/>
      <c r="G11157"/>
      <c r="H11157"/>
      <c r="I11157"/>
      <c r="J11157"/>
      <c r="K11157"/>
    </row>
    <row r="11158" spans="1:11" ht="15">
      <c r="A11158"/>
      <c r="B11158"/>
      <c r="C11158"/>
      <c r="D11158"/>
      <c r="E11158"/>
      <c r="F11158"/>
      <c r="G11158"/>
      <c r="H11158"/>
      <c r="I11158"/>
      <c r="J11158"/>
      <c r="K11158"/>
    </row>
    <row r="11159" spans="1:11" ht="15">
      <c r="A11159"/>
      <c r="B11159"/>
      <c r="C11159"/>
      <c r="D11159"/>
      <c r="E11159"/>
      <c r="F11159"/>
      <c r="G11159"/>
      <c r="H11159"/>
      <c r="I11159"/>
      <c r="J11159"/>
      <c r="K11159"/>
    </row>
    <row r="11160" spans="1:11" ht="15">
      <c r="A11160"/>
      <c r="B11160"/>
      <c r="C11160"/>
      <c r="D11160"/>
      <c r="E11160"/>
      <c r="F11160"/>
      <c r="G11160"/>
      <c r="H11160"/>
      <c r="I11160"/>
      <c r="J11160"/>
      <c r="K11160"/>
    </row>
    <row r="11161" spans="1:11" ht="15">
      <c r="A11161"/>
      <c r="B11161"/>
      <c r="C11161"/>
      <c r="D11161"/>
      <c r="E11161"/>
      <c r="F11161"/>
      <c r="G11161"/>
      <c r="H11161"/>
      <c r="I11161"/>
      <c r="J11161"/>
      <c r="K11161"/>
    </row>
    <row r="11162" spans="1:11" ht="15">
      <c r="A11162"/>
      <c r="B11162"/>
      <c r="C11162"/>
      <c r="D11162"/>
      <c r="E11162"/>
      <c r="F11162"/>
      <c r="G11162"/>
      <c r="H11162"/>
      <c r="I11162"/>
      <c r="J11162"/>
      <c r="K11162"/>
    </row>
    <row r="11163" spans="1:11" ht="15">
      <c r="A11163"/>
      <c r="B11163"/>
      <c r="C11163"/>
      <c r="D11163"/>
      <c r="E11163"/>
      <c r="F11163"/>
      <c r="G11163"/>
      <c r="H11163"/>
      <c r="I11163"/>
      <c r="J11163"/>
      <c r="K11163"/>
    </row>
    <row r="11164" spans="1:11" ht="15">
      <c r="A11164"/>
      <c r="B11164"/>
      <c r="C11164"/>
      <c r="D11164"/>
      <c r="E11164"/>
      <c r="F11164"/>
      <c r="G11164"/>
      <c r="H11164"/>
      <c r="I11164"/>
      <c r="J11164"/>
      <c r="K11164"/>
    </row>
    <row r="11165" spans="1:11" ht="15">
      <c r="A11165"/>
      <c r="B11165"/>
      <c r="C11165"/>
      <c r="D11165"/>
      <c r="E11165"/>
      <c r="F11165"/>
      <c r="G11165"/>
      <c r="H11165"/>
      <c r="I11165"/>
      <c r="J11165"/>
      <c r="K11165"/>
    </row>
    <row r="11166" spans="1:11" ht="15">
      <c r="A11166"/>
      <c r="B11166"/>
      <c r="C11166"/>
      <c r="D11166"/>
      <c r="E11166"/>
      <c r="F11166"/>
      <c r="G11166"/>
      <c r="H11166"/>
      <c r="I11166"/>
      <c r="J11166"/>
      <c r="K11166"/>
    </row>
    <row r="11167" spans="1:11" ht="15">
      <c r="A11167"/>
      <c r="B11167"/>
      <c r="C11167"/>
      <c r="D11167"/>
      <c r="E11167"/>
      <c r="F11167"/>
      <c r="G11167"/>
      <c r="H11167"/>
      <c r="I11167"/>
      <c r="J11167"/>
      <c r="K11167"/>
    </row>
    <row r="11168" spans="1:11" ht="15">
      <c r="A11168"/>
      <c r="B11168"/>
      <c r="C11168"/>
      <c r="D11168"/>
      <c r="E11168"/>
      <c r="F11168"/>
      <c r="G11168"/>
      <c r="H11168"/>
      <c r="I11168"/>
      <c r="J11168"/>
      <c r="K11168"/>
    </row>
    <row r="11169" spans="1:11" ht="15">
      <c r="A11169"/>
      <c r="B11169"/>
      <c r="C11169"/>
      <c r="D11169"/>
      <c r="E11169"/>
      <c r="F11169"/>
      <c r="G11169"/>
      <c r="H11169"/>
      <c r="I11169"/>
      <c r="J11169"/>
      <c r="K11169"/>
    </row>
    <row r="11170" spans="1:11" ht="15">
      <c r="A11170"/>
      <c r="B11170"/>
      <c r="C11170"/>
      <c r="D11170"/>
      <c r="E11170"/>
      <c r="F11170"/>
      <c r="G11170"/>
      <c r="H11170"/>
      <c r="I11170"/>
      <c r="J11170"/>
      <c r="K11170"/>
    </row>
    <row r="11171" spans="1:11" ht="15">
      <c r="A11171"/>
      <c r="B11171"/>
      <c r="C11171"/>
      <c r="D11171"/>
      <c r="E11171"/>
      <c r="F11171"/>
      <c r="G11171"/>
      <c r="H11171"/>
      <c r="I11171"/>
      <c r="J11171"/>
      <c r="K11171"/>
    </row>
    <row r="11172" spans="1:11" ht="15">
      <c r="A11172"/>
      <c r="B11172"/>
      <c r="C11172"/>
      <c r="D11172"/>
      <c r="E11172"/>
      <c r="F11172"/>
      <c r="G11172"/>
      <c r="H11172"/>
      <c r="I11172"/>
      <c r="J11172"/>
      <c r="K11172"/>
    </row>
    <row r="11173" spans="1:11" ht="15">
      <c r="A11173"/>
      <c r="B11173"/>
      <c r="C11173"/>
      <c r="D11173"/>
      <c r="E11173"/>
      <c r="F11173"/>
      <c r="G11173"/>
      <c r="H11173"/>
      <c r="I11173"/>
      <c r="J11173"/>
      <c r="K11173"/>
    </row>
    <row r="11174" spans="1:11" ht="15">
      <c r="A11174"/>
      <c r="B11174"/>
      <c r="C11174"/>
      <c r="D11174"/>
      <c r="E11174"/>
      <c r="F11174"/>
      <c r="G11174"/>
      <c r="H11174"/>
      <c r="I11174"/>
      <c r="J11174"/>
      <c r="K11174"/>
    </row>
    <row r="11175" spans="1:11" ht="15">
      <c r="A11175"/>
      <c r="B11175"/>
      <c r="C11175"/>
      <c r="D11175"/>
      <c r="E11175"/>
      <c r="F11175"/>
      <c r="G11175"/>
      <c r="H11175"/>
      <c r="I11175"/>
      <c r="J11175"/>
      <c r="K11175"/>
    </row>
    <row r="11176" spans="1:11" ht="15">
      <c r="A11176"/>
      <c r="B11176"/>
      <c r="C11176"/>
      <c r="D11176"/>
      <c r="E11176"/>
      <c r="F11176"/>
      <c r="G11176"/>
      <c r="H11176"/>
      <c r="I11176"/>
      <c r="J11176"/>
      <c r="K11176"/>
    </row>
    <row r="11177" spans="1:11" ht="15">
      <c r="A11177"/>
      <c r="B11177"/>
      <c r="C11177"/>
      <c r="D11177"/>
      <c r="E11177"/>
      <c r="F11177"/>
      <c r="G11177"/>
      <c r="H11177"/>
      <c r="I11177"/>
      <c r="J11177"/>
      <c r="K11177"/>
    </row>
    <row r="11178" spans="1:11" ht="15">
      <c r="A11178"/>
      <c r="B11178"/>
      <c r="C11178"/>
      <c r="D11178"/>
      <c r="E11178"/>
      <c r="F11178"/>
      <c r="G11178"/>
      <c r="H11178"/>
      <c r="I11178"/>
      <c r="J11178"/>
      <c r="K11178"/>
    </row>
    <row r="11179" spans="1:11" ht="15">
      <c r="A11179"/>
      <c r="B11179"/>
      <c r="C11179"/>
      <c r="D11179"/>
      <c r="E11179"/>
      <c r="F11179"/>
      <c r="G11179"/>
      <c r="H11179"/>
      <c r="I11179"/>
      <c r="J11179"/>
      <c r="K11179"/>
    </row>
    <row r="11180" spans="1:11" ht="15">
      <c r="A11180"/>
      <c r="B11180"/>
      <c r="C11180"/>
      <c r="D11180"/>
      <c r="E11180"/>
      <c r="F11180"/>
      <c r="G11180"/>
      <c r="H11180"/>
      <c r="I11180"/>
      <c r="J11180"/>
      <c r="K11180"/>
    </row>
    <row r="11181" spans="1:11" ht="15">
      <c r="A11181"/>
      <c r="B11181"/>
      <c r="C11181"/>
      <c r="D11181"/>
      <c r="E11181"/>
      <c r="F11181"/>
      <c r="G11181"/>
      <c r="H11181"/>
      <c r="I11181"/>
      <c r="J11181"/>
      <c r="K11181"/>
    </row>
    <row r="11182" spans="1:11" ht="15">
      <c r="A11182"/>
      <c r="B11182"/>
      <c r="C11182"/>
      <c r="D11182"/>
      <c r="E11182"/>
      <c r="F11182"/>
      <c r="G11182"/>
      <c r="H11182"/>
      <c r="I11182"/>
      <c r="J11182"/>
      <c r="K11182"/>
    </row>
    <row r="11183" spans="1:11" ht="15">
      <c r="A11183"/>
      <c r="B11183"/>
      <c r="C11183"/>
      <c r="D11183"/>
      <c r="E11183"/>
      <c r="F11183"/>
      <c r="G11183"/>
      <c r="H11183"/>
      <c r="I11183"/>
      <c r="J11183"/>
      <c r="K11183"/>
    </row>
    <row r="11184" spans="1:11" ht="15">
      <c r="A11184"/>
      <c r="B11184"/>
      <c r="C11184"/>
      <c r="D11184"/>
      <c r="E11184"/>
      <c r="F11184"/>
      <c r="G11184"/>
      <c r="H11184"/>
      <c r="I11184"/>
      <c r="J11184"/>
      <c r="K11184"/>
    </row>
    <row r="11185" spans="1:11" ht="15">
      <c r="A11185"/>
      <c r="B11185"/>
      <c r="C11185"/>
      <c r="D11185"/>
      <c r="E11185"/>
      <c r="F11185"/>
      <c r="G11185"/>
      <c r="H11185"/>
      <c r="I11185"/>
      <c r="J11185"/>
      <c r="K11185"/>
    </row>
    <row r="11186" spans="1:11" ht="15">
      <c r="A11186"/>
      <c r="B11186"/>
      <c r="C11186"/>
      <c r="D11186"/>
      <c r="E11186"/>
      <c r="F11186"/>
      <c r="G11186"/>
      <c r="H11186"/>
      <c r="I11186"/>
      <c r="J11186"/>
      <c r="K11186"/>
    </row>
    <row r="11187" spans="1:11" ht="15">
      <c r="A11187"/>
      <c r="B11187"/>
      <c r="C11187"/>
      <c r="D11187"/>
      <c r="E11187"/>
      <c r="F11187"/>
      <c r="G11187"/>
      <c r="H11187"/>
      <c r="I11187"/>
      <c r="J11187"/>
      <c r="K11187"/>
    </row>
    <row r="11188" spans="1:11" ht="15">
      <c r="A11188"/>
      <c r="B11188"/>
      <c r="C11188"/>
      <c r="D11188"/>
      <c r="E11188"/>
      <c r="F11188"/>
      <c r="G11188"/>
      <c r="H11188"/>
      <c r="I11188"/>
      <c r="J11188"/>
      <c r="K11188"/>
    </row>
    <row r="11189" spans="1:11" ht="15">
      <c r="A11189"/>
      <c r="B11189"/>
      <c r="C11189"/>
      <c r="D11189"/>
      <c r="E11189"/>
      <c r="F11189"/>
      <c r="G11189"/>
      <c r="H11189"/>
      <c r="I11189"/>
      <c r="J11189"/>
      <c r="K11189"/>
    </row>
    <row r="11190" spans="1:11" ht="15">
      <c r="A11190"/>
      <c r="B11190"/>
      <c r="C11190"/>
      <c r="D11190"/>
      <c r="E11190"/>
      <c r="F11190"/>
      <c r="G11190"/>
      <c r="H11190"/>
      <c r="I11190"/>
      <c r="J11190"/>
      <c r="K11190"/>
    </row>
    <row r="11191" spans="1:11" ht="15">
      <c r="A11191"/>
      <c r="B11191"/>
      <c r="C11191"/>
      <c r="D11191"/>
      <c r="E11191"/>
      <c r="F11191"/>
      <c r="G11191"/>
      <c r="H11191"/>
      <c r="I11191"/>
      <c r="J11191"/>
      <c r="K11191"/>
    </row>
    <row r="11192" spans="1:11" ht="15">
      <c r="A11192"/>
      <c r="B11192"/>
      <c r="C11192"/>
      <c r="D11192"/>
      <c r="E11192"/>
      <c r="F11192"/>
      <c r="G11192"/>
      <c r="H11192"/>
      <c r="I11192"/>
      <c r="J11192"/>
      <c r="K11192"/>
    </row>
    <row r="11193" spans="1:11" ht="15">
      <c r="A11193"/>
      <c r="B11193"/>
      <c r="C11193"/>
      <c r="D11193"/>
      <c r="E11193"/>
      <c r="F11193"/>
      <c r="G11193"/>
      <c r="H11193"/>
      <c r="I11193"/>
      <c r="J11193"/>
      <c r="K11193"/>
    </row>
    <row r="11194" spans="1:11" ht="15">
      <c r="A11194"/>
      <c r="B11194"/>
      <c r="C11194"/>
      <c r="D11194"/>
      <c r="E11194"/>
      <c r="F11194"/>
      <c r="G11194"/>
      <c r="H11194"/>
      <c r="I11194"/>
      <c r="J11194"/>
      <c r="K11194"/>
    </row>
    <row r="11195" spans="1:11" ht="15">
      <c r="A11195"/>
      <c r="B11195"/>
      <c r="C11195"/>
      <c r="D11195"/>
      <c r="E11195"/>
      <c r="F11195"/>
      <c r="G11195"/>
      <c r="H11195"/>
      <c r="I11195"/>
      <c r="J11195"/>
      <c r="K11195"/>
    </row>
    <row r="11196" spans="1:11" ht="15">
      <c r="A11196"/>
      <c r="B11196"/>
      <c r="C11196"/>
      <c r="D11196"/>
      <c r="E11196"/>
      <c r="F11196"/>
      <c r="G11196"/>
      <c r="H11196"/>
      <c r="I11196"/>
      <c r="J11196"/>
      <c r="K11196"/>
    </row>
    <row r="11197" spans="1:11" ht="15">
      <c r="A11197"/>
      <c r="B11197"/>
      <c r="C11197"/>
      <c r="D11197"/>
      <c r="E11197"/>
      <c r="F11197"/>
      <c r="G11197"/>
      <c r="H11197"/>
      <c r="I11197"/>
      <c r="J11197"/>
      <c r="K11197"/>
    </row>
    <row r="11198" spans="1:11" ht="15">
      <c r="A11198"/>
      <c r="B11198"/>
      <c r="C11198"/>
      <c r="D11198"/>
      <c r="E11198"/>
      <c r="F11198"/>
      <c r="G11198"/>
      <c r="H11198"/>
      <c r="I11198"/>
      <c r="J11198"/>
      <c r="K11198"/>
    </row>
    <row r="11199" spans="1:11" ht="15">
      <c r="A11199"/>
      <c r="B11199"/>
      <c r="C11199"/>
      <c r="D11199"/>
      <c r="E11199"/>
      <c r="F11199"/>
      <c r="G11199"/>
      <c r="H11199"/>
      <c r="I11199"/>
      <c r="J11199"/>
      <c r="K11199"/>
    </row>
    <row r="11200" spans="1:11" ht="15">
      <c r="A11200"/>
      <c r="B11200"/>
      <c r="C11200"/>
      <c r="D11200"/>
      <c r="E11200"/>
      <c r="F11200"/>
      <c r="G11200"/>
      <c r="H11200"/>
      <c r="I11200"/>
      <c r="J11200"/>
      <c r="K11200"/>
    </row>
    <row r="11201" spans="1:11" ht="15">
      <c r="A11201"/>
      <c r="B11201"/>
      <c r="C11201"/>
      <c r="D11201"/>
      <c r="E11201"/>
      <c r="F11201"/>
      <c r="G11201"/>
      <c r="H11201"/>
      <c r="I11201"/>
      <c r="J11201"/>
      <c r="K11201"/>
    </row>
    <row r="11202" spans="1:11" ht="15">
      <c r="A11202"/>
      <c r="B11202"/>
      <c r="C11202"/>
      <c r="D11202"/>
      <c r="E11202"/>
      <c r="F11202"/>
      <c r="G11202"/>
      <c r="H11202"/>
      <c r="I11202"/>
      <c r="J11202"/>
      <c r="K11202"/>
    </row>
    <row r="11203" spans="1:11" ht="15">
      <c r="A11203"/>
      <c r="B11203"/>
      <c r="C11203"/>
      <c r="D11203"/>
      <c r="E11203"/>
      <c r="F11203"/>
      <c r="G11203"/>
      <c r="H11203"/>
      <c r="I11203"/>
      <c r="J11203"/>
      <c r="K11203"/>
    </row>
    <row r="11204" spans="1:11" ht="15">
      <c r="A11204"/>
      <c r="B11204"/>
      <c r="C11204"/>
      <c r="D11204"/>
      <c r="E11204"/>
      <c r="F11204"/>
      <c r="G11204"/>
      <c r="H11204"/>
      <c r="I11204"/>
      <c r="J11204"/>
      <c r="K11204"/>
    </row>
    <row r="11205" spans="1:11" ht="15">
      <c r="A11205"/>
      <c r="B11205"/>
      <c r="C11205"/>
      <c r="D11205"/>
      <c r="E11205"/>
      <c r="F11205"/>
      <c r="G11205"/>
      <c r="H11205"/>
      <c r="I11205"/>
      <c r="J11205"/>
      <c r="K11205"/>
    </row>
    <row r="11206" spans="1:11" ht="15">
      <c r="A11206"/>
      <c r="B11206"/>
      <c r="C11206"/>
      <c r="D11206"/>
      <c r="E11206"/>
      <c r="F11206"/>
      <c r="G11206"/>
      <c r="H11206"/>
      <c r="I11206"/>
      <c r="J11206"/>
      <c r="K11206"/>
    </row>
    <row r="11207" spans="1:11" ht="15">
      <c r="A11207"/>
      <c r="B11207"/>
      <c r="C11207"/>
      <c r="D11207"/>
      <c r="E11207"/>
      <c r="F11207"/>
      <c r="G11207"/>
      <c r="H11207"/>
      <c r="I11207"/>
      <c r="J11207"/>
      <c r="K11207"/>
    </row>
    <row r="11208" spans="1:11" ht="15">
      <c r="A11208"/>
      <c r="B11208"/>
      <c r="C11208"/>
      <c r="D11208"/>
      <c r="E11208"/>
      <c r="F11208"/>
      <c r="G11208"/>
      <c r="H11208"/>
      <c r="I11208"/>
      <c r="J11208"/>
      <c r="K11208"/>
    </row>
    <row r="11209" spans="1:11" ht="15">
      <c r="A11209"/>
      <c r="B11209"/>
      <c r="C11209"/>
      <c r="D11209"/>
      <c r="E11209"/>
      <c r="F11209"/>
      <c r="G11209"/>
      <c r="H11209"/>
      <c r="I11209"/>
      <c r="J11209"/>
      <c r="K11209"/>
    </row>
    <row r="11210" spans="1:11" ht="15">
      <c r="A11210"/>
      <c r="B11210"/>
      <c r="C11210"/>
      <c r="D11210"/>
      <c r="E11210"/>
      <c r="F11210"/>
      <c r="G11210"/>
      <c r="H11210"/>
      <c r="I11210"/>
      <c r="J11210"/>
      <c r="K11210"/>
    </row>
    <row r="11211" spans="1:11" ht="15">
      <c r="A11211"/>
      <c r="B11211"/>
      <c r="C11211"/>
      <c r="D11211"/>
      <c r="E11211"/>
      <c r="F11211"/>
      <c r="G11211"/>
      <c r="H11211"/>
      <c r="I11211"/>
      <c r="J11211"/>
      <c r="K11211"/>
    </row>
    <row r="11212" spans="1:11" ht="15">
      <c r="A11212"/>
      <c r="B11212"/>
      <c r="C11212"/>
      <c r="D11212"/>
      <c r="E11212"/>
      <c r="F11212"/>
      <c r="G11212"/>
      <c r="H11212"/>
      <c r="I11212"/>
      <c r="J11212"/>
      <c r="K11212"/>
    </row>
    <row r="11213" spans="1:11" ht="15">
      <c r="A11213"/>
      <c r="B11213"/>
      <c r="C11213"/>
      <c r="D11213"/>
      <c r="E11213"/>
      <c r="F11213"/>
      <c r="G11213"/>
      <c r="H11213"/>
      <c r="I11213"/>
      <c r="J11213"/>
      <c r="K11213"/>
    </row>
    <row r="11214" spans="1:11" ht="15">
      <c r="A11214"/>
      <c r="B11214"/>
      <c r="C11214"/>
      <c r="D11214"/>
      <c r="E11214"/>
      <c r="F11214"/>
      <c r="G11214"/>
      <c r="H11214"/>
      <c r="I11214"/>
      <c r="J11214"/>
      <c r="K11214"/>
    </row>
    <row r="11215" spans="1:11" ht="15">
      <c r="A11215"/>
      <c r="B11215"/>
      <c r="C11215"/>
      <c r="D11215"/>
      <c r="E11215"/>
      <c r="F11215"/>
      <c r="G11215"/>
      <c r="H11215"/>
      <c r="I11215"/>
      <c r="J11215"/>
      <c r="K11215"/>
    </row>
    <row r="11216" spans="1:11" ht="15">
      <c r="A11216"/>
      <c r="B11216"/>
      <c r="C11216"/>
      <c r="D11216"/>
      <c r="E11216"/>
      <c r="F11216"/>
      <c r="G11216"/>
      <c r="H11216"/>
      <c r="I11216"/>
      <c r="J11216"/>
      <c r="K11216"/>
    </row>
    <row r="11217" spans="1:11" ht="15">
      <c r="A11217"/>
      <c r="B11217"/>
      <c r="C11217"/>
      <c r="D11217"/>
      <c r="E11217"/>
      <c r="F11217"/>
      <c r="G11217"/>
      <c r="H11217"/>
      <c r="I11217"/>
      <c r="J11217"/>
      <c r="K11217"/>
    </row>
    <row r="11218" spans="1:11" ht="15">
      <c r="A11218"/>
      <c r="B11218"/>
      <c r="C11218"/>
      <c r="D11218"/>
      <c r="E11218"/>
      <c r="F11218"/>
      <c r="G11218"/>
      <c r="H11218"/>
      <c r="I11218"/>
      <c r="J11218"/>
      <c r="K11218"/>
    </row>
    <row r="11219" spans="1:11" ht="15">
      <c r="A11219"/>
      <c r="B11219"/>
      <c r="C11219"/>
      <c r="D11219"/>
      <c r="E11219"/>
      <c r="F11219"/>
      <c r="G11219"/>
      <c r="H11219"/>
      <c r="I11219"/>
      <c r="J11219"/>
      <c r="K11219"/>
    </row>
    <row r="11220" spans="1:11" ht="15">
      <c r="A11220"/>
      <c r="B11220"/>
      <c r="C11220"/>
      <c r="D11220"/>
      <c r="E11220"/>
      <c r="F11220"/>
      <c r="G11220"/>
      <c r="H11220"/>
      <c r="I11220"/>
      <c r="J11220"/>
      <c r="K11220"/>
    </row>
    <row r="11221" spans="1:11" ht="15">
      <c r="A11221"/>
      <c r="B11221"/>
      <c r="C11221"/>
      <c r="D11221"/>
      <c r="E11221"/>
      <c r="F11221"/>
      <c r="G11221"/>
      <c r="H11221"/>
      <c r="I11221"/>
      <c r="J11221"/>
      <c r="K11221"/>
    </row>
    <row r="11222" spans="1:11" ht="15">
      <c r="A11222"/>
      <c r="B11222"/>
      <c r="C11222"/>
      <c r="D11222"/>
      <c r="E11222"/>
      <c r="F11222"/>
      <c r="G11222"/>
      <c r="H11222"/>
      <c r="I11222"/>
      <c r="J11222"/>
      <c r="K11222"/>
    </row>
    <row r="11223" spans="1:11" ht="15">
      <c r="A11223"/>
      <c r="B11223"/>
      <c r="C11223"/>
      <c r="D11223"/>
      <c r="E11223"/>
      <c r="F11223"/>
      <c r="G11223"/>
      <c r="H11223"/>
      <c r="I11223"/>
      <c r="J11223"/>
      <c r="K11223"/>
    </row>
    <row r="11224" spans="1:11" ht="15">
      <c r="A11224"/>
      <c r="B11224"/>
      <c r="C11224"/>
      <c r="D11224"/>
      <c r="E11224"/>
      <c r="F11224"/>
      <c r="G11224"/>
      <c r="H11224"/>
      <c r="I11224"/>
      <c r="J11224"/>
      <c r="K11224"/>
    </row>
    <row r="11225" spans="1:11" ht="15">
      <c r="A11225"/>
      <c r="B11225"/>
      <c r="C11225"/>
      <c r="D11225"/>
      <c r="E11225"/>
      <c r="F11225"/>
      <c r="G11225"/>
      <c r="H11225"/>
      <c r="I11225"/>
      <c r="J11225"/>
      <c r="K11225"/>
    </row>
    <row r="11226" spans="1:11" ht="15">
      <c r="A11226"/>
      <c r="B11226"/>
      <c r="C11226"/>
      <c r="D11226"/>
      <c r="E11226"/>
      <c r="F11226"/>
      <c r="G11226"/>
      <c r="H11226"/>
      <c r="I11226"/>
      <c r="J11226"/>
      <c r="K11226"/>
    </row>
    <row r="11227" spans="1:11" ht="15">
      <c r="A11227"/>
      <c r="B11227"/>
      <c r="C11227"/>
      <c r="D11227"/>
      <c r="E11227"/>
      <c r="F11227"/>
      <c r="G11227"/>
      <c r="H11227"/>
      <c r="I11227"/>
      <c r="J11227"/>
      <c r="K11227"/>
    </row>
    <row r="11228" spans="1:11" ht="15">
      <c r="A11228"/>
      <c r="B11228"/>
      <c r="C11228"/>
      <c r="D11228"/>
      <c r="E11228"/>
      <c r="F11228"/>
      <c r="G11228"/>
      <c r="H11228"/>
      <c r="I11228"/>
      <c r="J11228"/>
      <c r="K11228"/>
    </row>
    <row r="11229" spans="1:11" ht="15">
      <c r="A11229"/>
      <c r="B11229"/>
      <c r="C11229"/>
      <c r="D11229"/>
      <c r="E11229"/>
      <c r="F11229"/>
      <c r="G11229"/>
      <c r="H11229"/>
      <c r="I11229"/>
      <c r="J11229"/>
      <c r="K11229"/>
    </row>
    <row r="11230" spans="1:11" ht="15">
      <c r="A11230"/>
      <c r="B11230"/>
      <c r="C11230"/>
      <c r="D11230"/>
      <c r="E11230"/>
      <c r="F11230"/>
      <c r="G11230"/>
      <c r="H11230"/>
      <c r="I11230"/>
      <c r="J11230"/>
      <c r="K11230"/>
    </row>
    <row r="11231" spans="1:11" ht="15">
      <c r="A11231"/>
      <c r="B11231"/>
      <c r="C11231"/>
      <c r="D11231"/>
      <c r="E11231"/>
      <c r="F11231"/>
      <c r="G11231"/>
      <c r="H11231"/>
      <c r="I11231"/>
      <c r="J11231"/>
      <c r="K11231"/>
    </row>
    <row r="11232" spans="1:11" ht="15">
      <c r="A11232"/>
      <c r="B11232"/>
      <c r="C11232"/>
      <c r="D11232"/>
      <c r="E11232"/>
      <c r="F11232"/>
      <c r="G11232"/>
      <c r="H11232"/>
      <c r="I11232"/>
      <c r="J11232"/>
      <c r="K11232"/>
    </row>
    <row r="11233" spans="1:11" ht="15">
      <c r="A11233"/>
      <c r="B11233"/>
      <c r="C11233"/>
      <c r="D11233"/>
      <c r="E11233"/>
      <c r="F11233"/>
      <c r="G11233"/>
      <c r="H11233"/>
      <c r="I11233"/>
      <c r="J11233"/>
      <c r="K11233"/>
    </row>
    <row r="11234" spans="1:11" ht="15">
      <c r="A11234"/>
      <c r="B11234"/>
      <c r="C11234"/>
      <c r="D11234"/>
      <c r="E11234"/>
      <c r="F11234"/>
      <c r="G11234"/>
      <c r="H11234"/>
      <c r="I11234"/>
      <c r="J11234"/>
      <c r="K11234"/>
    </row>
    <row r="11235" spans="1:11" ht="15">
      <c r="A11235"/>
      <c r="B11235"/>
      <c r="C11235"/>
      <c r="D11235"/>
      <c r="E11235"/>
      <c r="F11235"/>
      <c r="G11235"/>
      <c r="H11235"/>
      <c r="I11235"/>
      <c r="J11235"/>
      <c r="K11235"/>
    </row>
    <row r="11236" spans="1:11" ht="15">
      <c r="A11236"/>
      <c r="B11236"/>
      <c r="C11236"/>
      <c r="D11236"/>
      <c r="E11236"/>
      <c r="F11236"/>
      <c r="G11236"/>
      <c r="H11236"/>
      <c r="I11236"/>
      <c r="J11236"/>
      <c r="K11236"/>
    </row>
    <row r="11237" spans="1:11" ht="15">
      <c r="A11237"/>
      <c r="B11237"/>
      <c r="C11237"/>
      <c r="D11237"/>
      <c r="E11237"/>
      <c r="F11237"/>
      <c r="G11237"/>
      <c r="H11237"/>
      <c r="I11237"/>
      <c r="J11237"/>
      <c r="K11237"/>
    </row>
    <row r="11238" spans="1:11" ht="15">
      <c r="A11238"/>
      <c r="B11238"/>
      <c r="C11238"/>
      <c r="D11238"/>
      <c r="E11238"/>
      <c r="F11238"/>
      <c r="G11238"/>
      <c r="H11238"/>
      <c r="I11238"/>
      <c r="J11238"/>
      <c r="K11238"/>
    </row>
    <row r="11239" spans="1:11" ht="15">
      <c r="A11239"/>
      <c r="B11239"/>
      <c r="C11239"/>
      <c r="D11239"/>
      <c r="E11239"/>
      <c r="F11239"/>
      <c r="G11239"/>
      <c r="H11239"/>
      <c r="I11239"/>
      <c r="J11239"/>
      <c r="K11239"/>
    </row>
    <row r="11240" spans="1:11" ht="15">
      <c r="A11240"/>
      <c r="B11240"/>
      <c r="C11240"/>
      <c r="D11240"/>
      <c r="E11240"/>
      <c r="F11240"/>
      <c r="G11240"/>
      <c r="H11240"/>
      <c r="I11240"/>
      <c r="J11240"/>
      <c r="K11240"/>
    </row>
    <row r="11241" spans="1:11" ht="15">
      <c r="A11241"/>
      <c r="B11241"/>
      <c r="C11241"/>
      <c r="D11241"/>
      <c r="E11241"/>
      <c r="F11241"/>
      <c r="G11241"/>
      <c r="H11241"/>
      <c r="I11241"/>
      <c r="J11241"/>
      <c r="K11241"/>
    </row>
    <row r="11242" spans="1:11" ht="15">
      <c r="A11242"/>
      <c r="B11242"/>
      <c r="C11242"/>
      <c r="D11242"/>
      <c r="E11242"/>
      <c r="F11242"/>
      <c r="G11242"/>
      <c r="H11242"/>
      <c r="I11242"/>
      <c r="J11242"/>
      <c r="K11242"/>
    </row>
    <row r="11243" spans="1:11" ht="15">
      <c r="A11243"/>
      <c r="B11243"/>
      <c r="C11243"/>
      <c r="D11243"/>
      <c r="E11243"/>
      <c r="F11243"/>
      <c r="G11243"/>
      <c r="H11243"/>
      <c r="I11243"/>
      <c r="J11243"/>
      <c r="K11243"/>
    </row>
    <row r="11244" spans="1:11" ht="15">
      <c r="A11244"/>
      <c r="B11244"/>
      <c r="C11244"/>
      <c r="D11244"/>
      <c r="E11244"/>
      <c r="F11244"/>
      <c r="G11244"/>
      <c r="H11244"/>
      <c r="I11244"/>
      <c r="J11244"/>
      <c r="K11244"/>
    </row>
    <row r="11245" spans="1:11" ht="15">
      <c r="A11245"/>
      <c r="B11245"/>
      <c r="C11245"/>
      <c r="D11245"/>
      <c r="E11245"/>
      <c r="F11245"/>
      <c r="G11245"/>
      <c r="H11245"/>
      <c r="I11245"/>
      <c r="J11245"/>
      <c r="K11245"/>
    </row>
    <row r="11246" spans="1:11" ht="15">
      <c r="A11246"/>
      <c r="B11246"/>
      <c r="C11246"/>
      <c r="D11246"/>
      <c r="E11246"/>
      <c r="F11246"/>
      <c r="G11246"/>
      <c r="H11246"/>
      <c r="I11246"/>
      <c r="J11246"/>
      <c r="K11246"/>
    </row>
    <row r="11247" spans="1:11" ht="15">
      <c r="A11247"/>
      <c r="B11247"/>
      <c r="C11247"/>
      <c r="D11247"/>
      <c r="E11247"/>
      <c r="F11247"/>
      <c r="G11247"/>
      <c r="H11247"/>
      <c r="I11247"/>
      <c r="J11247"/>
      <c r="K11247"/>
    </row>
    <row r="11248" spans="1:11" ht="15">
      <c r="A11248"/>
      <c r="B11248"/>
      <c r="C11248"/>
      <c r="D11248"/>
      <c r="E11248"/>
      <c r="F11248"/>
      <c r="G11248"/>
      <c r="H11248"/>
      <c r="I11248"/>
      <c r="J11248"/>
      <c r="K11248"/>
    </row>
    <row r="11249" spans="1:11" ht="15">
      <c r="A11249"/>
      <c r="B11249"/>
      <c r="C11249"/>
      <c r="D11249"/>
      <c r="E11249"/>
      <c r="F11249"/>
      <c r="G11249"/>
      <c r="H11249"/>
      <c r="I11249"/>
      <c r="J11249"/>
      <c r="K11249"/>
    </row>
    <row r="11250" spans="1:11" ht="15">
      <c r="A11250"/>
      <c r="B11250"/>
      <c r="C11250"/>
      <c r="D11250"/>
      <c r="E11250"/>
      <c r="F11250"/>
      <c r="G11250"/>
      <c r="H11250"/>
      <c r="I11250"/>
      <c r="J11250"/>
      <c r="K11250"/>
    </row>
    <row r="11251" spans="1:11" ht="15">
      <c r="A11251"/>
      <c r="B11251"/>
      <c r="C11251"/>
      <c r="D11251"/>
      <c r="E11251"/>
      <c r="F11251"/>
      <c r="G11251"/>
      <c r="H11251"/>
      <c r="I11251"/>
      <c r="J11251"/>
      <c r="K11251"/>
    </row>
    <row r="11252" spans="1:11" ht="15">
      <c r="A11252"/>
      <c r="B11252"/>
      <c r="C11252"/>
      <c r="D11252"/>
      <c r="E11252"/>
      <c r="F11252"/>
      <c r="G11252"/>
      <c r="H11252"/>
      <c r="I11252"/>
      <c r="J11252"/>
      <c r="K11252"/>
    </row>
    <row r="11253" spans="1:11" ht="15">
      <c r="A11253"/>
      <c r="B11253"/>
      <c r="C11253"/>
      <c r="D11253"/>
      <c r="E11253"/>
      <c r="F11253"/>
      <c r="G11253"/>
      <c r="H11253"/>
      <c r="I11253"/>
      <c r="J11253"/>
      <c r="K11253"/>
    </row>
    <row r="11254" spans="1:11" ht="15">
      <c r="A11254"/>
      <c r="B11254"/>
      <c r="C11254"/>
      <c r="D11254"/>
      <c r="E11254"/>
      <c r="F11254"/>
      <c r="G11254"/>
      <c r="H11254"/>
      <c r="I11254"/>
      <c r="J11254"/>
      <c r="K11254"/>
    </row>
    <row r="11255" spans="1:11" ht="15">
      <c r="A11255"/>
      <c r="B11255"/>
      <c r="C11255"/>
      <c r="D11255"/>
      <c r="E11255"/>
      <c r="F11255"/>
      <c r="G11255"/>
      <c r="H11255"/>
      <c r="I11255"/>
      <c r="J11255"/>
      <c r="K11255"/>
    </row>
    <row r="11256" spans="1:11" ht="15">
      <c r="A11256"/>
      <c r="B11256"/>
      <c r="C11256"/>
      <c r="D11256"/>
      <c r="E11256"/>
      <c r="F11256"/>
      <c r="G11256"/>
      <c r="H11256"/>
      <c r="I11256"/>
      <c r="J11256"/>
      <c r="K11256"/>
    </row>
    <row r="11257" spans="1:11" ht="15">
      <c r="A11257"/>
      <c r="B11257"/>
      <c r="C11257"/>
      <c r="D11257"/>
      <c r="E11257"/>
      <c r="F11257"/>
      <c r="G11257"/>
      <c r="H11257"/>
      <c r="I11257"/>
      <c r="J11257"/>
      <c r="K11257"/>
    </row>
    <row r="11258" spans="1:11" ht="15">
      <c r="A11258"/>
      <c r="B11258"/>
      <c r="C11258"/>
      <c r="D11258"/>
      <c r="E11258"/>
      <c r="F11258"/>
      <c r="G11258"/>
      <c r="H11258"/>
      <c r="I11258"/>
      <c r="J11258"/>
      <c r="K11258"/>
    </row>
    <row r="11259" spans="1:11" ht="15">
      <c r="A11259"/>
      <c r="B11259"/>
      <c r="C11259"/>
      <c r="D11259"/>
      <c r="E11259"/>
      <c r="F11259"/>
      <c r="G11259"/>
      <c r="H11259"/>
      <c r="I11259"/>
      <c r="J11259"/>
      <c r="K11259"/>
    </row>
    <row r="11260" spans="1:11" ht="15">
      <c r="A11260"/>
      <c r="B11260"/>
      <c r="C11260"/>
      <c r="D11260"/>
      <c r="E11260"/>
      <c r="F11260"/>
      <c r="G11260"/>
      <c r="H11260"/>
      <c r="I11260"/>
      <c r="J11260"/>
      <c r="K11260"/>
    </row>
    <row r="11261" spans="1:11" ht="15">
      <c r="A11261"/>
      <c r="B11261"/>
      <c r="C11261"/>
      <c r="D11261"/>
      <c r="E11261"/>
      <c r="F11261"/>
      <c r="G11261"/>
      <c r="H11261"/>
      <c r="I11261"/>
      <c r="J11261"/>
      <c r="K11261"/>
    </row>
    <row r="11262" spans="1:11" ht="15">
      <c r="A11262"/>
      <c r="B11262"/>
      <c r="C11262"/>
      <c r="D11262"/>
      <c r="E11262"/>
      <c r="F11262"/>
      <c r="G11262"/>
      <c r="H11262"/>
      <c r="I11262"/>
      <c r="J11262"/>
      <c r="K11262"/>
    </row>
    <row r="11263" spans="1:11" ht="15">
      <c r="A11263"/>
      <c r="B11263"/>
      <c r="C11263"/>
      <c r="D11263"/>
      <c r="E11263"/>
      <c r="F11263"/>
      <c r="G11263"/>
      <c r="H11263"/>
      <c r="I11263"/>
      <c r="J11263"/>
      <c r="K11263"/>
    </row>
    <row r="11264" spans="1:11" ht="15">
      <c r="A11264"/>
      <c r="B11264"/>
      <c r="C11264"/>
      <c r="D11264"/>
      <c r="E11264"/>
      <c r="F11264"/>
      <c r="G11264"/>
      <c r="H11264"/>
      <c r="I11264"/>
      <c r="J11264"/>
      <c r="K11264"/>
    </row>
    <row r="11265" spans="1:11" ht="15">
      <c r="A11265"/>
      <c r="B11265"/>
      <c r="C11265"/>
      <c r="D11265"/>
      <c r="E11265"/>
      <c r="F11265"/>
      <c r="G11265"/>
      <c r="H11265"/>
      <c r="I11265"/>
      <c r="J11265"/>
      <c r="K11265"/>
    </row>
    <row r="11266" spans="1:11" ht="15">
      <c r="A11266"/>
      <c r="B11266"/>
      <c r="C11266"/>
      <c r="D11266"/>
      <c r="E11266"/>
      <c r="F11266"/>
      <c r="G11266"/>
      <c r="H11266"/>
      <c r="I11266"/>
      <c r="J11266"/>
      <c r="K11266"/>
    </row>
    <row r="11267" spans="1:11" ht="15">
      <c r="A11267"/>
      <c r="B11267"/>
      <c r="C11267"/>
      <c r="D11267"/>
      <c r="E11267"/>
      <c r="F11267"/>
      <c r="G11267"/>
      <c r="H11267"/>
      <c r="I11267"/>
      <c r="J11267"/>
      <c r="K11267"/>
    </row>
    <row r="11268" spans="1:11" ht="15">
      <c r="A11268"/>
      <c r="B11268"/>
      <c r="C11268"/>
      <c r="D11268"/>
      <c r="E11268"/>
      <c r="F11268"/>
      <c r="G11268"/>
      <c r="H11268"/>
      <c r="I11268"/>
      <c r="J11268"/>
      <c r="K11268"/>
    </row>
    <row r="11269" spans="1:11" ht="15">
      <c r="A11269"/>
      <c r="B11269"/>
      <c r="C11269"/>
      <c r="D11269"/>
      <c r="E11269"/>
      <c r="F11269"/>
      <c r="G11269"/>
      <c r="H11269"/>
      <c r="I11269"/>
      <c r="J11269"/>
      <c r="K11269"/>
    </row>
    <row r="11270" spans="1:11" ht="15">
      <c r="A11270"/>
      <c r="B11270"/>
      <c r="C11270"/>
      <c r="D11270"/>
      <c r="E11270"/>
      <c r="F11270"/>
      <c r="G11270"/>
      <c r="H11270"/>
      <c r="I11270"/>
      <c r="J11270"/>
      <c r="K11270"/>
    </row>
    <row r="11271" spans="1:11" ht="15">
      <c r="A11271"/>
      <c r="B11271"/>
      <c r="C11271"/>
      <c r="D11271"/>
      <c r="E11271"/>
      <c r="F11271"/>
      <c r="G11271"/>
      <c r="H11271"/>
      <c r="I11271"/>
      <c r="J11271"/>
      <c r="K11271"/>
    </row>
    <row r="11272" spans="1:11" ht="15">
      <c r="A11272"/>
      <c r="B11272"/>
      <c r="C11272"/>
      <c r="D11272"/>
      <c r="E11272"/>
      <c r="F11272"/>
      <c r="G11272"/>
      <c r="H11272"/>
      <c r="I11272"/>
      <c r="J11272"/>
      <c r="K11272"/>
    </row>
    <row r="11273" spans="1:11" ht="15">
      <c r="A11273"/>
      <c r="B11273"/>
      <c r="C11273"/>
      <c r="D11273"/>
      <c r="E11273"/>
      <c r="F11273"/>
      <c r="G11273"/>
      <c r="H11273"/>
      <c r="I11273"/>
      <c r="J11273"/>
      <c r="K11273"/>
    </row>
    <row r="11274" spans="1:11" ht="15">
      <c r="A11274"/>
      <c r="B11274"/>
      <c r="C11274"/>
      <c r="D11274"/>
      <c r="E11274"/>
      <c r="F11274"/>
      <c r="G11274"/>
      <c r="H11274"/>
      <c r="I11274"/>
      <c r="J11274"/>
      <c r="K11274"/>
    </row>
    <row r="11275" spans="1:11" ht="15">
      <c r="A11275"/>
      <c r="B11275"/>
      <c r="C11275"/>
      <c r="D11275"/>
      <c r="E11275"/>
      <c r="F11275"/>
      <c r="G11275"/>
      <c r="H11275"/>
      <c r="I11275"/>
      <c r="J11275"/>
      <c r="K11275"/>
    </row>
    <row r="11276" spans="1:11" ht="15">
      <c r="A11276"/>
      <c r="B11276"/>
      <c r="C11276"/>
      <c r="D11276"/>
      <c r="E11276"/>
      <c r="F11276"/>
      <c r="G11276"/>
      <c r="H11276"/>
      <c r="I11276"/>
      <c r="J11276"/>
      <c r="K11276"/>
    </row>
    <row r="11277" spans="1:11" ht="15">
      <c r="A11277"/>
      <c r="B11277"/>
      <c r="C11277"/>
      <c r="D11277"/>
      <c r="E11277"/>
      <c r="F11277"/>
      <c r="G11277"/>
      <c r="H11277"/>
      <c r="I11277"/>
      <c r="J11277"/>
      <c r="K11277"/>
    </row>
    <row r="11278" spans="1:11" ht="15">
      <c r="A11278"/>
      <c r="B11278"/>
      <c r="C11278"/>
      <c r="D11278"/>
      <c r="E11278"/>
      <c r="F11278"/>
      <c r="G11278"/>
      <c r="H11278"/>
      <c r="I11278"/>
      <c r="J11278"/>
      <c r="K11278"/>
    </row>
    <row r="11279" spans="1:11" ht="15">
      <c r="A11279"/>
      <c r="B11279"/>
      <c r="C11279"/>
      <c r="D11279"/>
      <c r="E11279"/>
      <c r="F11279"/>
      <c r="G11279"/>
      <c r="H11279"/>
      <c r="I11279"/>
      <c r="J11279"/>
      <c r="K11279"/>
    </row>
    <row r="11280" spans="1:11" ht="15">
      <c r="A11280"/>
      <c r="B11280"/>
      <c r="C11280"/>
      <c r="D11280"/>
      <c r="E11280"/>
      <c r="F11280"/>
      <c r="G11280"/>
      <c r="H11280"/>
      <c r="I11280"/>
      <c r="J11280"/>
      <c r="K11280"/>
    </row>
    <row r="11281" spans="1:11" ht="15">
      <c r="A11281"/>
      <c r="B11281"/>
      <c r="C11281"/>
      <c r="D11281"/>
      <c r="E11281"/>
      <c r="F11281"/>
      <c r="G11281"/>
      <c r="H11281"/>
      <c r="I11281"/>
      <c r="J11281"/>
      <c r="K11281"/>
    </row>
    <row r="11282" spans="1:11" ht="15">
      <c r="A11282"/>
      <c r="B11282"/>
      <c r="C11282"/>
      <c r="D11282"/>
      <c r="E11282"/>
      <c r="F11282"/>
      <c r="G11282"/>
      <c r="H11282"/>
      <c r="I11282"/>
      <c r="J11282"/>
      <c r="K11282"/>
    </row>
    <row r="11283" spans="1:11" ht="15">
      <c r="A11283"/>
      <c r="B11283"/>
      <c r="C11283"/>
      <c r="D11283"/>
      <c r="E11283"/>
      <c r="F11283"/>
      <c r="G11283"/>
      <c r="H11283"/>
      <c r="I11283"/>
      <c r="J11283"/>
      <c r="K11283"/>
    </row>
    <row r="11284" spans="1:11" ht="15">
      <c r="A11284"/>
      <c r="B11284"/>
      <c r="C11284"/>
      <c r="D11284"/>
      <c r="E11284"/>
      <c r="F11284"/>
      <c r="G11284"/>
      <c r="H11284"/>
      <c r="I11284"/>
      <c r="J11284"/>
      <c r="K11284"/>
    </row>
    <row r="11285" spans="1:11" ht="15">
      <c r="A11285"/>
      <c r="B11285"/>
      <c r="C11285"/>
      <c r="D11285"/>
      <c r="E11285"/>
      <c r="F11285"/>
      <c r="G11285"/>
      <c r="H11285"/>
      <c r="I11285"/>
      <c r="J11285"/>
      <c r="K11285"/>
    </row>
    <row r="11286" spans="1:11" ht="15">
      <c r="A11286"/>
      <c r="B11286"/>
      <c r="C11286"/>
      <c r="D11286"/>
      <c r="E11286"/>
      <c r="F11286"/>
      <c r="G11286"/>
      <c r="H11286"/>
      <c r="I11286"/>
      <c r="J11286"/>
      <c r="K11286"/>
    </row>
    <row r="11287" spans="1:11" ht="15">
      <c r="A11287"/>
      <c r="B11287"/>
      <c r="C11287"/>
      <c r="D11287"/>
      <c r="E11287"/>
      <c r="F11287"/>
      <c r="G11287"/>
      <c r="H11287"/>
      <c r="I11287"/>
      <c r="J11287"/>
      <c r="K11287"/>
    </row>
    <row r="11288" spans="1:11" ht="15">
      <c r="A11288"/>
      <c r="B11288"/>
      <c r="C11288"/>
      <c r="D11288"/>
      <c r="E11288"/>
      <c r="F11288"/>
      <c r="G11288"/>
      <c r="H11288"/>
      <c r="I11288"/>
      <c r="J11288"/>
      <c r="K11288"/>
    </row>
    <row r="11289" spans="1:11" ht="15">
      <c r="A11289"/>
      <c r="B11289"/>
      <c r="C11289"/>
      <c r="D11289"/>
      <c r="E11289"/>
      <c r="F11289"/>
      <c r="G11289"/>
      <c r="H11289"/>
      <c r="I11289"/>
      <c r="J11289"/>
      <c r="K11289"/>
    </row>
    <row r="11290" spans="1:11" ht="15">
      <c r="A11290"/>
      <c r="B11290"/>
      <c r="C11290"/>
      <c r="D11290"/>
      <c r="E11290"/>
      <c r="F11290"/>
      <c r="G11290"/>
      <c r="H11290"/>
      <c r="I11290"/>
      <c r="J11290"/>
      <c r="K11290"/>
    </row>
    <row r="11291" spans="1:11" ht="15">
      <c r="A11291"/>
      <c r="B11291"/>
      <c r="C11291"/>
      <c r="D11291"/>
      <c r="E11291"/>
      <c r="F11291"/>
      <c r="G11291"/>
      <c r="H11291"/>
      <c r="I11291"/>
      <c r="J11291"/>
      <c r="K11291"/>
    </row>
    <row r="11292" spans="1:11" ht="15">
      <c r="A11292"/>
      <c r="B11292"/>
      <c r="C11292"/>
      <c r="D11292"/>
      <c r="E11292"/>
      <c r="F11292"/>
      <c r="G11292"/>
      <c r="H11292"/>
      <c r="I11292"/>
      <c r="J11292"/>
      <c r="K11292"/>
    </row>
    <row r="11293" spans="1:11" ht="15">
      <c r="A11293"/>
      <c r="B11293"/>
      <c r="C11293"/>
      <c r="D11293"/>
      <c r="E11293"/>
      <c r="F11293"/>
      <c r="G11293"/>
      <c r="H11293"/>
      <c r="I11293"/>
      <c r="J11293"/>
      <c r="K11293"/>
    </row>
    <row r="11294" spans="1:11" ht="15">
      <c r="A11294"/>
      <c r="B11294"/>
      <c r="C11294"/>
      <c r="D11294"/>
      <c r="E11294"/>
      <c r="F11294"/>
      <c r="G11294"/>
      <c r="H11294"/>
      <c r="I11294"/>
      <c r="J11294"/>
      <c r="K11294"/>
    </row>
    <row r="11295" spans="1:11" ht="15">
      <c r="A11295"/>
      <c r="B11295"/>
      <c r="C11295"/>
      <c r="D11295"/>
      <c r="E11295"/>
      <c r="F11295"/>
      <c r="G11295"/>
      <c r="H11295"/>
      <c r="I11295"/>
      <c r="J11295"/>
      <c r="K11295"/>
    </row>
    <row r="11296" spans="1:11" ht="15">
      <c r="A11296"/>
      <c r="B11296"/>
      <c r="C11296"/>
      <c r="D11296"/>
      <c r="E11296"/>
      <c r="F11296"/>
      <c r="G11296"/>
      <c r="H11296"/>
      <c r="I11296"/>
      <c r="J11296"/>
      <c r="K11296"/>
    </row>
    <row r="11297" spans="1:11" ht="15">
      <c r="A11297"/>
      <c r="B11297"/>
      <c r="C11297"/>
      <c r="D11297"/>
      <c r="E11297"/>
      <c r="F11297"/>
      <c r="G11297"/>
      <c r="H11297"/>
      <c r="I11297"/>
      <c r="J11297"/>
      <c r="K11297"/>
    </row>
    <row r="11298" spans="1:11" ht="15">
      <c r="A11298"/>
      <c r="B11298"/>
      <c r="C11298"/>
      <c r="D11298"/>
      <c r="E11298"/>
      <c r="F11298"/>
      <c r="G11298"/>
      <c r="H11298"/>
      <c r="I11298"/>
      <c r="J11298"/>
      <c r="K11298"/>
    </row>
    <row r="11299" spans="1:11" ht="15">
      <c r="A11299"/>
      <c r="B11299"/>
      <c r="C11299"/>
      <c r="D11299"/>
      <c r="E11299"/>
      <c r="F11299"/>
      <c r="G11299"/>
      <c r="H11299"/>
      <c r="I11299"/>
      <c r="J11299"/>
      <c r="K11299"/>
    </row>
    <row r="11300" spans="1:11" ht="15">
      <c r="A11300"/>
      <c r="B11300"/>
      <c r="C11300"/>
      <c r="D11300"/>
      <c r="E11300"/>
      <c r="F11300"/>
      <c r="G11300"/>
      <c r="H11300"/>
      <c r="I11300"/>
      <c r="J11300"/>
      <c r="K11300"/>
    </row>
    <row r="11301" spans="1:11" ht="15">
      <c r="A11301"/>
      <c r="B11301"/>
      <c r="C11301"/>
      <c r="D11301"/>
      <c r="E11301"/>
      <c r="F11301"/>
      <c r="G11301"/>
      <c r="H11301"/>
      <c r="I11301"/>
      <c r="J11301"/>
      <c r="K11301"/>
    </row>
    <row r="11302" spans="1:11" ht="15">
      <c r="A11302"/>
      <c r="B11302"/>
      <c r="C11302"/>
      <c r="D11302"/>
      <c r="E11302"/>
      <c r="F11302"/>
      <c r="G11302"/>
      <c r="H11302"/>
      <c r="I11302"/>
      <c r="J11302"/>
      <c r="K11302"/>
    </row>
    <row r="11303" spans="1:11" ht="15">
      <c r="A11303"/>
      <c r="B11303"/>
      <c r="C11303"/>
      <c r="D11303"/>
      <c r="E11303"/>
      <c r="F11303"/>
      <c r="G11303"/>
      <c r="H11303"/>
      <c r="I11303"/>
      <c r="J11303"/>
      <c r="K11303"/>
    </row>
    <row r="11304" spans="1:11" ht="15">
      <c r="A11304"/>
      <c r="B11304"/>
      <c r="C11304"/>
      <c r="D11304"/>
      <c r="E11304"/>
      <c r="F11304"/>
      <c r="G11304"/>
      <c r="H11304"/>
      <c r="I11304"/>
      <c r="J11304"/>
      <c r="K11304"/>
    </row>
    <row r="11305" spans="1:11" ht="15">
      <c r="A11305"/>
      <c r="B11305"/>
      <c r="C11305"/>
      <c r="D11305"/>
      <c r="E11305"/>
      <c r="F11305"/>
      <c r="G11305"/>
      <c r="H11305"/>
      <c r="I11305"/>
      <c r="J11305"/>
      <c r="K11305"/>
    </row>
    <row r="11306" spans="1:11" ht="15">
      <c r="A11306"/>
      <c r="B11306"/>
      <c r="C11306"/>
      <c r="D11306"/>
      <c r="E11306"/>
      <c r="F11306"/>
      <c r="G11306"/>
      <c r="H11306"/>
      <c r="I11306"/>
      <c r="J11306"/>
      <c r="K11306"/>
    </row>
    <row r="11307" spans="1:11" ht="15">
      <c r="A11307"/>
      <c r="B11307"/>
      <c r="C11307"/>
      <c r="D11307"/>
      <c r="E11307"/>
      <c r="F11307"/>
      <c r="G11307"/>
      <c r="H11307"/>
      <c r="I11307"/>
      <c r="J11307"/>
      <c r="K11307"/>
    </row>
    <row r="11308" spans="1:11" ht="15">
      <c r="A11308"/>
      <c r="B11308"/>
      <c r="C11308"/>
      <c r="D11308"/>
      <c r="E11308"/>
      <c r="F11308"/>
      <c r="G11308"/>
      <c r="H11308"/>
      <c r="I11308"/>
      <c r="J11308"/>
      <c r="K11308"/>
    </row>
    <row r="11309" spans="1:11" ht="15">
      <c r="A11309"/>
      <c r="B11309"/>
      <c r="C11309"/>
      <c r="D11309"/>
      <c r="E11309"/>
      <c r="F11309"/>
      <c r="G11309"/>
      <c r="H11309"/>
      <c r="I11309"/>
      <c r="J11309"/>
      <c r="K11309"/>
    </row>
    <row r="11310" spans="1:11" ht="15">
      <c r="A11310"/>
      <c r="B11310"/>
      <c r="C11310"/>
      <c r="D11310"/>
      <c r="E11310"/>
      <c r="F11310"/>
      <c r="G11310"/>
      <c r="H11310"/>
      <c r="I11310"/>
      <c r="J11310"/>
      <c r="K11310"/>
    </row>
    <row r="11311" spans="1:11" ht="15">
      <c r="A11311"/>
      <c r="B11311"/>
      <c r="C11311"/>
      <c r="D11311"/>
      <c r="E11311"/>
      <c r="F11311"/>
      <c r="G11311"/>
      <c r="H11311"/>
      <c r="I11311"/>
      <c r="J11311"/>
      <c r="K11311"/>
    </row>
    <row r="11312" spans="1:11" ht="15">
      <c r="A11312"/>
      <c r="B11312"/>
      <c r="C11312"/>
      <c r="D11312"/>
      <c r="E11312"/>
      <c r="F11312"/>
      <c r="G11312"/>
      <c r="H11312"/>
      <c r="I11312"/>
      <c r="J11312"/>
      <c r="K11312"/>
    </row>
    <row r="11313" spans="1:11" ht="15">
      <c r="A11313"/>
      <c r="B11313"/>
      <c r="C11313"/>
      <c r="D11313"/>
      <c r="E11313"/>
      <c r="F11313"/>
      <c r="G11313"/>
      <c r="H11313"/>
      <c r="I11313"/>
      <c r="J11313"/>
      <c r="K11313"/>
    </row>
    <row r="11314" spans="1:11" ht="15">
      <c r="A11314"/>
      <c r="B11314"/>
      <c r="C11314"/>
      <c r="D11314"/>
      <c r="E11314"/>
      <c r="F11314"/>
      <c r="G11314"/>
      <c r="H11314"/>
      <c r="I11314"/>
      <c r="J11314"/>
      <c r="K11314"/>
    </row>
    <row r="11315" spans="1:11" ht="15">
      <c r="A11315"/>
      <c r="B11315"/>
      <c r="C11315"/>
      <c r="D11315"/>
      <c r="E11315"/>
      <c r="F11315"/>
      <c r="G11315"/>
      <c r="H11315"/>
      <c r="I11315"/>
      <c r="J11315"/>
      <c r="K11315"/>
    </row>
    <row r="11316" spans="1:11" ht="15">
      <c r="A11316"/>
      <c r="B11316"/>
      <c r="C11316"/>
      <c r="D11316"/>
      <c r="E11316"/>
      <c r="F11316"/>
      <c r="G11316"/>
      <c r="H11316"/>
      <c r="I11316"/>
      <c r="J11316"/>
      <c r="K11316"/>
    </row>
    <row r="11317" spans="1:11" ht="15">
      <c r="A11317"/>
      <c r="B11317"/>
      <c r="C11317"/>
      <c r="D11317"/>
      <c r="E11317"/>
      <c r="F11317"/>
      <c r="G11317"/>
      <c r="H11317"/>
      <c r="I11317"/>
      <c r="J11317"/>
      <c r="K11317"/>
    </row>
    <row r="11318" spans="1:11" ht="15">
      <c r="A11318"/>
      <c r="B11318"/>
      <c r="C11318"/>
      <c r="D11318"/>
      <c r="E11318"/>
      <c r="F11318"/>
      <c r="G11318"/>
      <c r="H11318"/>
      <c r="I11318"/>
      <c r="J11318"/>
      <c r="K11318"/>
    </row>
    <row r="11319" spans="1:11" ht="15">
      <c r="A11319"/>
      <c r="B11319"/>
      <c r="C11319"/>
      <c r="D11319"/>
      <c r="E11319"/>
      <c r="F11319"/>
      <c r="G11319"/>
      <c r="H11319"/>
      <c r="I11319"/>
      <c r="J11319"/>
      <c r="K11319"/>
    </row>
    <row r="11320" spans="1:11" ht="15">
      <c r="A11320"/>
      <c r="B11320"/>
      <c r="C11320"/>
      <c r="D11320"/>
      <c r="E11320"/>
      <c r="F11320"/>
      <c r="G11320"/>
      <c r="H11320"/>
      <c r="I11320"/>
      <c r="J11320"/>
      <c r="K11320"/>
    </row>
    <row r="11321" spans="1:11" ht="15">
      <c r="A11321"/>
      <c r="B11321"/>
      <c r="C11321"/>
      <c r="D11321"/>
      <c r="E11321"/>
      <c r="F11321"/>
      <c r="G11321"/>
      <c r="H11321"/>
      <c r="I11321"/>
      <c r="J11321"/>
      <c r="K11321"/>
    </row>
    <row r="11322" spans="1:11" ht="15">
      <c r="A11322"/>
      <c r="B11322"/>
      <c r="C11322"/>
      <c r="D11322"/>
      <c r="E11322"/>
      <c r="F11322"/>
      <c r="G11322"/>
      <c r="H11322"/>
      <c r="I11322"/>
      <c r="J11322"/>
      <c r="K11322"/>
    </row>
    <row r="11323" spans="1:11" ht="15">
      <c r="A11323"/>
      <c r="B11323"/>
      <c r="C11323"/>
      <c r="D11323"/>
      <c r="E11323"/>
      <c r="F11323"/>
      <c r="G11323"/>
      <c r="H11323"/>
      <c r="I11323"/>
      <c r="J11323"/>
      <c r="K11323"/>
    </row>
    <row r="11324" spans="1:11" ht="15">
      <c r="A11324"/>
      <c r="B11324"/>
      <c r="C11324"/>
      <c r="D11324"/>
      <c r="E11324"/>
      <c r="F11324"/>
      <c r="G11324"/>
      <c r="H11324"/>
      <c r="I11324"/>
      <c r="J11324"/>
      <c r="K11324"/>
    </row>
    <row r="11325" spans="1:11" ht="15">
      <c r="A11325"/>
      <c r="B11325"/>
      <c r="C11325"/>
      <c r="D11325"/>
      <c r="E11325"/>
      <c r="F11325"/>
      <c r="G11325"/>
      <c r="H11325"/>
      <c r="I11325"/>
      <c r="J11325"/>
      <c r="K11325"/>
    </row>
    <row r="11326" spans="1:11" ht="15">
      <c r="A11326"/>
      <c r="B11326"/>
      <c r="C11326"/>
      <c r="D11326"/>
      <c r="E11326"/>
      <c r="F11326"/>
      <c r="G11326"/>
      <c r="H11326"/>
      <c r="I11326"/>
      <c r="J11326"/>
      <c r="K11326"/>
    </row>
    <row r="11327" spans="1:11" ht="15">
      <c r="A11327"/>
      <c r="B11327"/>
      <c r="C11327"/>
      <c r="D11327"/>
      <c r="E11327"/>
      <c r="F11327"/>
      <c r="G11327"/>
      <c r="H11327"/>
      <c r="I11327"/>
      <c r="J11327"/>
      <c r="K11327"/>
    </row>
    <row r="11328" spans="1:11" ht="15">
      <c r="A11328"/>
      <c r="B11328"/>
      <c r="C11328"/>
      <c r="D11328"/>
      <c r="E11328"/>
      <c r="F11328"/>
      <c r="G11328"/>
      <c r="H11328"/>
      <c r="I11328"/>
      <c r="J11328"/>
      <c r="K11328"/>
    </row>
    <row r="11329" spans="1:11" ht="15">
      <c r="A11329"/>
      <c r="B11329"/>
      <c r="C11329"/>
      <c r="D11329"/>
      <c r="E11329"/>
      <c r="F11329"/>
      <c r="G11329"/>
      <c r="H11329"/>
      <c r="I11329"/>
      <c r="J11329"/>
      <c r="K11329"/>
    </row>
    <row r="11330" spans="1:11" ht="15">
      <c r="A11330"/>
      <c r="B11330"/>
      <c r="C11330"/>
      <c r="D11330"/>
      <c r="E11330"/>
      <c r="F11330"/>
      <c r="G11330"/>
      <c r="H11330"/>
      <c r="I11330"/>
      <c r="J11330"/>
      <c r="K11330"/>
    </row>
    <row r="11331" spans="1:11" ht="15">
      <c r="A11331"/>
      <c r="B11331"/>
      <c r="C11331"/>
      <c r="D11331"/>
      <c r="E11331"/>
      <c r="F11331"/>
      <c r="G11331"/>
      <c r="H11331"/>
      <c r="I11331"/>
      <c r="J11331"/>
      <c r="K11331"/>
    </row>
    <row r="11332" spans="1:11" ht="15">
      <c r="A11332"/>
      <c r="B11332"/>
      <c r="C11332"/>
      <c r="D11332"/>
      <c r="E11332"/>
      <c r="F11332"/>
      <c r="G11332"/>
      <c r="H11332"/>
      <c r="I11332"/>
      <c r="J11332"/>
      <c r="K11332"/>
    </row>
    <row r="11333" spans="1:11" ht="15">
      <c r="A11333"/>
      <c r="B11333"/>
      <c r="C11333"/>
      <c r="D11333"/>
      <c r="E11333"/>
      <c r="F11333"/>
      <c r="G11333"/>
      <c r="H11333"/>
      <c r="I11333"/>
      <c r="J11333"/>
      <c r="K11333"/>
    </row>
    <row r="11334" spans="1:11" ht="15">
      <c r="A11334"/>
      <c r="B11334"/>
      <c r="C11334"/>
      <c r="D11334"/>
      <c r="E11334"/>
      <c r="F11334"/>
      <c r="G11334"/>
      <c r="H11334"/>
      <c r="I11334"/>
      <c r="J11334"/>
      <c r="K11334"/>
    </row>
    <row r="11335" spans="1:11" ht="15">
      <c r="A11335"/>
      <c r="B11335"/>
      <c r="C11335"/>
      <c r="D11335"/>
      <c r="E11335"/>
      <c r="F11335"/>
      <c r="G11335"/>
      <c r="H11335"/>
      <c r="I11335"/>
      <c r="J11335"/>
      <c r="K11335"/>
    </row>
    <row r="11336" spans="1:11" ht="15">
      <c r="A11336"/>
      <c r="B11336"/>
      <c r="C11336"/>
      <c r="D11336"/>
      <c r="E11336"/>
      <c r="F11336"/>
      <c r="G11336"/>
      <c r="H11336"/>
      <c r="I11336"/>
      <c r="J11336"/>
      <c r="K11336"/>
    </row>
    <row r="11337" spans="1:11" ht="15">
      <c r="A11337"/>
      <c r="B11337"/>
      <c r="C11337"/>
      <c r="D11337"/>
      <c r="E11337"/>
      <c r="F11337"/>
      <c r="G11337"/>
      <c r="H11337"/>
      <c r="I11337"/>
      <c r="J11337"/>
      <c r="K11337"/>
    </row>
    <row r="11338" spans="1:11" ht="15">
      <c r="A11338"/>
      <c r="B11338"/>
      <c r="C11338"/>
      <c r="D11338"/>
      <c r="E11338"/>
      <c r="F11338"/>
      <c r="G11338"/>
      <c r="H11338"/>
      <c r="I11338"/>
      <c r="J11338"/>
      <c r="K11338"/>
    </row>
    <row r="11339" spans="1:11" ht="15">
      <c r="A11339"/>
      <c r="B11339"/>
      <c r="C11339"/>
      <c r="D11339"/>
      <c r="E11339"/>
      <c r="F11339"/>
      <c r="G11339"/>
      <c r="H11339"/>
      <c r="I11339"/>
      <c r="J11339"/>
      <c r="K11339"/>
    </row>
    <row r="11340" spans="1:11" ht="15">
      <c r="A11340"/>
      <c r="B11340"/>
      <c r="C11340"/>
      <c r="D11340"/>
      <c r="E11340"/>
      <c r="F11340"/>
      <c r="G11340"/>
      <c r="H11340"/>
      <c r="I11340"/>
      <c r="J11340"/>
      <c r="K11340"/>
    </row>
    <row r="11341" spans="1:11" ht="15">
      <c r="A11341"/>
      <c r="B11341"/>
      <c r="C11341"/>
      <c r="D11341"/>
      <c r="E11341"/>
      <c r="F11341"/>
      <c r="G11341"/>
      <c r="H11341"/>
      <c r="I11341"/>
      <c r="J11341"/>
      <c r="K11341"/>
    </row>
    <row r="11342" spans="1:11" ht="15">
      <c r="A11342"/>
      <c r="B11342"/>
      <c r="C11342"/>
      <c r="D11342"/>
      <c r="E11342"/>
      <c r="F11342"/>
      <c r="G11342"/>
      <c r="H11342"/>
      <c r="I11342"/>
      <c r="J11342"/>
      <c r="K11342"/>
    </row>
    <row r="11343" spans="1:11" ht="15">
      <c r="A11343"/>
      <c r="B11343"/>
      <c r="C11343"/>
      <c r="D11343"/>
      <c r="E11343"/>
      <c r="F11343"/>
      <c r="G11343"/>
      <c r="H11343"/>
      <c r="I11343"/>
      <c r="J11343"/>
      <c r="K11343"/>
    </row>
    <row r="11344" spans="1:11" ht="15">
      <c r="A11344"/>
      <c r="B11344"/>
      <c r="C11344"/>
      <c r="D11344"/>
      <c r="E11344"/>
      <c r="F11344"/>
      <c r="G11344"/>
      <c r="H11344"/>
      <c r="I11344"/>
      <c r="J11344"/>
      <c r="K11344"/>
    </row>
    <row r="11345" spans="1:11" ht="15">
      <c r="A11345"/>
      <c r="B11345"/>
      <c r="C11345"/>
      <c r="D11345"/>
      <c r="E11345"/>
      <c r="F11345"/>
      <c r="G11345"/>
      <c r="H11345"/>
      <c r="I11345"/>
      <c r="J11345"/>
      <c r="K11345"/>
    </row>
    <row r="11346" spans="1:11" ht="15">
      <c r="A11346"/>
      <c r="B11346"/>
      <c r="C11346"/>
      <c r="D11346"/>
      <c r="E11346"/>
      <c r="F11346"/>
      <c r="G11346"/>
      <c r="H11346"/>
      <c r="I11346"/>
      <c r="J11346"/>
      <c r="K11346"/>
    </row>
    <row r="11347" spans="1:11" ht="15">
      <c r="A11347"/>
      <c r="B11347"/>
      <c r="C11347"/>
      <c r="D11347"/>
      <c r="E11347"/>
      <c r="F11347"/>
      <c r="G11347"/>
      <c r="H11347"/>
      <c r="I11347"/>
      <c r="J11347"/>
      <c r="K11347"/>
    </row>
    <row r="11348" spans="1:11" ht="15">
      <c r="A11348"/>
      <c r="B11348"/>
      <c r="C11348"/>
      <c r="D11348"/>
      <c r="E11348"/>
      <c r="F11348"/>
      <c r="G11348"/>
      <c r="H11348"/>
      <c r="I11348"/>
      <c r="J11348"/>
      <c r="K11348"/>
    </row>
    <row r="11349" spans="1:11" ht="15">
      <c r="A11349"/>
      <c r="B11349"/>
      <c r="C11349"/>
      <c r="D11349"/>
      <c r="E11349"/>
      <c r="F11349"/>
      <c r="G11349"/>
      <c r="H11349"/>
      <c r="I11349"/>
      <c r="J11349"/>
      <c r="K11349"/>
    </row>
    <row r="11350" spans="1:11" ht="15">
      <c r="A11350"/>
      <c r="B11350"/>
      <c r="C11350"/>
      <c r="D11350"/>
      <c r="E11350"/>
      <c r="F11350"/>
      <c r="G11350"/>
      <c r="H11350"/>
      <c r="I11350"/>
      <c r="J11350"/>
      <c r="K11350"/>
    </row>
    <row r="11351" spans="1:11" ht="15">
      <c r="A11351"/>
      <c r="B11351"/>
      <c r="C11351"/>
      <c r="D11351"/>
      <c r="E11351"/>
      <c r="F11351"/>
      <c r="G11351"/>
      <c r="H11351"/>
      <c r="I11351"/>
      <c r="J11351"/>
      <c r="K11351"/>
    </row>
    <row r="11352" spans="1:11" ht="15">
      <c r="A11352"/>
      <c r="B11352"/>
      <c r="C11352"/>
      <c r="D11352"/>
      <c r="E11352"/>
      <c r="F11352"/>
      <c r="G11352"/>
      <c r="H11352"/>
      <c r="I11352"/>
      <c r="J11352"/>
      <c r="K11352"/>
    </row>
    <row r="11353" spans="1:11" ht="15">
      <c r="A11353"/>
      <c r="B11353"/>
      <c r="C11353"/>
      <c r="D11353"/>
      <c r="E11353"/>
      <c r="F11353"/>
      <c r="G11353"/>
      <c r="H11353"/>
      <c r="I11353"/>
      <c r="J11353"/>
      <c r="K11353"/>
    </row>
    <row r="11354" spans="1:11" ht="15">
      <c r="A11354"/>
      <c r="B11354"/>
      <c r="C11354"/>
      <c r="D11354"/>
      <c r="E11354"/>
      <c r="F11354"/>
      <c r="G11354"/>
      <c r="H11354"/>
      <c r="I11354"/>
      <c r="J11354"/>
      <c r="K11354"/>
    </row>
    <row r="11355" spans="1:11" ht="15">
      <c r="A11355"/>
      <c r="B11355"/>
      <c r="C11355"/>
      <c r="D11355"/>
      <c r="E11355"/>
      <c r="F11355"/>
      <c r="G11355"/>
      <c r="H11355"/>
      <c r="I11355"/>
      <c r="J11355"/>
      <c r="K11355"/>
    </row>
    <row r="11356" spans="1:11" ht="15">
      <c r="A11356"/>
      <c r="B11356"/>
      <c r="C11356"/>
      <c r="D11356"/>
      <c r="E11356"/>
      <c r="F11356"/>
      <c r="G11356"/>
      <c r="H11356"/>
      <c r="I11356"/>
      <c r="J11356"/>
      <c r="K11356"/>
    </row>
    <row r="11357" spans="1:11" ht="15">
      <c r="A11357"/>
      <c r="B11357"/>
      <c r="C11357"/>
      <c r="D11357"/>
      <c r="E11357"/>
      <c r="F11357"/>
      <c r="G11357"/>
      <c r="H11357"/>
      <c r="I11357"/>
      <c r="J11357"/>
      <c r="K11357"/>
    </row>
    <row r="11358" spans="1:11" ht="15">
      <c r="A11358"/>
      <c r="B11358"/>
      <c r="C11358"/>
      <c r="D11358"/>
      <c r="E11358"/>
      <c r="F11358"/>
      <c r="G11358"/>
      <c r="H11358"/>
      <c r="I11358"/>
      <c r="J11358"/>
      <c r="K11358"/>
    </row>
    <row r="11359" spans="1:11" ht="15">
      <c r="A11359"/>
      <c r="B11359"/>
      <c r="C11359"/>
      <c r="D11359"/>
      <c r="E11359"/>
      <c r="F11359"/>
      <c r="G11359"/>
      <c r="H11359"/>
      <c r="I11359"/>
      <c r="J11359"/>
      <c r="K11359"/>
    </row>
    <row r="11360" spans="1:11" ht="15">
      <c r="A11360"/>
      <c r="B11360"/>
      <c r="C11360"/>
      <c r="D11360"/>
      <c r="E11360"/>
      <c r="F11360"/>
      <c r="G11360"/>
      <c r="H11360"/>
      <c r="I11360"/>
      <c r="J11360"/>
      <c r="K11360"/>
    </row>
    <row r="11361" spans="1:11" ht="15">
      <c r="A11361"/>
      <c r="B11361"/>
      <c r="C11361"/>
      <c r="D11361"/>
      <c r="E11361"/>
      <c r="F11361"/>
      <c r="G11361"/>
      <c r="H11361"/>
      <c r="I11361"/>
      <c r="J11361"/>
      <c r="K11361"/>
    </row>
    <row r="11362" spans="1:11" ht="15">
      <c r="A11362"/>
      <c r="B11362"/>
      <c r="C11362"/>
      <c r="D11362"/>
      <c r="E11362"/>
      <c r="F11362"/>
      <c r="G11362"/>
      <c r="H11362"/>
      <c r="I11362"/>
      <c r="J11362"/>
      <c r="K11362"/>
    </row>
    <row r="11363" spans="1:11" ht="15">
      <c r="A11363"/>
      <c r="B11363"/>
      <c r="C11363"/>
      <c r="D11363"/>
      <c r="E11363"/>
      <c r="F11363"/>
      <c r="G11363"/>
      <c r="H11363"/>
      <c r="I11363"/>
      <c r="J11363"/>
      <c r="K11363"/>
    </row>
    <row r="11364" spans="1:11" ht="15">
      <c r="A11364"/>
      <c r="B11364"/>
      <c r="C11364"/>
      <c r="D11364"/>
      <c r="E11364"/>
      <c r="F11364"/>
      <c r="G11364"/>
      <c r="H11364"/>
      <c r="I11364"/>
      <c r="J11364"/>
      <c r="K11364"/>
    </row>
    <row r="11365" spans="1:11" ht="15">
      <c r="A11365"/>
      <c r="B11365"/>
      <c r="C11365"/>
      <c r="D11365"/>
      <c r="E11365"/>
      <c r="F11365"/>
      <c r="G11365"/>
      <c r="H11365"/>
      <c r="I11365"/>
      <c r="J11365"/>
      <c r="K11365"/>
    </row>
    <row r="11366" spans="1:11" ht="15">
      <c r="A11366"/>
      <c r="B11366"/>
      <c r="C11366"/>
      <c r="D11366"/>
      <c r="E11366"/>
      <c r="F11366"/>
      <c r="G11366"/>
      <c r="H11366"/>
      <c r="I11366"/>
      <c r="J11366"/>
      <c r="K11366"/>
    </row>
    <row r="11367" spans="1:11" ht="15">
      <c r="A11367"/>
      <c r="B11367"/>
      <c r="C11367"/>
      <c r="D11367"/>
      <c r="E11367"/>
      <c r="F11367"/>
      <c r="G11367"/>
      <c r="H11367"/>
      <c r="I11367"/>
      <c r="J11367"/>
      <c r="K11367"/>
    </row>
    <row r="11368" spans="1:11" ht="15">
      <c r="A11368"/>
      <c r="B11368"/>
      <c r="C11368"/>
      <c r="D11368"/>
      <c r="E11368"/>
      <c r="F11368"/>
      <c r="G11368"/>
      <c r="H11368"/>
      <c r="I11368"/>
      <c r="J11368"/>
      <c r="K11368"/>
    </row>
    <row r="11369" spans="1:11" ht="15">
      <c r="A11369"/>
      <c r="B11369"/>
      <c r="C11369"/>
      <c r="D11369"/>
      <c r="E11369"/>
      <c r="F11369"/>
      <c r="G11369"/>
      <c r="H11369"/>
      <c r="I11369"/>
      <c r="J11369"/>
      <c r="K11369"/>
    </row>
    <row r="11370" spans="1:11" ht="15">
      <c r="A11370"/>
      <c r="B11370"/>
      <c r="C11370"/>
      <c r="D11370"/>
      <c r="E11370"/>
      <c r="F11370"/>
      <c r="G11370"/>
      <c r="H11370"/>
      <c r="I11370"/>
      <c r="J11370"/>
      <c r="K11370"/>
    </row>
    <row r="11371" spans="1:11" ht="15">
      <c r="A11371"/>
      <c r="B11371"/>
      <c r="C11371"/>
      <c r="D11371"/>
      <c r="E11371"/>
      <c r="F11371"/>
      <c r="G11371"/>
      <c r="H11371"/>
      <c r="I11371"/>
      <c r="J11371"/>
      <c r="K11371"/>
    </row>
    <row r="11372" spans="1:11" ht="15">
      <c r="A11372"/>
      <c r="B11372"/>
      <c r="C11372"/>
      <c r="D11372"/>
      <c r="E11372"/>
      <c r="F11372"/>
      <c r="G11372"/>
      <c r="H11372"/>
      <c r="I11372"/>
      <c r="J11372"/>
      <c r="K11372"/>
    </row>
    <row r="11373" spans="1:11" ht="15">
      <c r="A11373"/>
      <c r="B11373"/>
      <c r="C11373"/>
      <c r="D11373"/>
      <c r="E11373"/>
      <c r="F11373"/>
      <c r="G11373"/>
      <c r="H11373"/>
      <c r="I11373"/>
      <c r="J11373"/>
      <c r="K11373"/>
    </row>
    <row r="11374" spans="1:11" ht="15">
      <c r="A11374"/>
      <c r="B11374"/>
      <c r="C11374"/>
      <c r="D11374"/>
      <c r="E11374"/>
      <c r="F11374"/>
      <c r="G11374"/>
      <c r="H11374"/>
      <c r="I11374"/>
      <c r="J11374"/>
      <c r="K11374"/>
    </row>
    <row r="11375" spans="1:11" ht="15">
      <c r="A11375"/>
      <c r="B11375"/>
      <c r="C11375"/>
      <c r="D11375"/>
      <c r="E11375"/>
      <c r="F11375"/>
      <c r="G11375"/>
      <c r="H11375"/>
      <c r="I11375"/>
      <c r="J11375"/>
      <c r="K11375"/>
    </row>
    <row r="11376" spans="1:11" ht="15">
      <c r="A11376"/>
      <c r="B11376"/>
      <c r="C11376"/>
      <c r="D11376"/>
      <c r="E11376"/>
      <c r="F11376"/>
      <c r="G11376"/>
      <c r="H11376"/>
      <c r="I11376"/>
      <c r="J11376"/>
      <c r="K11376"/>
    </row>
    <row r="11377" spans="1:11" ht="15">
      <c r="A11377"/>
      <c r="B11377"/>
      <c r="C11377"/>
      <c r="D11377"/>
      <c r="E11377"/>
      <c r="F11377"/>
      <c r="G11377"/>
      <c r="H11377"/>
      <c r="I11377"/>
      <c r="J11377"/>
      <c r="K11377"/>
    </row>
    <row r="11378" spans="1:11" ht="15">
      <c r="A11378"/>
      <c r="B11378"/>
      <c r="C11378"/>
      <c r="D11378"/>
      <c r="E11378"/>
      <c r="F11378"/>
      <c r="G11378"/>
      <c r="H11378"/>
      <c r="I11378"/>
      <c r="J11378"/>
      <c r="K11378"/>
    </row>
    <row r="11379" spans="1:11" ht="15">
      <c r="A11379"/>
      <c r="B11379"/>
      <c r="C11379"/>
      <c r="D11379"/>
      <c r="E11379"/>
      <c r="F11379"/>
      <c r="G11379"/>
      <c r="H11379"/>
      <c r="I11379"/>
      <c r="J11379"/>
      <c r="K11379"/>
    </row>
    <row r="11380" spans="1:11" ht="15">
      <c r="A11380"/>
      <c r="B11380"/>
      <c r="C11380"/>
      <c r="D11380"/>
      <c r="E11380"/>
      <c r="F11380"/>
      <c r="G11380"/>
      <c r="H11380"/>
      <c r="I11380"/>
      <c r="J11380"/>
      <c r="K11380"/>
    </row>
    <row r="11381" spans="1:11" ht="15">
      <c r="A11381"/>
      <c r="B11381"/>
      <c r="C11381"/>
      <c r="D11381"/>
      <c r="E11381"/>
      <c r="F11381"/>
      <c r="G11381"/>
      <c r="H11381"/>
      <c r="I11381"/>
      <c r="J11381"/>
      <c r="K11381"/>
    </row>
    <row r="11382" spans="1:11" ht="15">
      <c r="A11382"/>
      <c r="B11382"/>
      <c r="C11382"/>
      <c r="D11382"/>
      <c r="E11382"/>
      <c r="F11382"/>
      <c r="G11382"/>
      <c r="H11382"/>
      <c r="I11382"/>
      <c r="J11382"/>
      <c r="K11382"/>
    </row>
    <row r="11383" spans="1:11" ht="15">
      <c r="A11383"/>
      <c r="B11383"/>
      <c r="C11383"/>
      <c r="D11383"/>
      <c r="E11383"/>
      <c r="F11383"/>
      <c r="G11383"/>
      <c r="H11383"/>
      <c r="I11383"/>
      <c r="J11383"/>
      <c r="K11383"/>
    </row>
    <row r="11384" spans="1:11" ht="15">
      <c r="A11384"/>
      <c r="B11384"/>
      <c r="C11384"/>
      <c r="D11384"/>
      <c r="E11384"/>
      <c r="F11384"/>
      <c r="G11384"/>
      <c r="H11384"/>
      <c r="I11384"/>
      <c r="J11384"/>
      <c r="K11384"/>
    </row>
    <row r="11385" spans="1:11" ht="15">
      <c r="A11385"/>
      <c r="B11385"/>
      <c r="C11385"/>
      <c r="D11385"/>
      <c r="E11385"/>
      <c r="F11385"/>
      <c r="G11385"/>
      <c r="H11385"/>
      <c r="I11385"/>
      <c r="J11385"/>
      <c r="K11385"/>
    </row>
    <row r="11386" spans="1:11" ht="15">
      <c r="A11386"/>
      <c r="B11386"/>
      <c r="C11386"/>
      <c r="D11386"/>
      <c r="E11386"/>
      <c r="F11386"/>
      <c r="G11386"/>
      <c r="H11386"/>
      <c r="I11386"/>
      <c r="J11386"/>
      <c r="K11386"/>
    </row>
    <row r="11387" spans="1:11" ht="15">
      <c r="A11387"/>
      <c r="B11387"/>
      <c r="C11387"/>
      <c r="D11387"/>
      <c r="E11387"/>
      <c r="F11387"/>
      <c r="G11387"/>
      <c r="H11387"/>
      <c r="I11387"/>
      <c r="J11387"/>
      <c r="K11387"/>
    </row>
    <row r="11388" spans="1:11" ht="15">
      <c r="A11388"/>
      <c r="B11388"/>
      <c r="C11388"/>
      <c r="D11388"/>
      <c r="E11388"/>
      <c r="F11388"/>
      <c r="G11388"/>
      <c r="H11388"/>
      <c r="I11388"/>
      <c r="J11388"/>
      <c r="K11388"/>
    </row>
    <row r="11389" spans="1:11" ht="15">
      <c r="A11389"/>
      <c r="B11389"/>
      <c r="C11389"/>
      <c r="D11389"/>
      <c r="E11389"/>
      <c r="F11389"/>
      <c r="G11389"/>
      <c r="H11389"/>
      <c r="I11389"/>
      <c r="J11389"/>
      <c r="K11389"/>
    </row>
    <row r="11390" spans="1:11" ht="15">
      <c r="A11390"/>
      <c r="B11390"/>
      <c r="C11390"/>
      <c r="D11390"/>
      <c r="E11390"/>
      <c r="F11390"/>
      <c r="G11390"/>
      <c r="H11390"/>
      <c r="I11390"/>
      <c r="J11390"/>
      <c r="K11390"/>
    </row>
    <row r="11391" spans="1:11" ht="15">
      <c r="A11391"/>
      <c r="B11391"/>
      <c r="C11391"/>
      <c r="D11391"/>
      <c r="E11391"/>
      <c r="F11391"/>
      <c r="G11391"/>
      <c r="H11391"/>
      <c r="I11391"/>
      <c r="J11391"/>
      <c r="K11391"/>
    </row>
    <row r="11392" spans="1:11" ht="15">
      <c r="A11392"/>
      <c r="B11392"/>
      <c r="C11392"/>
      <c r="D11392"/>
      <c r="E11392"/>
      <c r="F11392"/>
      <c r="G11392"/>
      <c r="H11392"/>
      <c r="I11392"/>
      <c r="J11392"/>
      <c r="K11392"/>
    </row>
    <row r="11393" spans="1:11" ht="15">
      <c r="A11393"/>
      <c r="B11393"/>
      <c r="C11393"/>
      <c r="D11393"/>
      <c r="E11393"/>
      <c r="F11393"/>
      <c r="G11393"/>
      <c r="H11393"/>
      <c r="I11393"/>
      <c r="J11393"/>
      <c r="K11393"/>
    </row>
    <row r="11394" spans="1:11" ht="15">
      <c r="A11394"/>
      <c r="B11394"/>
      <c r="C11394"/>
      <c r="D11394"/>
      <c r="E11394"/>
      <c r="F11394"/>
      <c r="G11394"/>
      <c r="H11394"/>
      <c r="I11394"/>
      <c r="J11394"/>
      <c r="K11394"/>
    </row>
    <row r="11395" spans="1:11" ht="15">
      <c r="A11395"/>
      <c r="B11395"/>
      <c r="C11395"/>
      <c r="D11395"/>
      <c r="E11395"/>
      <c r="F11395"/>
      <c r="G11395"/>
      <c r="H11395"/>
      <c r="I11395"/>
      <c r="J11395"/>
      <c r="K11395"/>
    </row>
    <row r="11396" spans="1:11" ht="15">
      <c r="A11396"/>
      <c r="B11396"/>
      <c r="C11396"/>
      <c r="D11396"/>
      <c r="E11396"/>
      <c r="F11396"/>
      <c r="G11396"/>
      <c r="H11396"/>
      <c r="I11396"/>
      <c r="J11396"/>
      <c r="K11396"/>
    </row>
    <row r="11397" spans="1:11" ht="15">
      <c r="A11397"/>
      <c r="B11397"/>
      <c r="C11397"/>
      <c r="D11397"/>
      <c r="E11397"/>
      <c r="F11397"/>
      <c r="G11397"/>
      <c r="H11397"/>
      <c r="I11397"/>
      <c r="J11397"/>
      <c r="K11397"/>
    </row>
    <row r="11398" spans="1:11" ht="15">
      <c r="A11398"/>
      <c r="B11398"/>
      <c r="C11398"/>
      <c r="D11398"/>
      <c r="E11398"/>
      <c r="F11398"/>
      <c r="G11398"/>
      <c r="H11398"/>
      <c r="I11398"/>
      <c r="J11398"/>
      <c r="K11398"/>
    </row>
    <row r="11399" spans="1:11" ht="15">
      <c r="A11399"/>
      <c r="B11399"/>
      <c r="C11399"/>
      <c r="D11399"/>
      <c r="E11399"/>
      <c r="F11399"/>
      <c r="G11399"/>
      <c r="H11399"/>
      <c r="I11399"/>
      <c r="J11399"/>
      <c r="K11399"/>
    </row>
    <row r="11400" spans="1:11" ht="15">
      <c r="A11400"/>
      <c r="B11400"/>
      <c r="C11400"/>
      <c r="D11400"/>
      <c r="E11400"/>
      <c r="F11400"/>
      <c r="G11400"/>
      <c r="H11400"/>
      <c r="I11400"/>
      <c r="J11400"/>
      <c r="K11400"/>
    </row>
    <row r="11401" spans="1:11" ht="15">
      <c r="A11401"/>
      <c r="B11401"/>
      <c r="C11401"/>
      <c r="D11401"/>
      <c r="E11401"/>
      <c r="F11401"/>
      <c r="G11401"/>
      <c r="H11401"/>
      <c r="I11401"/>
      <c r="J11401"/>
      <c r="K11401"/>
    </row>
    <row r="11402" spans="1:11" ht="15">
      <c r="A11402"/>
      <c r="B11402"/>
      <c r="C11402"/>
      <c r="D11402"/>
      <c r="E11402"/>
      <c r="F11402"/>
      <c r="G11402"/>
      <c r="H11402"/>
      <c r="I11402"/>
      <c r="J11402"/>
      <c r="K11402"/>
    </row>
    <row r="11403" spans="1:11" ht="15">
      <c r="A11403"/>
      <c r="B11403"/>
      <c r="C11403"/>
      <c r="D11403"/>
      <c r="E11403"/>
      <c r="F11403"/>
      <c r="G11403"/>
      <c r="H11403"/>
      <c r="I11403"/>
      <c r="J11403"/>
      <c r="K11403"/>
    </row>
    <row r="11404" spans="1:11" ht="15">
      <c r="A11404"/>
      <c r="B11404"/>
      <c r="C11404"/>
      <c r="D11404"/>
      <c r="E11404"/>
      <c r="F11404"/>
      <c r="G11404"/>
      <c r="H11404"/>
      <c r="I11404"/>
      <c r="J11404"/>
      <c r="K11404"/>
    </row>
    <row r="11405" spans="1:11" ht="15">
      <c r="A11405"/>
      <c r="B11405"/>
      <c r="C11405"/>
      <c r="D11405"/>
      <c r="E11405"/>
      <c r="F11405"/>
      <c r="G11405"/>
      <c r="H11405"/>
      <c r="I11405"/>
      <c r="J11405"/>
      <c r="K11405"/>
    </row>
    <row r="11406" spans="1:11" ht="15">
      <c r="A11406"/>
      <c r="B11406"/>
      <c r="C11406"/>
      <c r="D11406"/>
      <c r="E11406"/>
      <c r="F11406"/>
      <c r="G11406"/>
      <c r="H11406"/>
      <c r="I11406"/>
      <c r="J11406"/>
      <c r="K11406"/>
    </row>
    <row r="11407" spans="1:11" ht="15">
      <c r="A11407"/>
      <c r="B11407"/>
      <c r="C11407"/>
      <c r="D11407"/>
      <c r="E11407"/>
      <c r="F11407"/>
      <c r="G11407"/>
      <c r="H11407"/>
      <c r="I11407"/>
      <c r="J11407"/>
      <c r="K11407"/>
    </row>
    <row r="11408" spans="1:11" ht="15">
      <c r="A11408"/>
      <c r="B11408"/>
      <c r="C11408"/>
      <c r="D11408"/>
      <c r="E11408"/>
      <c r="F11408"/>
      <c r="G11408"/>
      <c r="H11408"/>
      <c r="I11408"/>
      <c r="J11408"/>
      <c r="K11408"/>
    </row>
    <row r="11409" spans="1:11" ht="15">
      <c r="A11409"/>
      <c r="B11409"/>
      <c r="C11409"/>
      <c r="D11409"/>
      <c r="E11409"/>
      <c r="F11409"/>
      <c r="G11409"/>
      <c r="H11409"/>
      <c r="I11409"/>
      <c r="J11409"/>
      <c r="K11409"/>
    </row>
    <row r="11410" spans="1:11" ht="15">
      <c r="A11410"/>
      <c r="B11410"/>
      <c r="C11410"/>
      <c r="D11410"/>
      <c r="E11410"/>
      <c r="F11410"/>
      <c r="G11410"/>
      <c r="H11410"/>
      <c r="I11410"/>
      <c r="J11410"/>
      <c r="K11410"/>
    </row>
    <row r="11411" spans="1:11" ht="15">
      <c r="A11411"/>
      <c r="B11411"/>
      <c r="C11411"/>
      <c r="D11411"/>
      <c r="E11411"/>
      <c r="F11411"/>
      <c r="G11411"/>
      <c r="H11411"/>
      <c r="I11411"/>
      <c r="J11411"/>
      <c r="K11411"/>
    </row>
    <row r="11412" spans="1:11" ht="15">
      <c r="A11412"/>
      <c r="B11412"/>
      <c r="C11412"/>
      <c r="D11412"/>
      <c r="E11412"/>
      <c r="F11412"/>
      <c r="G11412"/>
      <c r="H11412"/>
      <c r="I11412"/>
      <c r="J11412"/>
      <c r="K11412"/>
    </row>
    <row r="11413" spans="1:11" ht="15">
      <c r="A11413"/>
      <c r="B11413"/>
      <c r="C11413"/>
      <c r="D11413"/>
      <c r="E11413"/>
      <c r="F11413"/>
      <c r="G11413"/>
      <c r="H11413"/>
      <c r="I11413"/>
      <c r="J11413"/>
      <c r="K11413"/>
    </row>
    <row r="11414" spans="1:11" ht="15">
      <c r="A11414"/>
      <c r="B11414"/>
      <c r="C11414"/>
      <c r="D11414"/>
      <c r="E11414"/>
      <c r="F11414"/>
      <c r="G11414"/>
      <c r="H11414"/>
      <c r="I11414"/>
      <c r="J11414"/>
      <c r="K11414"/>
    </row>
    <row r="11415" spans="1:11" ht="15">
      <c r="A11415"/>
      <c r="B11415"/>
      <c r="C11415"/>
      <c r="D11415"/>
      <c r="E11415"/>
      <c r="F11415"/>
      <c r="G11415"/>
      <c r="H11415"/>
      <c r="I11415"/>
      <c r="J11415"/>
      <c r="K11415"/>
    </row>
    <row r="11416" spans="1:11" ht="15">
      <c r="A11416"/>
      <c r="B11416"/>
      <c r="C11416"/>
      <c r="D11416"/>
      <c r="E11416"/>
      <c r="F11416"/>
      <c r="G11416"/>
      <c r="H11416"/>
      <c r="I11416"/>
      <c r="J11416"/>
      <c r="K11416"/>
    </row>
    <row r="11417" spans="1:11" ht="15">
      <c r="A11417"/>
      <c r="B11417"/>
      <c r="C11417"/>
      <c r="D11417"/>
      <c r="E11417"/>
      <c r="F11417"/>
      <c r="G11417"/>
      <c r="H11417"/>
      <c r="I11417"/>
      <c r="J11417"/>
      <c r="K11417"/>
    </row>
    <row r="11418" spans="1:11" ht="15">
      <c r="A11418"/>
      <c r="B11418"/>
      <c r="C11418"/>
      <c r="D11418"/>
      <c r="E11418"/>
      <c r="F11418"/>
      <c r="G11418"/>
      <c r="H11418"/>
      <c r="I11418"/>
      <c r="J11418"/>
      <c r="K11418"/>
    </row>
    <row r="11419" spans="1:11" ht="15">
      <c r="A11419"/>
      <c r="B11419"/>
      <c r="C11419"/>
      <c r="D11419"/>
      <c r="E11419"/>
      <c r="F11419"/>
      <c r="G11419"/>
      <c r="H11419"/>
      <c r="I11419"/>
      <c r="J11419"/>
      <c r="K11419"/>
    </row>
    <row r="11420" spans="1:11" ht="15">
      <c r="A11420"/>
      <c r="B11420"/>
      <c r="C11420"/>
      <c r="D11420"/>
      <c r="E11420"/>
      <c r="F11420"/>
      <c r="G11420"/>
      <c r="H11420"/>
      <c r="I11420"/>
      <c r="J11420"/>
      <c r="K11420"/>
    </row>
    <row r="11421" spans="1:11" ht="15">
      <c r="A11421"/>
      <c r="B11421"/>
      <c r="C11421"/>
      <c r="D11421"/>
      <c r="E11421"/>
      <c r="F11421"/>
      <c r="G11421"/>
      <c r="H11421"/>
      <c r="I11421"/>
      <c r="J11421"/>
      <c r="K11421"/>
    </row>
    <row r="11422" spans="1:11" ht="15">
      <c r="A11422"/>
      <c r="B11422"/>
      <c r="C11422"/>
      <c r="D11422"/>
      <c r="E11422"/>
      <c r="F11422"/>
      <c r="G11422"/>
      <c r="H11422"/>
      <c r="I11422"/>
      <c r="J11422"/>
      <c r="K11422"/>
    </row>
    <row r="11423" spans="1:11" ht="15">
      <c r="A11423"/>
      <c r="B11423"/>
      <c r="C11423"/>
      <c r="D11423"/>
      <c r="E11423"/>
      <c r="F11423"/>
      <c r="G11423"/>
      <c r="H11423"/>
      <c r="I11423"/>
      <c r="J11423"/>
      <c r="K11423"/>
    </row>
    <row r="11424" spans="1:11" ht="15">
      <c r="A11424"/>
      <c r="B11424"/>
      <c r="C11424"/>
      <c r="D11424"/>
      <c r="E11424"/>
      <c r="F11424"/>
      <c r="G11424"/>
      <c r="H11424"/>
      <c r="I11424"/>
      <c r="J11424"/>
      <c r="K11424"/>
    </row>
    <row r="11425" spans="1:11" ht="15">
      <c r="A11425"/>
      <c r="B11425"/>
      <c r="C11425"/>
      <c r="D11425"/>
      <c r="E11425"/>
      <c r="F11425"/>
      <c r="G11425"/>
      <c r="H11425"/>
      <c r="I11425"/>
      <c r="J11425"/>
      <c r="K11425"/>
    </row>
    <row r="11426" spans="1:11" ht="15">
      <c r="A11426"/>
      <c r="B11426"/>
      <c r="C11426"/>
      <c r="D11426"/>
      <c r="E11426"/>
      <c r="F11426"/>
      <c r="G11426"/>
      <c r="H11426"/>
      <c r="I11426"/>
      <c r="J11426"/>
      <c r="K11426"/>
    </row>
    <row r="11427" spans="1:11" ht="15">
      <c r="A11427"/>
      <c r="B11427"/>
      <c r="C11427"/>
      <c r="D11427"/>
      <c r="E11427"/>
      <c r="F11427"/>
      <c r="G11427"/>
      <c r="H11427"/>
      <c r="I11427"/>
      <c r="J11427"/>
      <c r="K11427"/>
    </row>
    <row r="11428" spans="1:11" ht="15">
      <c r="A11428"/>
      <c r="B11428"/>
      <c r="C11428"/>
      <c r="D11428"/>
      <c r="E11428"/>
      <c r="F11428"/>
      <c r="G11428"/>
      <c r="H11428"/>
      <c r="I11428"/>
      <c r="J11428"/>
      <c r="K11428"/>
    </row>
    <row r="11429" spans="1:11" ht="15">
      <c r="A11429"/>
      <c r="B11429"/>
      <c r="C11429"/>
      <c r="D11429"/>
      <c r="E11429"/>
      <c r="F11429"/>
      <c r="G11429"/>
      <c r="H11429"/>
      <c r="I11429"/>
      <c r="J11429"/>
      <c r="K11429"/>
    </row>
    <row r="11430" spans="1:11" ht="15">
      <c r="A11430"/>
      <c r="B11430"/>
      <c r="C11430"/>
      <c r="D11430"/>
      <c r="E11430"/>
      <c r="F11430"/>
      <c r="G11430"/>
      <c r="H11430"/>
      <c r="I11430"/>
      <c r="J11430"/>
      <c r="K11430"/>
    </row>
    <row r="11431" spans="1:11" ht="15">
      <c r="A11431"/>
      <c r="B11431"/>
      <c r="C11431"/>
      <c r="D11431"/>
      <c r="E11431"/>
      <c r="F11431"/>
      <c r="G11431"/>
      <c r="H11431"/>
      <c r="I11431"/>
      <c r="J11431"/>
      <c r="K11431"/>
    </row>
    <row r="11432" spans="1:11" ht="15">
      <c r="A11432"/>
      <c r="B11432"/>
      <c r="C11432"/>
      <c r="D11432"/>
      <c r="E11432"/>
      <c r="F11432"/>
      <c r="G11432"/>
      <c r="H11432"/>
      <c r="I11432"/>
      <c r="J11432"/>
      <c r="K11432"/>
    </row>
    <row r="11433" spans="1:11" ht="15">
      <c r="A11433"/>
      <c r="B11433"/>
      <c r="C11433"/>
      <c r="D11433"/>
      <c r="E11433"/>
      <c r="F11433"/>
      <c r="G11433"/>
      <c r="H11433"/>
      <c r="I11433"/>
      <c r="J11433"/>
      <c r="K11433"/>
    </row>
    <row r="11434" spans="1:11" ht="15">
      <c r="A11434"/>
      <c r="B11434"/>
      <c r="C11434"/>
      <c r="D11434"/>
      <c r="E11434"/>
      <c r="F11434"/>
      <c r="G11434"/>
      <c r="H11434"/>
      <c r="I11434"/>
      <c r="J11434"/>
      <c r="K11434"/>
    </row>
    <row r="11435" spans="1:11" ht="15">
      <c r="A11435"/>
      <c r="B11435"/>
      <c r="C11435"/>
      <c r="D11435"/>
      <c r="E11435"/>
      <c r="F11435"/>
      <c r="G11435"/>
      <c r="H11435"/>
      <c r="I11435"/>
      <c r="J11435"/>
      <c r="K11435"/>
    </row>
    <row r="11436" spans="1:11" ht="15">
      <c r="A11436"/>
      <c r="B11436"/>
      <c r="C11436"/>
      <c r="D11436"/>
      <c r="E11436"/>
      <c r="F11436"/>
      <c r="G11436"/>
      <c r="H11436"/>
      <c r="I11436"/>
      <c r="J11436"/>
      <c r="K11436"/>
    </row>
    <row r="11437" spans="1:11" ht="15">
      <c r="A11437"/>
      <c r="B11437"/>
      <c r="C11437"/>
      <c r="D11437"/>
      <c r="E11437"/>
      <c r="F11437"/>
      <c r="G11437"/>
      <c r="H11437"/>
      <c r="I11437"/>
      <c r="J11437"/>
      <c r="K11437"/>
    </row>
    <row r="11438" spans="1:11" ht="15">
      <c r="A11438"/>
      <c r="B11438"/>
      <c r="C11438"/>
      <c r="D11438"/>
      <c r="E11438"/>
      <c r="F11438"/>
      <c r="G11438"/>
      <c r="H11438"/>
      <c r="I11438"/>
      <c r="J11438"/>
      <c r="K11438"/>
    </row>
    <row r="11439" spans="1:11" ht="15">
      <c r="A11439"/>
      <c r="B11439"/>
      <c r="C11439"/>
      <c r="D11439"/>
      <c r="E11439"/>
      <c r="F11439"/>
      <c r="G11439"/>
      <c r="H11439"/>
      <c r="I11439"/>
      <c r="J11439"/>
      <c r="K11439"/>
    </row>
    <row r="11440" spans="1:11" ht="15">
      <c r="A11440"/>
      <c r="B11440"/>
      <c r="C11440"/>
      <c r="D11440"/>
      <c r="E11440"/>
      <c r="F11440"/>
      <c r="G11440"/>
      <c r="H11440"/>
      <c r="I11440"/>
      <c r="J11440"/>
      <c r="K11440"/>
    </row>
    <row r="11441" spans="1:11" ht="15">
      <c r="A11441"/>
      <c r="B11441"/>
      <c r="C11441"/>
      <c r="D11441"/>
      <c r="E11441"/>
      <c r="F11441"/>
      <c r="G11441"/>
      <c r="H11441"/>
      <c r="I11441"/>
      <c r="J11441"/>
      <c r="K11441"/>
    </row>
    <row r="11442" spans="1:11" ht="15">
      <c r="A11442"/>
      <c r="B11442"/>
      <c r="C11442"/>
      <c r="D11442"/>
      <c r="E11442"/>
      <c r="F11442"/>
      <c r="G11442"/>
      <c r="H11442"/>
      <c r="I11442"/>
      <c r="J11442"/>
      <c r="K11442"/>
    </row>
    <row r="11443" spans="1:11" ht="15">
      <c r="A11443"/>
      <c r="B11443"/>
      <c r="C11443"/>
      <c r="D11443"/>
      <c r="E11443"/>
      <c r="F11443"/>
      <c r="G11443"/>
      <c r="H11443"/>
      <c r="I11443"/>
      <c r="J11443"/>
      <c r="K11443"/>
    </row>
    <row r="11444" spans="1:11" ht="15">
      <c r="A11444"/>
      <c r="B11444"/>
      <c r="C11444"/>
      <c r="D11444"/>
      <c r="E11444"/>
      <c r="F11444"/>
      <c r="G11444"/>
      <c r="H11444"/>
      <c r="I11444"/>
      <c r="J11444"/>
      <c r="K11444"/>
    </row>
    <row r="11445" spans="1:11" ht="15">
      <c r="A11445"/>
      <c r="B11445"/>
      <c r="C11445"/>
      <c r="D11445"/>
      <c r="E11445"/>
      <c r="F11445"/>
      <c r="G11445"/>
      <c r="H11445"/>
      <c r="I11445"/>
      <c r="J11445"/>
      <c r="K11445"/>
    </row>
    <row r="11446" spans="1:11" ht="15">
      <c r="A11446"/>
      <c r="B11446"/>
      <c r="C11446"/>
      <c r="D11446"/>
      <c r="E11446"/>
      <c r="F11446"/>
      <c r="G11446"/>
      <c r="H11446"/>
      <c r="I11446"/>
      <c r="J11446"/>
      <c r="K11446"/>
    </row>
    <row r="11447" spans="1:11" ht="15">
      <c r="A11447"/>
      <c r="B11447"/>
      <c r="C11447"/>
      <c r="D11447"/>
      <c r="E11447"/>
      <c r="F11447"/>
      <c r="G11447"/>
      <c r="H11447"/>
      <c r="I11447"/>
      <c r="J11447"/>
      <c r="K11447"/>
    </row>
    <row r="11448" spans="1:11" ht="15">
      <c r="A11448"/>
      <c r="B11448"/>
      <c r="C11448"/>
      <c r="D11448"/>
      <c r="E11448"/>
      <c r="F11448"/>
      <c r="G11448"/>
      <c r="H11448"/>
      <c r="I11448"/>
      <c r="J11448"/>
      <c r="K11448"/>
    </row>
    <row r="11449" spans="1:11" ht="15">
      <c r="A11449"/>
      <c r="B11449"/>
      <c r="C11449"/>
      <c r="D11449"/>
      <c r="E11449"/>
      <c r="F11449"/>
      <c r="G11449"/>
      <c r="H11449"/>
      <c r="I11449"/>
      <c r="J11449"/>
      <c r="K11449"/>
    </row>
    <row r="11450" spans="1:11" ht="15">
      <c r="A11450"/>
      <c r="B11450"/>
      <c r="C11450"/>
      <c r="D11450"/>
      <c r="E11450"/>
      <c r="F11450"/>
      <c r="G11450"/>
      <c r="H11450"/>
      <c r="I11450"/>
      <c r="J11450"/>
      <c r="K11450"/>
    </row>
    <row r="11451" spans="1:11" ht="15">
      <c r="A11451"/>
      <c r="B11451"/>
      <c r="C11451"/>
      <c r="D11451"/>
      <c r="E11451"/>
      <c r="F11451"/>
      <c r="G11451"/>
      <c r="H11451"/>
      <c r="I11451"/>
      <c r="J11451"/>
      <c r="K11451"/>
    </row>
    <row r="11452" spans="1:11" ht="15">
      <c r="A11452"/>
      <c r="B11452"/>
      <c r="C11452"/>
      <c r="D11452"/>
      <c r="E11452"/>
      <c r="F11452"/>
      <c r="G11452"/>
      <c r="H11452"/>
      <c r="I11452"/>
      <c r="J11452"/>
      <c r="K11452"/>
    </row>
    <row r="11453" spans="1:11" ht="15">
      <c r="A11453"/>
      <c r="B11453"/>
      <c r="C11453"/>
      <c r="D11453"/>
      <c r="E11453"/>
      <c r="F11453"/>
      <c r="G11453"/>
      <c r="H11453"/>
      <c r="I11453"/>
      <c r="J11453"/>
      <c r="K11453"/>
    </row>
    <row r="11454" spans="1:11" ht="15">
      <c r="A11454"/>
      <c r="B11454"/>
      <c r="C11454"/>
      <c r="D11454"/>
      <c r="E11454"/>
      <c r="F11454"/>
      <c r="G11454"/>
      <c r="H11454"/>
      <c r="I11454"/>
      <c r="J11454"/>
      <c r="K11454"/>
    </row>
    <row r="11455" spans="1:11" ht="15">
      <c r="A11455"/>
      <c r="B11455"/>
      <c r="C11455"/>
      <c r="D11455"/>
      <c r="E11455"/>
      <c r="F11455"/>
      <c r="G11455"/>
      <c r="H11455"/>
      <c r="I11455"/>
      <c r="J11455"/>
      <c r="K11455"/>
    </row>
    <row r="11456" spans="1:11" ht="15">
      <c r="A11456"/>
      <c r="B11456"/>
      <c r="C11456"/>
      <c r="D11456"/>
      <c r="E11456"/>
      <c r="F11456"/>
      <c r="G11456"/>
      <c r="H11456"/>
      <c r="I11456"/>
      <c r="J11456"/>
      <c r="K11456"/>
    </row>
    <row r="11457" spans="1:11" ht="15">
      <c r="A11457"/>
      <c r="B11457"/>
      <c r="C11457"/>
      <c r="D11457"/>
      <c r="E11457"/>
      <c r="F11457"/>
      <c r="G11457"/>
      <c r="H11457"/>
      <c r="I11457"/>
      <c r="J11457"/>
      <c r="K11457"/>
    </row>
    <row r="11458" spans="1:11" ht="15">
      <c r="A11458"/>
      <c r="B11458"/>
      <c r="C11458"/>
      <c r="D11458"/>
      <c r="E11458"/>
      <c r="F11458"/>
      <c r="G11458"/>
      <c r="H11458"/>
      <c r="I11458"/>
      <c r="J11458"/>
      <c r="K11458"/>
    </row>
    <row r="11459" spans="1:11" ht="15">
      <c r="A11459"/>
      <c r="B11459"/>
      <c r="C11459"/>
      <c r="D11459"/>
      <c r="E11459"/>
      <c r="F11459"/>
      <c r="G11459"/>
      <c r="H11459"/>
      <c r="I11459"/>
      <c r="J11459"/>
      <c r="K11459"/>
    </row>
    <row r="11460" spans="1:11" ht="15">
      <c r="A11460"/>
      <c r="B11460"/>
      <c r="C11460"/>
      <c r="D11460"/>
      <c r="E11460"/>
      <c r="F11460"/>
      <c r="G11460"/>
      <c r="H11460"/>
      <c r="I11460"/>
      <c r="J11460"/>
      <c r="K11460"/>
    </row>
    <row r="11461" spans="1:11" ht="15">
      <c r="A11461"/>
      <c r="B11461"/>
      <c r="C11461"/>
      <c r="D11461"/>
      <c r="E11461"/>
      <c r="F11461"/>
      <c r="G11461"/>
      <c r="H11461"/>
      <c r="I11461"/>
      <c r="J11461"/>
      <c r="K11461"/>
    </row>
    <row r="11462" spans="1:11" ht="15">
      <c r="A11462"/>
      <c r="B11462"/>
      <c r="C11462"/>
      <c r="D11462"/>
      <c r="E11462"/>
      <c r="F11462"/>
      <c r="G11462"/>
      <c r="H11462"/>
      <c r="I11462"/>
      <c r="J11462"/>
      <c r="K11462"/>
    </row>
    <row r="11463" spans="1:11" ht="15">
      <c r="A11463"/>
      <c r="B11463"/>
      <c r="C11463"/>
      <c r="D11463"/>
      <c r="E11463"/>
      <c r="F11463"/>
      <c r="G11463"/>
      <c r="H11463"/>
      <c r="I11463"/>
      <c r="J11463"/>
      <c r="K11463"/>
    </row>
    <row r="11464" spans="1:11" ht="15">
      <c r="A11464"/>
      <c r="B11464"/>
      <c r="C11464"/>
      <c r="D11464"/>
      <c r="E11464"/>
      <c r="F11464"/>
      <c r="G11464"/>
      <c r="H11464"/>
      <c r="I11464"/>
      <c r="J11464"/>
      <c r="K11464"/>
    </row>
    <row r="11465" spans="1:11" ht="15">
      <c r="A11465"/>
      <c r="B11465"/>
      <c r="C11465"/>
      <c r="D11465"/>
      <c r="E11465"/>
      <c r="F11465"/>
      <c r="G11465"/>
      <c r="H11465"/>
      <c r="I11465"/>
      <c r="J11465"/>
      <c r="K11465"/>
    </row>
    <row r="11466" spans="1:11" ht="15">
      <c r="A11466"/>
      <c r="B11466"/>
      <c r="C11466"/>
      <c r="D11466"/>
      <c r="E11466"/>
      <c r="F11466"/>
      <c r="G11466"/>
      <c r="H11466"/>
      <c r="I11466"/>
      <c r="J11466"/>
      <c r="K11466"/>
    </row>
    <row r="11467" spans="1:11" ht="15">
      <c r="A11467"/>
      <c r="B11467"/>
      <c r="C11467"/>
      <c r="D11467"/>
      <c r="E11467"/>
      <c r="F11467"/>
      <c r="G11467"/>
      <c r="H11467"/>
      <c r="I11467"/>
      <c r="J11467"/>
      <c r="K11467"/>
    </row>
    <row r="11468" spans="1:11" ht="15">
      <c r="A11468"/>
      <c r="B11468"/>
      <c r="C11468"/>
      <c r="D11468"/>
      <c r="E11468"/>
      <c r="F11468"/>
      <c r="G11468"/>
      <c r="H11468"/>
      <c r="I11468"/>
      <c r="J11468"/>
      <c r="K11468"/>
    </row>
    <row r="11469" spans="1:11" ht="15">
      <c r="A11469"/>
      <c r="B11469"/>
      <c r="C11469"/>
      <c r="D11469"/>
      <c r="E11469"/>
      <c r="F11469"/>
      <c r="G11469"/>
      <c r="H11469"/>
      <c r="I11469"/>
      <c r="J11469"/>
      <c r="K11469"/>
    </row>
    <row r="11470" spans="1:11" ht="15">
      <c r="A11470"/>
      <c r="B11470"/>
      <c r="C11470"/>
      <c r="D11470"/>
      <c r="E11470"/>
      <c r="F11470"/>
      <c r="G11470"/>
      <c r="H11470"/>
      <c r="I11470"/>
      <c r="J11470"/>
      <c r="K11470"/>
    </row>
    <row r="11471" spans="1:11" ht="15">
      <c r="A11471"/>
      <c r="B11471"/>
      <c r="C11471"/>
      <c r="D11471"/>
      <c r="E11471"/>
      <c r="F11471"/>
      <c r="G11471"/>
      <c r="H11471"/>
      <c r="I11471"/>
      <c r="J11471"/>
      <c r="K11471"/>
    </row>
    <row r="11472" spans="1:11" ht="15">
      <c r="A11472"/>
      <c r="B11472"/>
      <c r="C11472"/>
      <c r="D11472"/>
      <c r="E11472"/>
      <c r="F11472"/>
      <c r="G11472"/>
      <c r="H11472"/>
      <c r="I11472"/>
      <c r="J11472"/>
      <c r="K11472"/>
    </row>
    <row r="11473" spans="1:11" ht="15">
      <c r="A11473"/>
      <c r="B11473"/>
      <c r="C11473"/>
      <c r="D11473"/>
      <c r="E11473"/>
      <c r="F11473"/>
      <c r="G11473"/>
      <c r="H11473"/>
      <c r="I11473"/>
      <c r="J11473"/>
      <c r="K11473"/>
    </row>
    <row r="11474" spans="1:11" ht="15">
      <c r="A11474"/>
      <c r="B11474"/>
      <c r="C11474"/>
      <c r="D11474"/>
      <c r="E11474"/>
      <c r="F11474"/>
      <c r="G11474"/>
      <c r="H11474"/>
      <c r="I11474"/>
      <c r="J11474"/>
      <c r="K11474"/>
    </row>
    <row r="11475" spans="1:11" ht="15">
      <c r="A11475"/>
      <c r="B11475"/>
      <c r="C11475"/>
      <c r="D11475"/>
      <c r="E11475"/>
      <c r="F11475"/>
      <c r="G11475"/>
      <c r="H11475"/>
      <c r="I11475"/>
      <c r="J11475"/>
      <c r="K11475"/>
    </row>
    <row r="11476" spans="1:11" ht="15">
      <c r="A11476"/>
      <c r="B11476"/>
      <c r="C11476"/>
      <c r="D11476"/>
      <c r="E11476"/>
      <c r="F11476"/>
      <c r="G11476"/>
      <c r="H11476"/>
      <c r="I11476"/>
      <c r="J11476"/>
      <c r="K11476"/>
    </row>
    <row r="11477" spans="1:11" ht="15">
      <c r="A11477"/>
      <c r="B11477"/>
      <c r="C11477"/>
      <c r="D11477"/>
      <c r="E11477"/>
      <c r="F11477"/>
      <c r="G11477"/>
      <c r="H11477"/>
      <c r="I11477"/>
      <c r="J11477"/>
      <c r="K11477"/>
    </row>
    <row r="11478" spans="1:11" ht="15">
      <c r="A11478"/>
      <c r="B11478"/>
      <c r="C11478"/>
      <c r="D11478"/>
      <c r="E11478"/>
      <c r="F11478"/>
      <c r="G11478"/>
      <c r="H11478"/>
      <c r="I11478"/>
      <c r="J11478"/>
      <c r="K11478"/>
    </row>
    <row r="11479" spans="1:11" ht="15">
      <c r="A11479"/>
      <c r="B11479"/>
      <c r="C11479"/>
      <c r="D11479"/>
      <c r="E11479"/>
      <c r="F11479"/>
      <c r="G11479"/>
      <c r="H11479"/>
      <c r="I11479"/>
      <c r="J11479"/>
      <c r="K11479"/>
    </row>
    <row r="11480" spans="1:11" ht="15">
      <c r="A11480"/>
      <c r="B11480"/>
      <c r="C11480"/>
      <c r="D11480"/>
      <c r="E11480"/>
      <c r="F11480"/>
      <c r="G11480"/>
      <c r="H11480"/>
      <c r="I11480"/>
      <c r="J11480"/>
      <c r="K11480"/>
    </row>
    <row r="11481" spans="1:11" ht="15">
      <c r="A11481"/>
      <c r="B11481"/>
      <c r="C11481"/>
      <c r="D11481"/>
      <c r="E11481"/>
      <c r="F11481"/>
      <c r="G11481"/>
      <c r="H11481"/>
      <c r="I11481"/>
      <c r="J11481"/>
      <c r="K11481"/>
    </row>
    <row r="11482" spans="1:11" ht="15">
      <c r="A11482"/>
      <c r="B11482"/>
      <c r="C11482"/>
      <c r="D11482"/>
      <c r="E11482"/>
      <c r="F11482"/>
      <c r="G11482"/>
      <c r="H11482"/>
      <c r="I11482"/>
      <c r="J11482"/>
      <c r="K11482"/>
    </row>
    <row r="11483" spans="1:11" ht="15">
      <c r="A11483"/>
      <c r="B11483"/>
      <c r="C11483"/>
      <c r="D11483"/>
      <c r="E11483"/>
      <c r="F11483"/>
      <c r="G11483"/>
      <c r="H11483"/>
      <c r="I11483"/>
      <c r="J11483"/>
      <c r="K11483"/>
    </row>
    <row r="11484" spans="1:11" ht="15">
      <c r="A11484"/>
      <c r="B11484"/>
      <c r="C11484"/>
      <c r="D11484"/>
      <c r="E11484"/>
      <c r="F11484"/>
      <c r="G11484"/>
      <c r="H11484"/>
      <c r="I11484"/>
      <c r="J11484"/>
      <c r="K11484"/>
    </row>
    <row r="11485" spans="1:11" ht="15">
      <c r="A11485"/>
      <c r="B11485"/>
      <c r="C11485"/>
      <c r="D11485"/>
      <c r="E11485"/>
      <c r="F11485"/>
      <c r="G11485"/>
      <c r="H11485"/>
      <c r="I11485"/>
      <c r="J11485"/>
      <c r="K11485"/>
    </row>
    <row r="11486" spans="1:11" ht="15">
      <c r="A11486"/>
      <c r="B11486"/>
      <c r="C11486"/>
      <c r="D11486"/>
      <c r="E11486"/>
      <c r="F11486"/>
      <c r="G11486"/>
      <c r="H11486"/>
      <c r="I11486"/>
      <c r="J11486"/>
      <c r="K11486"/>
    </row>
    <row r="11487" spans="1:11" ht="15">
      <c r="A11487"/>
      <c r="B11487"/>
      <c r="C11487"/>
      <c r="D11487"/>
      <c r="E11487"/>
      <c r="F11487"/>
      <c r="G11487"/>
      <c r="H11487"/>
      <c r="I11487"/>
      <c r="J11487"/>
      <c r="K11487"/>
    </row>
    <row r="11488" spans="1:11" ht="15">
      <c r="A11488"/>
      <c r="B11488"/>
      <c r="C11488"/>
      <c r="D11488"/>
      <c r="E11488"/>
      <c r="F11488"/>
      <c r="G11488"/>
      <c r="H11488"/>
      <c r="I11488"/>
      <c r="J11488"/>
      <c r="K11488"/>
    </row>
    <row r="11489" spans="1:11" ht="15">
      <c r="A11489"/>
      <c r="B11489"/>
      <c r="C11489"/>
      <c r="D11489"/>
      <c r="E11489"/>
      <c r="F11489"/>
      <c r="G11489"/>
      <c r="H11489"/>
      <c r="I11489"/>
      <c r="J11489"/>
      <c r="K11489"/>
    </row>
    <row r="11490" spans="1:11" ht="15">
      <c r="A11490"/>
      <c r="B11490"/>
      <c r="C11490"/>
      <c r="D11490"/>
      <c r="E11490"/>
      <c r="F11490"/>
      <c r="G11490"/>
      <c r="H11490"/>
      <c r="I11490"/>
      <c r="J11490"/>
      <c r="K11490"/>
    </row>
    <row r="11491" spans="1:11" ht="15">
      <c r="A11491"/>
      <c r="B11491"/>
      <c r="C11491"/>
      <c r="D11491"/>
      <c r="E11491"/>
      <c r="F11491"/>
      <c r="G11491"/>
      <c r="H11491"/>
      <c r="I11491"/>
      <c r="J11491"/>
      <c r="K11491"/>
    </row>
    <row r="11492" spans="1:11" ht="15">
      <c r="A11492"/>
      <c r="B11492"/>
      <c r="C11492"/>
      <c r="D11492"/>
      <c r="E11492"/>
      <c r="F11492"/>
      <c r="G11492"/>
      <c r="H11492"/>
      <c r="I11492"/>
      <c r="J11492"/>
      <c r="K11492"/>
    </row>
    <row r="11493" spans="1:11" ht="15">
      <c r="A11493"/>
      <c r="B11493"/>
      <c r="C11493"/>
      <c r="D11493"/>
      <c r="E11493"/>
      <c r="F11493"/>
      <c r="G11493"/>
      <c r="H11493"/>
      <c r="I11493"/>
      <c r="J11493"/>
      <c r="K11493"/>
    </row>
    <row r="11494" spans="1:11" ht="15">
      <c r="A11494"/>
      <c r="B11494"/>
      <c r="C11494"/>
      <c r="D11494"/>
      <c r="E11494"/>
      <c r="F11494"/>
      <c r="G11494"/>
      <c r="H11494"/>
      <c r="I11494"/>
      <c r="J11494"/>
      <c r="K11494"/>
    </row>
    <row r="11495" spans="1:11" ht="15">
      <c r="A11495"/>
      <c r="B11495"/>
      <c r="C11495"/>
      <c r="D11495"/>
      <c r="E11495"/>
      <c r="F11495"/>
      <c r="G11495"/>
      <c r="H11495"/>
      <c r="I11495"/>
      <c r="J11495"/>
      <c r="K11495"/>
    </row>
    <row r="11496" spans="1:11" ht="15">
      <c r="A11496"/>
      <c r="B11496"/>
      <c r="C11496"/>
      <c r="D11496"/>
      <c r="E11496"/>
      <c r="F11496"/>
      <c r="G11496"/>
      <c r="H11496"/>
      <c r="I11496"/>
      <c r="J11496"/>
      <c r="K11496"/>
    </row>
    <row r="11497" spans="1:11" ht="15">
      <c r="A11497"/>
      <c r="B11497"/>
      <c r="C11497"/>
      <c r="D11497"/>
      <c r="E11497"/>
      <c r="F11497"/>
      <c r="G11497"/>
      <c r="H11497"/>
      <c r="I11497"/>
      <c r="J11497"/>
      <c r="K11497"/>
    </row>
    <row r="11498" spans="1:11" ht="15">
      <c r="A11498"/>
      <c r="B11498"/>
      <c r="C11498"/>
      <c r="D11498"/>
      <c r="E11498"/>
      <c r="F11498"/>
      <c r="G11498"/>
      <c r="H11498"/>
      <c r="I11498"/>
      <c r="J11498"/>
      <c r="K11498"/>
    </row>
    <row r="11499" spans="1:11" ht="15">
      <c r="A11499"/>
      <c r="B11499"/>
      <c r="C11499"/>
      <c r="D11499"/>
      <c r="E11499"/>
      <c r="F11499"/>
      <c r="G11499"/>
      <c r="H11499"/>
      <c r="I11499"/>
      <c r="J11499"/>
      <c r="K11499"/>
    </row>
    <row r="11500" spans="1:11" ht="15">
      <c r="A11500"/>
      <c r="B11500"/>
      <c r="C11500"/>
      <c r="D11500"/>
      <c r="E11500"/>
      <c r="F11500"/>
      <c r="G11500"/>
      <c r="H11500"/>
      <c r="I11500"/>
      <c r="J11500"/>
      <c r="K11500"/>
    </row>
    <row r="11501" spans="1:11" ht="15">
      <c r="A11501"/>
      <c r="B11501"/>
      <c r="C11501"/>
      <c r="D11501"/>
      <c r="E11501"/>
      <c r="F11501"/>
      <c r="G11501"/>
      <c r="H11501"/>
      <c r="I11501"/>
      <c r="J11501"/>
      <c r="K11501"/>
    </row>
    <row r="11502" spans="1:11" ht="15">
      <c r="A11502"/>
      <c r="B11502"/>
      <c r="C11502"/>
      <c r="D11502"/>
      <c r="E11502"/>
      <c r="F11502"/>
      <c r="G11502"/>
      <c r="H11502"/>
      <c r="I11502"/>
      <c r="J11502"/>
      <c r="K11502"/>
    </row>
    <row r="11503" spans="1:11" ht="15">
      <c r="A11503"/>
      <c r="B11503"/>
      <c r="C11503"/>
      <c r="D11503"/>
      <c r="E11503"/>
      <c r="F11503"/>
      <c r="G11503"/>
      <c r="H11503"/>
      <c r="I11503"/>
      <c r="J11503"/>
      <c r="K11503"/>
    </row>
    <row r="11504" spans="1:11" ht="15">
      <c r="A11504"/>
      <c r="B11504"/>
      <c r="C11504"/>
      <c r="D11504"/>
      <c r="E11504"/>
      <c r="F11504"/>
      <c r="G11504"/>
      <c r="H11504"/>
      <c r="I11504"/>
      <c r="J11504"/>
      <c r="K11504"/>
    </row>
    <row r="11505" spans="1:11" ht="15">
      <c r="A11505"/>
      <c r="B11505"/>
      <c r="C11505"/>
      <c r="D11505"/>
      <c r="E11505"/>
      <c r="F11505"/>
      <c r="G11505"/>
      <c r="H11505"/>
      <c r="I11505"/>
      <c r="J11505"/>
      <c r="K11505"/>
    </row>
    <row r="11506" spans="1:11" ht="15">
      <c r="A11506"/>
      <c r="B11506"/>
      <c r="C11506"/>
      <c r="D11506"/>
      <c r="E11506"/>
      <c r="F11506"/>
      <c r="G11506"/>
      <c r="H11506"/>
      <c r="I11506"/>
      <c r="J11506"/>
      <c r="K11506"/>
    </row>
    <row r="11507" spans="1:11" ht="15">
      <c r="A11507"/>
      <c r="B11507"/>
      <c r="C11507"/>
      <c r="D11507"/>
      <c r="E11507"/>
      <c r="F11507"/>
      <c r="G11507"/>
      <c r="H11507"/>
      <c r="I11507"/>
      <c r="J11507"/>
      <c r="K11507"/>
    </row>
    <row r="11508" spans="1:11" ht="15">
      <c r="A11508"/>
      <c r="B11508"/>
      <c r="C11508"/>
      <c r="D11508"/>
      <c r="E11508"/>
      <c r="F11508"/>
      <c r="G11508"/>
      <c r="H11508"/>
      <c r="I11508"/>
      <c r="J11508"/>
      <c r="K11508"/>
    </row>
    <row r="11509" spans="1:11" ht="15">
      <c r="A11509"/>
      <c r="B11509"/>
      <c r="C11509"/>
      <c r="D11509"/>
      <c r="E11509"/>
      <c r="F11509"/>
      <c r="G11509"/>
      <c r="H11509"/>
      <c r="I11509"/>
      <c r="J11509"/>
      <c r="K11509"/>
    </row>
    <row r="11510" spans="1:11" ht="15">
      <c r="A11510"/>
      <c r="B11510"/>
      <c r="C11510"/>
      <c r="D11510"/>
      <c r="E11510"/>
      <c r="F11510"/>
      <c r="G11510"/>
      <c r="H11510"/>
      <c r="I11510"/>
      <c r="J11510"/>
      <c r="K11510"/>
    </row>
    <row r="11511" spans="1:11" ht="15">
      <c r="A11511"/>
      <c r="B11511"/>
      <c r="C11511"/>
      <c r="D11511"/>
      <c r="E11511"/>
      <c r="F11511"/>
      <c r="G11511"/>
      <c r="H11511"/>
      <c r="I11511"/>
      <c r="J11511"/>
      <c r="K11511"/>
    </row>
    <row r="11512" spans="1:11" ht="15">
      <c r="A11512"/>
      <c r="B11512"/>
      <c r="C11512"/>
      <c r="D11512"/>
      <c r="E11512"/>
      <c r="F11512"/>
      <c r="G11512"/>
      <c r="H11512"/>
      <c r="I11512"/>
      <c r="J11512"/>
      <c r="K11512"/>
    </row>
    <row r="11513" spans="1:11" ht="15">
      <c r="A11513"/>
      <c r="B11513"/>
      <c r="C11513"/>
      <c r="D11513"/>
      <c r="E11513"/>
      <c r="F11513"/>
      <c r="G11513"/>
      <c r="H11513"/>
      <c r="I11513"/>
      <c r="J11513"/>
      <c r="K11513"/>
    </row>
    <row r="11514" spans="1:11" ht="15">
      <c r="A11514"/>
      <c r="B11514"/>
      <c r="C11514"/>
      <c r="D11514"/>
      <c r="E11514"/>
      <c r="F11514"/>
      <c r="G11514"/>
      <c r="H11514"/>
      <c r="I11514"/>
      <c r="J11514"/>
      <c r="K11514"/>
    </row>
    <row r="11515" spans="1:11" ht="15">
      <c r="A11515"/>
      <c r="B11515"/>
      <c r="C11515"/>
      <c r="D11515"/>
      <c r="E11515"/>
      <c r="F11515"/>
      <c r="G11515"/>
      <c r="H11515"/>
      <c r="I11515"/>
      <c r="J11515"/>
      <c r="K11515"/>
    </row>
    <row r="11516" spans="1:11" ht="15">
      <c r="A11516"/>
      <c r="B11516"/>
      <c r="C11516"/>
      <c r="D11516"/>
      <c r="E11516"/>
      <c r="F11516"/>
      <c r="G11516"/>
      <c r="H11516"/>
      <c r="I11516"/>
      <c r="J11516"/>
      <c r="K11516"/>
    </row>
    <row r="11517" spans="1:11" ht="15">
      <c r="A11517"/>
      <c r="B11517"/>
      <c r="C11517"/>
      <c r="D11517"/>
      <c r="E11517"/>
      <c r="F11517"/>
      <c r="G11517"/>
      <c r="H11517"/>
      <c r="I11517"/>
      <c r="J11517"/>
      <c r="K11517"/>
    </row>
    <row r="11518" spans="1:11" ht="15">
      <c r="A11518"/>
      <c r="B11518"/>
      <c r="C11518"/>
      <c r="D11518"/>
      <c r="E11518"/>
      <c r="F11518"/>
      <c r="G11518"/>
      <c r="H11518"/>
      <c r="I11518"/>
      <c r="J11518"/>
      <c r="K11518"/>
    </row>
    <row r="11519" spans="1:11" ht="15">
      <c r="A11519"/>
      <c r="B11519"/>
      <c r="C11519"/>
      <c r="D11519"/>
      <c r="E11519"/>
      <c r="F11519"/>
      <c r="G11519"/>
      <c r="H11519"/>
      <c r="I11519"/>
      <c r="J11519"/>
      <c r="K11519"/>
    </row>
    <row r="11520" spans="1:11" ht="15">
      <c r="A11520"/>
      <c r="B11520"/>
      <c r="C11520"/>
      <c r="D11520"/>
      <c r="E11520"/>
      <c r="F11520"/>
      <c r="G11520"/>
      <c r="H11520"/>
      <c r="I11520"/>
      <c r="J11520"/>
      <c r="K11520"/>
    </row>
    <row r="11521" spans="1:11" ht="15">
      <c r="A11521"/>
      <c r="B11521"/>
      <c r="C11521"/>
      <c r="D11521"/>
      <c r="E11521"/>
      <c r="F11521"/>
      <c r="G11521"/>
      <c r="H11521"/>
      <c r="I11521"/>
      <c r="J11521"/>
      <c r="K11521"/>
    </row>
    <row r="11522" spans="1:11" ht="15">
      <c r="A11522"/>
      <c r="B11522"/>
      <c r="C11522"/>
      <c r="D11522"/>
      <c r="E11522"/>
      <c r="F11522"/>
      <c r="G11522"/>
      <c r="H11522"/>
      <c r="I11522"/>
      <c r="J11522"/>
      <c r="K11522"/>
    </row>
    <row r="11523" spans="1:11" ht="15">
      <c r="A11523"/>
      <c r="B11523"/>
      <c r="C11523"/>
      <c r="D11523"/>
      <c r="E11523"/>
      <c r="F11523"/>
      <c r="G11523"/>
      <c r="H11523"/>
      <c r="I11523"/>
      <c r="J11523"/>
      <c r="K11523"/>
    </row>
    <row r="11524" spans="1:11" ht="15">
      <c r="A11524"/>
      <c r="B11524"/>
      <c r="C11524"/>
      <c r="D11524"/>
      <c r="E11524"/>
      <c r="F11524"/>
      <c r="G11524"/>
      <c r="H11524"/>
      <c r="I11524"/>
      <c r="J11524"/>
      <c r="K11524"/>
    </row>
    <row r="11525" spans="1:11" ht="15">
      <c r="A11525"/>
      <c r="B11525"/>
      <c r="C11525"/>
      <c r="D11525"/>
      <c r="E11525"/>
      <c r="F11525"/>
      <c r="G11525"/>
      <c r="H11525"/>
      <c r="I11525"/>
      <c r="J11525"/>
      <c r="K11525"/>
    </row>
    <row r="11526" spans="1:11" ht="15">
      <c r="A11526"/>
      <c r="B11526"/>
      <c r="C11526"/>
      <c r="D11526"/>
      <c r="E11526"/>
      <c r="F11526"/>
      <c r="G11526"/>
      <c r="H11526"/>
      <c r="I11526"/>
      <c r="J11526"/>
      <c r="K11526"/>
    </row>
    <row r="11527" spans="1:11" ht="15">
      <c r="A11527"/>
      <c r="B11527"/>
      <c r="C11527"/>
      <c r="D11527"/>
      <c r="E11527"/>
      <c r="F11527"/>
      <c r="G11527"/>
      <c r="H11527"/>
      <c r="I11527"/>
      <c r="J11527"/>
      <c r="K11527"/>
    </row>
    <row r="11528" spans="1:11" ht="15">
      <c r="A11528"/>
      <c r="B11528"/>
      <c r="C11528"/>
      <c r="D11528"/>
      <c r="E11528"/>
      <c r="F11528"/>
      <c r="G11528"/>
      <c r="H11528"/>
      <c r="I11528"/>
      <c r="J11528"/>
      <c r="K11528"/>
    </row>
    <row r="11529" spans="1:11" ht="15">
      <c r="A11529"/>
      <c r="B11529"/>
      <c r="C11529"/>
      <c r="D11529"/>
      <c r="E11529"/>
      <c r="F11529"/>
      <c r="G11529"/>
      <c r="H11529"/>
      <c r="I11529"/>
      <c r="J11529"/>
      <c r="K11529"/>
    </row>
    <row r="11530" spans="1:11" ht="15">
      <c r="A11530"/>
      <c r="B11530"/>
      <c r="C11530"/>
      <c r="D11530"/>
      <c r="E11530"/>
      <c r="F11530"/>
      <c r="G11530"/>
      <c r="H11530"/>
      <c r="I11530"/>
      <c r="J11530"/>
      <c r="K11530"/>
    </row>
    <row r="11531" spans="1:11" ht="15">
      <c r="A11531"/>
      <c r="B11531"/>
      <c r="C11531"/>
      <c r="D11531"/>
      <c r="E11531"/>
      <c r="F11531"/>
      <c r="G11531"/>
      <c r="H11531"/>
      <c r="I11531"/>
      <c r="J11531"/>
      <c r="K11531"/>
    </row>
    <row r="11532" spans="1:11" ht="15">
      <c r="A11532"/>
      <c r="B11532"/>
      <c r="C11532"/>
      <c r="D11532"/>
      <c r="E11532"/>
      <c r="F11532"/>
      <c r="G11532"/>
      <c r="H11532"/>
      <c r="I11532"/>
      <c r="J11532"/>
      <c r="K11532"/>
    </row>
    <row r="11533" spans="1:11" ht="15">
      <c r="A11533"/>
      <c r="B11533"/>
      <c r="C11533"/>
      <c r="D11533"/>
      <c r="E11533"/>
      <c r="F11533"/>
      <c r="G11533"/>
      <c r="H11533"/>
      <c r="I11533"/>
      <c r="J11533"/>
      <c r="K11533"/>
    </row>
    <row r="11534" spans="1:11" ht="15">
      <c r="A11534"/>
      <c r="B11534"/>
      <c r="C11534"/>
      <c r="D11534"/>
      <c r="E11534"/>
      <c r="F11534"/>
      <c r="G11534"/>
      <c r="H11534"/>
      <c r="I11534"/>
      <c r="J11534"/>
      <c r="K11534"/>
    </row>
    <row r="11535" spans="1:11" ht="15">
      <c r="A11535"/>
      <c r="B11535"/>
      <c r="C11535"/>
      <c r="D11535"/>
      <c r="E11535"/>
      <c r="F11535"/>
      <c r="G11535"/>
      <c r="H11535"/>
      <c r="I11535"/>
      <c r="J11535"/>
      <c r="K11535"/>
    </row>
    <row r="11536" spans="1:11" ht="15">
      <c r="A11536"/>
      <c r="B11536"/>
      <c r="C11536"/>
      <c r="D11536"/>
      <c r="E11536"/>
      <c r="F11536"/>
      <c r="G11536"/>
      <c r="H11536"/>
      <c r="I11536"/>
      <c r="J11536"/>
      <c r="K11536"/>
    </row>
    <row r="11537" spans="1:11" ht="15">
      <c r="A11537"/>
      <c r="B11537"/>
      <c r="C11537"/>
      <c r="D11537"/>
      <c r="E11537"/>
      <c r="F11537"/>
      <c r="G11537"/>
      <c r="H11537"/>
      <c r="I11537"/>
      <c r="J11537"/>
      <c r="K11537"/>
    </row>
    <row r="11538" spans="1:11" ht="15">
      <c r="A11538"/>
      <c r="B11538"/>
      <c r="C11538"/>
      <c r="D11538"/>
      <c r="E11538"/>
      <c r="F11538"/>
      <c r="G11538"/>
      <c r="H11538"/>
      <c r="I11538"/>
      <c r="J11538"/>
      <c r="K11538"/>
    </row>
    <row r="11539" spans="1:11" ht="15">
      <c r="A11539"/>
      <c r="B11539"/>
      <c r="C11539"/>
      <c r="D11539"/>
      <c r="E11539"/>
      <c r="F11539"/>
      <c r="G11539"/>
      <c r="H11539"/>
      <c r="I11539"/>
      <c r="J11539"/>
      <c r="K11539"/>
    </row>
    <row r="11540" spans="1:11" ht="15">
      <c r="A11540"/>
      <c r="B11540"/>
      <c r="C11540"/>
      <c r="D11540"/>
      <c r="E11540"/>
      <c r="F11540"/>
      <c r="G11540"/>
      <c r="H11540"/>
      <c r="I11540"/>
      <c r="J11540"/>
      <c r="K11540"/>
    </row>
    <row r="11541" spans="1:11" ht="15">
      <c r="A11541"/>
      <c r="B11541"/>
      <c r="C11541"/>
      <c r="D11541"/>
      <c r="E11541"/>
      <c r="F11541"/>
      <c r="G11541"/>
      <c r="H11541"/>
      <c r="I11541"/>
      <c r="J11541"/>
      <c r="K11541"/>
    </row>
    <row r="11542" spans="1:11" ht="15">
      <c r="A11542"/>
      <c r="B11542"/>
      <c r="C11542"/>
      <c r="D11542"/>
      <c r="E11542"/>
      <c r="F11542"/>
      <c r="G11542"/>
      <c r="H11542"/>
      <c r="I11542"/>
      <c r="J11542"/>
      <c r="K11542"/>
    </row>
    <row r="11543" spans="1:11" ht="15">
      <c r="A11543"/>
      <c r="B11543"/>
      <c r="C11543"/>
      <c r="D11543"/>
      <c r="E11543"/>
      <c r="F11543"/>
      <c r="G11543"/>
      <c r="H11543"/>
      <c r="I11543"/>
      <c r="J11543"/>
      <c r="K11543"/>
    </row>
    <row r="11544" spans="1:11" ht="15">
      <c r="A11544"/>
      <c r="B11544"/>
      <c r="C11544"/>
      <c r="D11544"/>
      <c r="E11544"/>
      <c r="F11544"/>
      <c r="G11544"/>
      <c r="H11544"/>
      <c r="I11544"/>
      <c r="J11544"/>
      <c r="K11544"/>
    </row>
    <row r="11545" spans="1:11" ht="15">
      <c r="A11545"/>
      <c r="B11545"/>
      <c r="C11545"/>
      <c r="D11545"/>
      <c r="E11545"/>
      <c r="F11545"/>
      <c r="G11545"/>
      <c r="H11545"/>
      <c r="I11545"/>
      <c r="J11545"/>
      <c r="K11545"/>
    </row>
    <row r="11546" spans="1:11" ht="15">
      <c r="A11546"/>
      <c r="B11546"/>
      <c r="C11546"/>
      <c r="D11546"/>
      <c r="E11546"/>
      <c r="F11546"/>
      <c r="G11546"/>
      <c r="H11546"/>
      <c r="I11546"/>
      <c r="J11546"/>
      <c r="K11546"/>
    </row>
    <row r="11547" spans="1:11" ht="15">
      <c r="A11547"/>
      <c r="B11547"/>
      <c r="C11547"/>
      <c r="D11547"/>
      <c r="E11547"/>
      <c r="F11547"/>
      <c r="G11547"/>
      <c r="H11547"/>
      <c r="I11547"/>
      <c r="J11547"/>
      <c r="K11547"/>
    </row>
    <row r="11548" spans="1:11" ht="15">
      <c r="A11548"/>
      <c r="B11548"/>
      <c r="C11548"/>
      <c r="D11548"/>
      <c r="E11548"/>
      <c r="F11548"/>
      <c r="G11548"/>
      <c r="H11548"/>
      <c r="I11548"/>
      <c r="J11548"/>
      <c r="K11548"/>
    </row>
    <row r="11549" spans="1:11" ht="15">
      <c r="A11549"/>
      <c r="B11549"/>
      <c r="C11549"/>
      <c r="D11549"/>
      <c r="E11549"/>
      <c r="F11549"/>
      <c r="G11549"/>
      <c r="H11549"/>
      <c r="I11549"/>
      <c r="J11549"/>
      <c r="K11549"/>
    </row>
    <row r="11550" spans="1:11" ht="15">
      <c r="A11550"/>
      <c r="B11550"/>
      <c r="C11550"/>
      <c r="D11550"/>
      <c r="E11550"/>
      <c r="F11550"/>
      <c r="G11550"/>
      <c r="H11550"/>
      <c r="I11550"/>
      <c r="J11550"/>
      <c r="K11550"/>
    </row>
    <row r="11551" spans="1:11" ht="15">
      <c r="A11551"/>
      <c r="B11551"/>
      <c r="C11551"/>
      <c r="D11551"/>
      <c r="E11551"/>
      <c r="F11551"/>
      <c r="G11551"/>
      <c r="H11551"/>
      <c r="I11551"/>
      <c r="J11551"/>
      <c r="K11551"/>
    </row>
    <row r="11552" spans="1:11" ht="15">
      <c r="A11552"/>
      <c r="B11552"/>
      <c r="C11552"/>
      <c r="D11552"/>
      <c r="E11552"/>
      <c r="F11552"/>
      <c r="G11552"/>
      <c r="H11552"/>
      <c r="I11552"/>
      <c r="J11552"/>
      <c r="K11552"/>
    </row>
    <row r="11553" spans="1:11" ht="15">
      <c r="A11553"/>
      <c r="B11553"/>
      <c r="C11553"/>
      <c r="D11553"/>
      <c r="E11553"/>
      <c r="F11553"/>
      <c r="G11553"/>
      <c r="H11553"/>
      <c r="I11553"/>
      <c r="J11553"/>
      <c r="K11553"/>
    </row>
    <row r="11554" spans="1:11" ht="15">
      <c r="A11554"/>
      <c r="B11554"/>
      <c r="C11554"/>
      <c r="D11554"/>
      <c r="E11554"/>
      <c r="F11554"/>
      <c r="G11554"/>
      <c r="H11554"/>
      <c r="I11554"/>
      <c r="J11554"/>
      <c r="K11554"/>
    </row>
    <row r="11555" spans="1:11" ht="15">
      <c r="A11555"/>
      <c r="B11555"/>
      <c r="C11555"/>
      <c r="D11555"/>
      <c r="E11555"/>
      <c r="F11555"/>
      <c r="G11555"/>
      <c r="H11555"/>
      <c r="I11555"/>
      <c r="J11555"/>
      <c r="K11555"/>
    </row>
    <row r="11556" spans="1:11" ht="15">
      <c r="A11556"/>
      <c r="B11556"/>
      <c r="C11556"/>
      <c r="D11556"/>
      <c r="E11556"/>
      <c r="F11556"/>
      <c r="G11556"/>
      <c r="H11556"/>
      <c r="I11556"/>
      <c r="J11556"/>
      <c r="K11556"/>
    </row>
    <row r="11557" spans="1:11" ht="15">
      <c r="A11557"/>
      <c r="B11557"/>
      <c r="C11557"/>
      <c r="D11557"/>
      <c r="E11557"/>
      <c r="F11557"/>
      <c r="G11557"/>
      <c r="H11557"/>
      <c r="I11557"/>
      <c r="J11557"/>
      <c r="K11557"/>
    </row>
    <row r="11558" spans="1:11" ht="15">
      <c r="A11558"/>
      <c r="B11558"/>
      <c r="C11558"/>
      <c r="D11558"/>
      <c r="E11558"/>
      <c r="F11558"/>
      <c r="G11558"/>
      <c r="H11558"/>
      <c r="I11558"/>
      <c r="J11558"/>
      <c r="K11558"/>
    </row>
    <row r="11559" spans="1:11" ht="15">
      <c r="A11559"/>
      <c r="B11559"/>
      <c r="C11559"/>
      <c r="D11559"/>
      <c r="E11559"/>
      <c r="F11559"/>
      <c r="G11559"/>
      <c r="H11559"/>
      <c r="I11559"/>
      <c r="J11559"/>
      <c r="K11559"/>
    </row>
    <row r="11560" spans="1:11" ht="15">
      <c r="A11560"/>
      <c r="B11560"/>
      <c r="C11560"/>
      <c r="D11560"/>
      <c r="E11560"/>
      <c r="F11560"/>
      <c r="G11560"/>
      <c r="H11560"/>
      <c r="I11560"/>
      <c r="J11560"/>
      <c r="K11560"/>
    </row>
    <row r="11561" spans="1:11" ht="15">
      <c r="A11561"/>
      <c r="B11561"/>
      <c r="C11561"/>
      <c r="D11561"/>
      <c r="E11561"/>
      <c r="F11561"/>
      <c r="G11561"/>
      <c r="H11561"/>
      <c r="I11561"/>
      <c r="J11561"/>
      <c r="K11561"/>
    </row>
    <row r="11562" spans="1:11" ht="15">
      <c r="A11562"/>
      <c r="B11562"/>
      <c r="C11562"/>
      <c r="D11562"/>
      <c r="E11562"/>
      <c r="F11562"/>
      <c r="G11562"/>
      <c r="H11562"/>
      <c r="I11562"/>
      <c r="J11562"/>
      <c r="K11562"/>
    </row>
    <row r="11563" spans="1:11" ht="15">
      <c r="A11563"/>
      <c r="B11563"/>
      <c r="C11563"/>
      <c r="D11563"/>
      <c r="E11563"/>
      <c r="F11563"/>
      <c r="G11563"/>
      <c r="H11563"/>
      <c r="I11563"/>
      <c r="J11563"/>
      <c r="K11563"/>
    </row>
    <row r="11564" spans="1:11" ht="15">
      <c r="A11564"/>
      <c r="B11564"/>
      <c r="C11564"/>
      <c r="D11564"/>
      <c r="E11564"/>
      <c r="F11564"/>
      <c r="G11564"/>
      <c r="H11564"/>
      <c r="I11564"/>
      <c r="J11564"/>
      <c r="K11564"/>
    </row>
    <row r="11565" spans="1:11" ht="15">
      <c r="A11565"/>
      <c r="B11565"/>
      <c r="C11565"/>
      <c r="D11565"/>
      <c r="E11565"/>
      <c r="F11565"/>
      <c r="G11565"/>
      <c r="H11565"/>
      <c r="I11565"/>
      <c r="J11565"/>
      <c r="K11565"/>
    </row>
    <row r="11566" spans="1:11" ht="15">
      <c r="A11566"/>
      <c r="B11566"/>
      <c r="C11566"/>
      <c r="D11566"/>
      <c r="E11566"/>
      <c r="F11566"/>
      <c r="G11566"/>
      <c r="H11566"/>
      <c r="I11566"/>
      <c r="J11566"/>
      <c r="K11566"/>
    </row>
    <row r="11567" spans="1:11" ht="15">
      <c r="A11567"/>
      <c r="B11567"/>
      <c r="C11567"/>
      <c r="D11567"/>
      <c r="E11567"/>
      <c r="F11567"/>
      <c r="G11567"/>
      <c r="H11567"/>
      <c r="I11567"/>
      <c r="J11567"/>
      <c r="K11567"/>
    </row>
    <row r="11568" spans="1:11" ht="15">
      <c r="A11568"/>
      <c r="B11568"/>
      <c r="C11568"/>
      <c r="D11568"/>
      <c r="E11568"/>
      <c r="F11568"/>
      <c r="G11568"/>
      <c r="H11568"/>
      <c r="I11568"/>
      <c r="J11568"/>
      <c r="K11568"/>
    </row>
    <row r="11569" spans="1:11" ht="15">
      <c r="A11569"/>
      <c r="B11569"/>
      <c r="C11569"/>
      <c r="D11569"/>
      <c r="E11569"/>
      <c r="F11569"/>
      <c r="G11569"/>
      <c r="H11569"/>
      <c r="I11569"/>
      <c r="J11569"/>
      <c r="K11569"/>
    </row>
    <row r="11570" spans="1:11" ht="15">
      <c r="A11570"/>
      <c r="B11570"/>
      <c r="C11570"/>
      <c r="D11570"/>
      <c r="E11570"/>
      <c r="F11570"/>
      <c r="G11570"/>
      <c r="H11570"/>
      <c r="I11570"/>
      <c r="J11570"/>
      <c r="K11570"/>
    </row>
    <row r="11571" spans="1:11" ht="15">
      <c r="A11571"/>
      <c r="B11571"/>
      <c r="C11571"/>
      <c r="D11571"/>
      <c r="E11571"/>
      <c r="F11571"/>
      <c r="G11571"/>
      <c r="H11571"/>
      <c r="I11571"/>
      <c r="J11571"/>
      <c r="K11571"/>
    </row>
    <row r="11572" spans="1:11" ht="15">
      <c r="A11572"/>
      <c r="B11572"/>
      <c r="C11572"/>
      <c r="D11572"/>
      <c r="E11572"/>
      <c r="F11572"/>
      <c r="G11572"/>
      <c r="H11572"/>
      <c r="I11572"/>
      <c r="J11572"/>
      <c r="K11572"/>
    </row>
    <row r="11573" spans="1:11" ht="15">
      <c r="A11573"/>
      <c r="B11573"/>
      <c r="C11573"/>
      <c r="D11573"/>
      <c r="E11573"/>
      <c r="F11573"/>
      <c r="G11573"/>
      <c r="H11573"/>
      <c r="I11573"/>
      <c r="J11573"/>
      <c r="K11573"/>
    </row>
    <row r="11574" spans="1:11" ht="15">
      <c r="A11574"/>
      <c r="B11574"/>
      <c r="C11574"/>
      <c r="D11574"/>
      <c r="E11574"/>
      <c r="F11574"/>
      <c r="G11574"/>
      <c r="H11574"/>
      <c r="I11574"/>
      <c r="J11574"/>
      <c r="K11574"/>
    </row>
    <row r="11575" spans="1:11" ht="15">
      <c r="A11575"/>
      <c r="B11575"/>
      <c r="C11575"/>
      <c r="D11575"/>
      <c r="E11575"/>
      <c r="F11575"/>
      <c r="G11575"/>
      <c r="H11575"/>
      <c r="I11575"/>
      <c r="J11575"/>
      <c r="K11575"/>
    </row>
    <row r="11576" spans="1:11" ht="15">
      <c r="A11576"/>
      <c r="B11576"/>
      <c r="C11576"/>
      <c r="D11576"/>
      <c r="E11576"/>
      <c r="F11576"/>
      <c r="G11576"/>
      <c r="H11576"/>
      <c r="I11576"/>
      <c r="J11576"/>
      <c r="K11576"/>
    </row>
    <row r="11577" spans="1:11" ht="15">
      <c r="A11577"/>
      <c r="B11577"/>
      <c r="C11577"/>
      <c r="D11577"/>
      <c r="E11577"/>
      <c r="F11577"/>
      <c r="G11577"/>
      <c r="H11577"/>
      <c r="I11577"/>
      <c r="J11577"/>
      <c r="K11577"/>
    </row>
    <row r="11578" spans="1:11" ht="15">
      <c r="A11578"/>
      <c r="B11578"/>
      <c r="C11578"/>
      <c r="D11578"/>
      <c r="E11578"/>
      <c r="F11578"/>
      <c r="G11578"/>
      <c r="H11578"/>
      <c r="I11578"/>
      <c r="J11578"/>
      <c r="K11578"/>
    </row>
    <row r="11579" spans="1:11" ht="15">
      <c r="A11579"/>
      <c r="B11579"/>
      <c r="C11579"/>
      <c r="D11579"/>
      <c r="E11579"/>
      <c r="F11579"/>
      <c r="G11579"/>
      <c r="H11579"/>
      <c r="I11579"/>
      <c r="J11579"/>
      <c r="K11579"/>
    </row>
    <row r="11580" spans="1:11" ht="15">
      <c r="A11580"/>
      <c r="B11580"/>
      <c r="C11580"/>
      <c r="D11580"/>
      <c r="E11580"/>
      <c r="F11580"/>
      <c r="G11580"/>
      <c r="H11580"/>
      <c r="I11580"/>
      <c r="J11580"/>
      <c r="K11580"/>
    </row>
    <row r="11581" spans="1:11" ht="15">
      <c r="A11581"/>
      <c r="B11581"/>
      <c r="C11581"/>
      <c r="D11581"/>
      <c r="E11581"/>
      <c r="F11581"/>
      <c r="G11581"/>
      <c r="H11581"/>
      <c r="I11581"/>
      <c r="J11581"/>
      <c r="K11581"/>
    </row>
    <row r="11582" spans="1:11" ht="15">
      <c r="A11582"/>
      <c r="B11582"/>
      <c r="C11582"/>
      <c r="D11582"/>
      <c r="E11582"/>
      <c r="F11582"/>
      <c r="G11582"/>
      <c r="H11582"/>
      <c r="I11582"/>
      <c r="J11582"/>
      <c r="K11582"/>
    </row>
    <row r="11583" spans="1:11" ht="15">
      <c r="A11583"/>
      <c r="B11583"/>
      <c r="C11583"/>
      <c r="D11583"/>
      <c r="E11583"/>
      <c r="F11583"/>
      <c r="G11583"/>
      <c r="H11583"/>
      <c r="I11583"/>
      <c r="J11583"/>
      <c r="K11583"/>
    </row>
    <row r="11584" spans="1:11" ht="15">
      <c r="A11584"/>
      <c r="B11584"/>
      <c r="C11584"/>
      <c r="D11584"/>
      <c r="E11584"/>
      <c r="F11584"/>
      <c r="G11584"/>
      <c r="H11584"/>
      <c r="I11584"/>
      <c r="J11584"/>
      <c r="K11584"/>
    </row>
    <row r="11585" spans="1:11" ht="15">
      <c r="A11585"/>
      <c r="B11585"/>
      <c r="C11585"/>
      <c r="D11585"/>
      <c r="E11585"/>
      <c r="F11585"/>
      <c r="G11585"/>
      <c r="H11585"/>
      <c r="I11585"/>
      <c r="J11585"/>
      <c r="K11585"/>
    </row>
    <row r="11586" spans="1:11" ht="15">
      <c r="A11586"/>
      <c r="B11586"/>
      <c r="C11586"/>
      <c r="D11586"/>
      <c r="E11586"/>
      <c r="F11586"/>
      <c r="G11586"/>
      <c r="H11586"/>
      <c r="I11586"/>
      <c r="J11586"/>
      <c r="K11586"/>
    </row>
    <row r="11587" spans="1:11" ht="15">
      <c r="A11587"/>
      <c r="B11587"/>
      <c r="C11587"/>
      <c r="D11587"/>
      <c r="E11587"/>
      <c r="F11587"/>
      <c r="G11587"/>
      <c r="H11587"/>
      <c r="I11587"/>
      <c r="J11587"/>
      <c r="K11587"/>
    </row>
    <row r="11588" spans="1:11" ht="15">
      <c r="A11588"/>
      <c r="B11588"/>
      <c r="C11588"/>
      <c r="D11588"/>
      <c r="E11588"/>
      <c r="F11588"/>
      <c r="G11588"/>
      <c r="H11588"/>
      <c r="I11588"/>
      <c r="J11588"/>
      <c r="K11588"/>
    </row>
    <row r="11589" spans="1:11" ht="15">
      <c r="A11589"/>
      <c r="B11589"/>
      <c r="C11589"/>
      <c r="D11589"/>
      <c r="E11589"/>
      <c r="F11589"/>
      <c r="G11589"/>
      <c r="H11589"/>
      <c r="I11589"/>
      <c r="J11589"/>
      <c r="K11589"/>
    </row>
    <row r="11590" spans="1:11" ht="15">
      <c r="A11590"/>
      <c r="B11590"/>
      <c r="C11590"/>
      <c r="D11590"/>
      <c r="E11590"/>
      <c r="F11590"/>
      <c r="G11590"/>
      <c r="H11590"/>
      <c r="I11590"/>
      <c r="J11590"/>
      <c r="K11590"/>
    </row>
    <row r="11591" spans="1:11" ht="15">
      <c r="A11591"/>
      <c r="B11591"/>
      <c r="C11591"/>
      <c r="D11591"/>
      <c r="E11591"/>
      <c r="F11591"/>
      <c r="G11591"/>
      <c r="H11591"/>
      <c r="I11591"/>
      <c r="J11591"/>
      <c r="K11591"/>
    </row>
    <row r="11592" spans="1:11" ht="15">
      <c r="A11592"/>
      <c r="B11592"/>
      <c r="C11592"/>
      <c r="D11592"/>
      <c r="E11592"/>
      <c r="F11592"/>
      <c r="G11592"/>
      <c r="H11592"/>
      <c r="I11592"/>
      <c r="J11592"/>
      <c r="K11592"/>
    </row>
    <row r="11593" spans="1:11" ht="15">
      <c r="A11593"/>
      <c r="B11593"/>
      <c r="C11593"/>
      <c r="D11593"/>
      <c r="E11593"/>
      <c r="F11593"/>
      <c r="G11593"/>
      <c r="H11593"/>
      <c r="I11593"/>
      <c r="J11593"/>
      <c r="K11593"/>
    </row>
    <row r="11594" spans="1:11" ht="15">
      <c r="A11594"/>
      <c r="B11594"/>
      <c r="C11594"/>
      <c r="D11594"/>
      <c r="E11594"/>
      <c r="F11594"/>
      <c r="G11594"/>
      <c r="H11594"/>
      <c r="I11594"/>
      <c r="J11594"/>
      <c r="K11594"/>
    </row>
    <row r="11595" spans="1:11" ht="15">
      <c r="A11595"/>
      <c r="B11595"/>
      <c r="C11595"/>
      <c r="D11595"/>
      <c r="E11595"/>
      <c r="F11595"/>
      <c r="G11595"/>
      <c r="H11595"/>
      <c r="I11595"/>
      <c r="J11595"/>
      <c r="K11595"/>
    </row>
    <row r="11596" spans="1:11" ht="15">
      <c r="A11596"/>
      <c r="B11596"/>
      <c r="C11596"/>
      <c r="D11596"/>
      <c r="E11596"/>
      <c r="F11596"/>
      <c r="G11596"/>
      <c r="H11596"/>
      <c r="I11596"/>
      <c r="J11596"/>
      <c r="K11596"/>
    </row>
    <row r="11597" spans="1:11" ht="15">
      <c r="A11597"/>
      <c r="B11597"/>
      <c r="C11597"/>
      <c r="D11597"/>
      <c r="E11597"/>
      <c r="F11597"/>
      <c r="G11597"/>
      <c r="H11597"/>
      <c r="I11597"/>
      <c r="J11597"/>
      <c r="K11597"/>
    </row>
    <row r="11598" spans="1:11" ht="15">
      <c r="A11598"/>
      <c r="B11598"/>
      <c r="C11598"/>
      <c r="D11598"/>
      <c r="E11598"/>
      <c r="F11598"/>
      <c r="G11598"/>
      <c r="H11598"/>
      <c r="I11598"/>
      <c r="J11598"/>
      <c r="K11598"/>
    </row>
    <row r="11599" spans="1:11" ht="15">
      <c r="A11599"/>
      <c r="B11599"/>
      <c r="C11599"/>
      <c r="D11599"/>
      <c r="E11599"/>
      <c r="F11599"/>
      <c r="G11599"/>
      <c r="H11599"/>
      <c r="I11599"/>
      <c r="J11599"/>
      <c r="K11599"/>
    </row>
    <row r="11600" spans="1:11" ht="15">
      <c r="A11600"/>
      <c r="B11600"/>
      <c r="C11600"/>
      <c r="D11600"/>
      <c r="E11600"/>
      <c r="F11600"/>
      <c r="G11600"/>
      <c r="H11600"/>
      <c r="I11600"/>
      <c r="J11600"/>
      <c r="K11600"/>
    </row>
    <row r="11601" spans="1:11" ht="15">
      <c r="A11601"/>
      <c r="B11601"/>
      <c r="C11601"/>
      <c r="D11601"/>
      <c r="E11601"/>
      <c r="F11601"/>
      <c r="G11601"/>
      <c r="H11601"/>
      <c r="I11601"/>
      <c r="J11601"/>
      <c r="K11601"/>
    </row>
    <row r="11602" spans="1:11" ht="15">
      <c r="A11602"/>
      <c r="B11602"/>
      <c r="C11602"/>
      <c r="D11602"/>
      <c r="E11602"/>
      <c r="F11602"/>
      <c r="G11602"/>
      <c r="H11602"/>
      <c r="I11602"/>
      <c r="J11602"/>
      <c r="K11602"/>
    </row>
    <row r="11603" spans="1:11" ht="15">
      <c r="A11603"/>
      <c r="B11603"/>
      <c r="C11603"/>
      <c r="D11603"/>
      <c r="E11603"/>
      <c r="F11603"/>
      <c r="G11603"/>
      <c r="H11603"/>
      <c r="I11603"/>
      <c r="J11603"/>
      <c r="K11603"/>
    </row>
    <row r="11604" spans="1:11" ht="15">
      <c r="A11604"/>
      <c r="B11604"/>
      <c r="C11604"/>
      <c r="D11604"/>
      <c r="E11604"/>
      <c r="F11604"/>
      <c r="G11604"/>
      <c r="H11604"/>
      <c r="I11604"/>
      <c r="J11604"/>
      <c r="K11604"/>
    </row>
    <row r="11605" spans="1:11" ht="15">
      <c r="A11605"/>
      <c r="B11605"/>
      <c r="C11605"/>
      <c r="D11605"/>
      <c r="E11605"/>
      <c r="F11605"/>
      <c r="G11605"/>
      <c r="H11605"/>
      <c r="I11605"/>
      <c r="J11605"/>
      <c r="K11605"/>
    </row>
    <row r="11606" spans="1:11" ht="15">
      <c r="A11606"/>
      <c r="B11606"/>
      <c r="C11606"/>
      <c r="D11606"/>
      <c r="E11606"/>
      <c r="F11606"/>
      <c r="G11606"/>
      <c r="H11606"/>
      <c r="I11606"/>
      <c r="J11606"/>
      <c r="K11606"/>
    </row>
    <row r="11607" spans="1:11" ht="15">
      <c r="A11607"/>
      <c r="B11607"/>
      <c r="C11607"/>
      <c r="D11607"/>
      <c r="E11607"/>
      <c r="F11607"/>
      <c r="G11607"/>
      <c r="H11607"/>
      <c r="I11607"/>
      <c r="J11607"/>
      <c r="K11607"/>
    </row>
    <row r="11608" spans="1:11" ht="15">
      <c r="A11608"/>
      <c r="B11608"/>
      <c r="C11608"/>
      <c r="D11608"/>
      <c r="E11608"/>
      <c r="F11608"/>
      <c r="G11608"/>
      <c r="H11608"/>
      <c r="I11608"/>
      <c r="J11608"/>
      <c r="K11608"/>
    </row>
    <row r="11609" spans="1:11" ht="15">
      <c r="A11609"/>
      <c r="B11609"/>
      <c r="C11609"/>
      <c r="D11609"/>
      <c r="E11609"/>
      <c r="F11609"/>
      <c r="G11609"/>
      <c r="H11609"/>
      <c r="I11609"/>
      <c r="J11609"/>
      <c r="K11609"/>
    </row>
    <row r="11610" spans="1:11" ht="15">
      <c r="A11610"/>
      <c r="B11610"/>
      <c r="C11610"/>
      <c r="D11610"/>
      <c r="E11610"/>
      <c r="F11610"/>
      <c r="G11610"/>
      <c r="H11610"/>
      <c r="I11610"/>
      <c r="J11610"/>
      <c r="K11610"/>
    </row>
    <row r="11611" spans="1:11" ht="15">
      <c r="A11611"/>
      <c r="B11611"/>
      <c r="C11611"/>
      <c r="D11611"/>
      <c r="E11611"/>
      <c r="F11611"/>
      <c r="G11611"/>
      <c r="H11611"/>
      <c r="I11611"/>
      <c r="J11611"/>
      <c r="K11611"/>
    </row>
    <row r="11612" spans="1:11" ht="15">
      <c r="A11612"/>
      <c r="B11612"/>
      <c r="C11612"/>
      <c r="D11612"/>
      <c r="E11612"/>
      <c r="F11612"/>
      <c r="G11612"/>
      <c r="H11612"/>
      <c r="I11612"/>
      <c r="J11612"/>
      <c r="K11612"/>
    </row>
    <row r="11613" spans="1:11" ht="15">
      <c r="A11613"/>
      <c r="B11613"/>
      <c r="C11613"/>
      <c r="D11613"/>
      <c r="E11613"/>
      <c r="F11613"/>
      <c r="G11613"/>
      <c r="H11613"/>
      <c r="I11613"/>
      <c r="J11613"/>
      <c r="K11613"/>
    </row>
    <row r="11614" spans="1:11" ht="15">
      <c r="A11614"/>
      <c r="B11614"/>
      <c r="C11614"/>
      <c r="D11614"/>
      <c r="E11614"/>
      <c r="F11614"/>
      <c r="G11614"/>
      <c r="H11614"/>
      <c r="I11614"/>
      <c r="J11614"/>
      <c r="K11614"/>
    </row>
    <row r="11615" spans="1:11" ht="15">
      <c r="A11615"/>
      <c r="B11615"/>
      <c r="C11615"/>
      <c r="D11615"/>
      <c r="E11615"/>
      <c r="F11615"/>
      <c r="G11615"/>
      <c r="H11615"/>
      <c r="I11615"/>
      <c r="J11615"/>
      <c r="K11615"/>
    </row>
    <row r="11616" spans="1:11" ht="15">
      <c r="A11616"/>
      <c r="B11616"/>
      <c r="C11616"/>
      <c r="D11616"/>
      <c r="E11616"/>
      <c r="F11616"/>
      <c r="G11616"/>
      <c r="H11616"/>
      <c r="I11616"/>
      <c r="J11616"/>
      <c r="K11616"/>
    </row>
    <row r="11617" spans="1:11" ht="15">
      <c r="A11617"/>
      <c r="B11617"/>
      <c r="C11617"/>
      <c r="D11617"/>
      <c r="E11617"/>
      <c r="F11617"/>
      <c r="G11617"/>
      <c r="H11617"/>
      <c r="I11617"/>
      <c r="J11617"/>
      <c r="K11617"/>
    </row>
    <row r="11618" spans="1:11" ht="15">
      <c r="A11618"/>
      <c r="B11618"/>
      <c r="C11618"/>
      <c r="D11618"/>
      <c r="E11618"/>
      <c r="F11618"/>
      <c r="G11618"/>
      <c r="H11618"/>
      <c r="I11618"/>
      <c r="J11618"/>
      <c r="K11618"/>
    </row>
    <row r="11619" spans="1:11" ht="15">
      <c r="A11619"/>
      <c r="B11619"/>
      <c r="C11619"/>
      <c r="D11619"/>
      <c r="E11619"/>
      <c r="F11619"/>
      <c r="G11619"/>
      <c r="H11619"/>
      <c r="I11619"/>
      <c r="J11619"/>
      <c r="K11619"/>
    </row>
    <row r="11620" spans="1:11" ht="15">
      <c r="A11620"/>
      <c r="B11620"/>
      <c r="C11620"/>
      <c r="D11620"/>
      <c r="E11620"/>
      <c r="F11620"/>
      <c r="G11620"/>
      <c r="H11620"/>
      <c r="I11620"/>
      <c r="J11620"/>
      <c r="K11620"/>
    </row>
    <row r="11621" spans="1:11" ht="15">
      <c r="A11621"/>
      <c r="B11621"/>
      <c r="C11621"/>
      <c r="D11621"/>
      <c r="E11621"/>
      <c r="F11621"/>
      <c r="G11621"/>
      <c r="H11621"/>
      <c r="I11621"/>
      <c r="J11621"/>
      <c r="K11621"/>
    </row>
    <row r="11622" spans="1:11" ht="15">
      <c r="A11622"/>
      <c r="B11622"/>
      <c r="C11622"/>
      <c r="D11622"/>
      <c r="E11622"/>
      <c r="F11622"/>
      <c r="G11622"/>
      <c r="H11622"/>
      <c r="I11622"/>
      <c r="J11622"/>
      <c r="K11622"/>
    </row>
    <row r="11623" spans="1:11" ht="15">
      <c r="A11623"/>
      <c r="B11623"/>
      <c r="C11623"/>
      <c r="D11623"/>
      <c r="E11623"/>
      <c r="F11623"/>
      <c r="G11623"/>
      <c r="H11623"/>
      <c r="I11623"/>
      <c r="J11623"/>
      <c r="K11623"/>
    </row>
    <row r="11624" spans="1:11" ht="15">
      <c r="A11624"/>
      <c r="B11624"/>
      <c r="C11624"/>
      <c r="D11624"/>
      <c r="E11624"/>
      <c r="F11624"/>
      <c r="G11624"/>
      <c r="H11624"/>
      <c r="I11624"/>
      <c r="J11624"/>
      <c r="K11624"/>
    </row>
    <row r="11625" spans="1:11" ht="15">
      <c r="A11625"/>
      <c r="B11625"/>
      <c r="C11625"/>
      <c r="D11625"/>
      <c r="E11625"/>
      <c r="F11625"/>
      <c r="G11625"/>
      <c r="H11625"/>
      <c r="I11625"/>
      <c r="J11625"/>
      <c r="K11625"/>
    </row>
    <row r="11626" spans="1:11" ht="15">
      <c r="A11626"/>
      <c r="B11626"/>
      <c r="C11626"/>
      <c r="D11626"/>
      <c r="E11626"/>
      <c r="F11626"/>
      <c r="G11626"/>
      <c r="H11626"/>
      <c r="I11626"/>
      <c r="J11626"/>
      <c r="K11626"/>
    </row>
    <row r="11627" spans="1:11" ht="15">
      <c r="A11627"/>
      <c r="B11627"/>
      <c r="C11627"/>
      <c r="D11627"/>
      <c r="E11627"/>
      <c r="F11627"/>
      <c r="G11627"/>
      <c r="H11627"/>
      <c r="I11627"/>
      <c r="J11627"/>
      <c r="K11627"/>
    </row>
    <row r="11628" spans="1:11" ht="15">
      <c r="A11628"/>
      <c r="B11628"/>
      <c r="C11628"/>
      <c r="D11628"/>
      <c r="E11628"/>
      <c r="F11628"/>
      <c r="G11628"/>
      <c r="H11628"/>
      <c r="I11628"/>
      <c r="J11628"/>
      <c r="K11628"/>
    </row>
    <row r="11629" spans="1:11" ht="15">
      <c r="A11629"/>
      <c r="B11629"/>
      <c r="C11629"/>
      <c r="D11629"/>
      <c r="E11629"/>
      <c r="F11629"/>
      <c r="G11629"/>
      <c r="H11629"/>
      <c r="I11629"/>
      <c r="J11629"/>
      <c r="K11629"/>
    </row>
    <row r="11630" spans="1:11" ht="15">
      <c r="A11630"/>
      <c r="B11630"/>
      <c r="C11630"/>
      <c r="D11630"/>
      <c r="E11630"/>
      <c r="F11630"/>
      <c r="G11630"/>
      <c r="H11630"/>
      <c r="I11630"/>
      <c r="J11630"/>
      <c r="K11630"/>
    </row>
    <row r="11631" spans="1:11" ht="15">
      <c r="A11631"/>
      <c r="B11631"/>
      <c r="C11631"/>
      <c r="D11631"/>
      <c r="E11631"/>
      <c r="F11631"/>
      <c r="G11631"/>
      <c r="H11631"/>
      <c r="I11631"/>
      <c r="J11631"/>
      <c r="K11631"/>
    </row>
    <row r="11632" spans="1:11" ht="15">
      <c r="A11632"/>
      <c r="B11632"/>
      <c r="C11632"/>
      <c r="D11632"/>
      <c r="E11632"/>
      <c r="F11632"/>
      <c r="G11632"/>
      <c r="H11632"/>
      <c r="I11632"/>
      <c r="J11632"/>
      <c r="K11632"/>
    </row>
    <row r="11633" spans="1:11" ht="15">
      <c r="A11633"/>
      <c r="B11633"/>
      <c r="C11633"/>
      <c r="D11633"/>
      <c r="E11633"/>
      <c r="F11633"/>
      <c r="G11633"/>
      <c r="H11633"/>
      <c r="I11633"/>
      <c r="J11633"/>
      <c r="K11633"/>
    </row>
    <row r="11634" spans="1:11" ht="15">
      <c r="A11634"/>
      <c r="B11634"/>
      <c r="C11634"/>
      <c r="D11634"/>
      <c r="E11634"/>
      <c r="F11634"/>
      <c r="G11634"/>
      <c r="H11634"/>
      <c r="I11634"/>
      <c r="J11634"/>
      <c r="K11634"/>
    </row>
    <row r="11635" spans="1:11" ht="15">
      <c r="A11635"/>
      <c r="B11635"/>
      <c r="C11635"/>
      <c r="D11635"/>
      <c r="E11635"/>
      <c r="F11635"/>
      <c r="G11635"/>
      <c r="H11635"/>
      <c r="I11635"/>
      <c r="J11635"/>
      <c r="K11635"/>
    </row>
    <row r="11636" spans="1:11" ht="15">
      <c r="A11636"/>
      <c r="B11636"/>
      <c r="C11636"/>
      <c r="D11636"/>
      <c r="E11636"/>
      <c r="F11636"/>
      <c r="G11636"/>
      <c r="H11636"/>
      <c r="I11636"/>
      <c r="J11636"/>
      <c r="K11636"/>
    </row>
    <row r="11637" spans="1:11" ht="15">
      <c r="A11637"/>
      <c r="B11637"/>
      <c r="C11637"/>
      <c r="D11637"/>
      <c r="E11637"/>
      <c r="F11637"/>
      <c r="G11637"/>
      <c r="H11637"/>
      <c r="I11637"/>
      <c r="J11637"/>
      <c r="K11637"/>
    </row>
    <row r="11638" spans="1:11" ht="15">
      <c r="A11638"/>
      <c r="B11638"/>
      <c r="C11638"/>
      <c r="D11638"/>
      <c r="E11638"/>
      <c r="F11638"/>
      <c r="G11638"/>
      <c r="H11638"/>
      <c r="I11638"/>
      <c r="J11638"/>
      <c r="K11638"/>
    </row>
    <row r="11639" spans="1:11" ht="15">
      <c r="A11639"/>
      <c r="B11639"/>
      <c r="C11639"/>
      <c r="D11639"/>
      <c r="E11639"/>
      <c r="F11639"/>
      <c r="G11639"/>
      <c r="H11639"/>
      <c r="I11639"/>
      <c r="J11639"/>
      <c r="K11639"/>
    </row>
    <row r="11640" spans="1:11" ht="15">
      <c r="A11640"/>
      <c r="B11640"/>
      <c r="C11640"/>
      <c r="D11640"/>
      <c r="E11640"/>
      <c r="F11640"/>
      <c r="G11640"/>
      <c r="H11640"/>
      <c r="I11640"/>
      <c r="J11640"/>
      <c r="K11640"/>
    </row>
    <row r="11641" spans="1:11" ht="15">
      <c r="A11641"/>
      <c r="B11641"/>
      <c r="C11641"/>
      <c r="D11641"/>
      <c r="E11641"/>
      <c r="F11641"/>
      <c r="G11641"/>
      <c r="H11641"/>
      <c r="I11641"/>
      <c r="J11641"/>
      <c r="K11641"/>
    </row>
    <row r="11642" spans="1:11" ht="15">
      <c r="A11642"/>
      <c r="B11642"/>
      <c r="C11642"/>
      <c r="D11642"/>
      <c r="E11642"/>
      <c r="F11642"/>
      <c r="G11642"/>
      <c r="H11642"/>
      <c r="I11642"/>
      <c r="J11642"/>
      <c r="K11642"/>
    </row>
    <row r="11643" spans="1:11" ht="15">
      <c r="A11643"/>
      <c r="B11643"/>
      <c r="C11643"/>
      <c r="D11643"/>
      <c r="E11643"/>
      <c r="F11643"/>
      <c r="G11643"/>
      <c r="H11643"/>
      <c r="I11643"/>
      <c r="J11643"/>
      <c r="K11643"/>
    </row>
    <row r="11644" spans="1:11" ht="15">
      <c r="A11644"/>
      <c r="B11644"/>
      <c r="C11644"/>
      <c r="D11644"/>
      <c r="E11644"/>
      <c r="F11644"/>
      <c r="G11644"/>
      <c r="H11644"/>
      <c r="I11644"/>
      <c r="J11644"/>
      <c r="K11644"/>
    </row>
    <row r="11645" spans="1:11" ht="15">
      <c r="A11645"/>
      <c r="B11645"/>
      <c r="C11645"/>
      <c r="D11645"/>
      <c r="E11645"/>
      <c r="F11645"/>
      <c r="G11645"/>
      <c r="H11645"/>
      <c r="I11645"/>
      <c r="J11645"/>
      <c r="K11645"/>
    </row>
    <row r="11646" spans="1:11" ht="15">
      <c r="A11646"/>
      <c r="B11646"/>
      <c r="C11646"/>
      <c r="D11646"/>
      <c r="E11646"/>
      <c r="F11646"/>
      <c r="G11646"/>
      <c r="H11646"/>
      <c r="I11646"/>
      <c r="J11646"/>
      <c r="K11646"/>
    </row>
    <row r="11647" spans="1:11" ht="15">
      <c r="A11647"/>
      <c r="B11647"/>
      <c r="C11647"/>
      <c r="D11647"/>
      <c r="E11647"/>
      <c r="F11647"/>
      <c r="G11647"/>
      <c r="H11647"/>
      <c r="I11647"/>
      <c r="J11647"/>
      <c r="K11647"/>
    </row>
    <row r="11648" spans="1:11" ht="15">
      <c r="A11648"/>
      <c r="B11648"/>
      <c r="C11648"/>
      <c r="D11648"/>
      <c r="E11648"/>
      <c r="F11648"/>
      <c r="G11648"/>
      <c r="H11648"/>
      <c r="I11648"/>
      <c r="J11648"/>
      <c r="K11648"/>
    </row>
    <row r="11649" spans="1:11" ht="15">
      <c r="A11649"/>
      <c r="B11649"/>
      <c r="C11649"/>
      <c r="D11649"/>
      <c r="E11649"/>
      <c r="F11649"/>
      <c r="G11649"/>
      <c r="H11649"/>
      <c r="I11649"/>
      <c r="J11649"/>
      <c r="K11649"/>
    </row>
    <row r="11650" spans="1:11" ht="15">
      <c r="A11650"/>
      <c r="B11650"/>
      <c r="C11650"/>
      <c r="D11650"/>
      <c r="E11650"/>
      <c r="F11650"/>
      <c r="G11650"/>
      <c r="H11650"/>
      <c r="I11650"/>
      <c r="J11650"/>
      <c r="K11650"/>
    </row>
    <row r="11651" spans="1:11" ht="15">
      <c r="A11651"/>
      <c r="B11651"/>
      <c r="C11651"/>
      <c r="D11651"/>
      <c r="E11651"/>
      <c r="F11651"/>
      <c r="G11651"/>
      <c r="H11651"/>
      <c r="I11651"/>
      <c r="J11651"/>
      <c r="K11651"/>
    </row>
    <row r="11652" spans="1:11" ht="15">
      <c r="A11652"/>
      <c r="B11652"/>
      <c r="C11652"/>
      <c r="D11652"/>
      <c r="E11652"/>
      <c r="F11652"/>
      <c r="G11652"/>
      <c r="H11652"/>
      <c r="I11652"/>
      <c r="J11652"/>
      <c r="K11652"/>
    </row>
    <row r="11653" spans="1:11" ht="15">
      <c r="A11653"/>
      <c r="B11653"/>
      <c r="C11653"/>
      <c r="D11653"/>
      <c r="E11653"/>
      <c r="F11653"/>
      <c r="G11653"/>
      <c r="H11653"/>
      <c r="I11653"/>
      <c r="J11653"/>
      <c r="K11653"/>
    </row>
    <row r="11654" spans="1:11" ht="15">
      <c r="A11654"/>
      <c r="B11654"/>
      <c r="C11654"/>
      <c r="D11654"/>
      <c r="E11654"/>
      <c r="F11654"/>
      <c r="G11654"/>
      <c r="H11654"/>
      <c r="I11654"/>
      <c r="J11654"/>
      <c r="K11654"/>
    </row>
    <row r="11655" spans="1:11" ht="15">
      <c r="A11655"/>
      <c r="B11655"/>
      <c r="C11655"/>
      <c r="D11655"/>
      <c r="E11655"/>
      <c r="F11655"/>
      <c r="G11655"/>
      <c r="H11655"/>
      <c r="I11655"/>
      <c r="J11655"/>
      <c r="K11655"/>
    </row>
    <row r="11656" spans="1:11" ht="15">
      <c r="A11656"/>
      <c r="B11656"/>
      <c r="C11656"/>
      <c r="D11656"/>
      <c r="E11656"/>
      <c r="F11656"/>
      <c r="G11656"/>
      <c r="H11656"/>
      <c r="I11656"/>
      <c r="J11656"/>
      <c r="K11656"/>
    </row>
    <row r="11657" spans="1:11" ht="15">
      <c r="A11657"/>
      <c r="B11657"/>
      <c r="C11657"/>
      <c r="D11657"/>
      <c r="E11657"/>
      <c r="F11657"/>
      <c r="G11657"/>
      <c r="H11657"/>
      <c r="I11657"/>
      <c r="J11657"/>
      <c r="K11657"/>
    </row>
    <row r="11658" spans="1:11" ht="15">
      <c r="A11658"/>
      <c r="B11658"/>
      <c r="C11658"/>
      <c r="D11658"/>
      <c r="E11658"/>
      <c r="F11658"/>
      <c r="G11658"/>
      <c r="H11658"/>
      <c r="I11658"/>
      <c r="J11658"/>
      <c r="K11658"/>
    </row>
    <row r="11659" spans="1:11" ht="15">
      <c r="A11659"/>
      <c r="B11659"/>
      <c r="C11659"/>
      <c r="D11659"/>
      <c r="E11659"/>
      <c r="F11659"/>
      <c r="G11659"/>
      <c r="H11659"/>
      <c r="I11659"/>
      <c r="J11659"/>
      <c r="K11659"/>
    </row>
    <row r="11660" spans="1:11" ht="15">
      <c r="A11660"/>
      <c r="B11660"/>
      <c r="C11660"/>
      <c r="D11660"/>
      <c r="E11660"/>
      <c r="F11660"/>
      <c r="G11660"/>
      <c r="H11660"/>
      <c r="I11660"/>
      <c r="J11660"/>
      <c r="K11660"/>
    </row>
    <row r="11661" spans="1:11" ht="15">
      <c r="A11661"/>
      <c r="B11661"/>
      <c r="C11661"/>
      <c r="D11661"/>
      <c r="E11661"/>
      <c r="F11661"/>
      <c r="G11661"/>
      <c r="H11661"/>
      <c r="I11661"/>
      <c r="J11661"/>
      <c r="K11661"/>
    </row>
    <row r="11662" spans="1:11" ht="15">
      <c r="A11662"/>
      <c r="B11662"/>
      <c r="C11662"/>
      <c r="D11662"/>
      <c r="E11662"/>
      <c r="F11662"/>
      <c r="G11662"/>
      <c r="H11662"/>
      <c r="I11662"/>
      <c r="J11662"/>
      <c r="K11662"/>
    </row>
    <row r="11663" spans="1:11" ht="15">
      <c r="A11663"/>
      <c r="B11663"/>
      <c r="C11663"/>
      <c r="D11663"/>
      <c r="E11663"/>
      <c r="F11663"/>
      <c r="G11663"/>
      <c r="H11663"/>
      <c r="I11663"/>
      <c r="J11663"/>
      <c r="K11663"/>
    </row>
    <row r="11664" spans="1:11" ht="15">
      <c r="A11664"/>
      <c r="B11664"/>
      <c r="C11664"/>
      <c r="D11664"/>
      <c r="E11664"/>
      <c r="F11664"/>
      <c r="G11664"/>
      <c r="H11664"/>
      <c r="I11664"/>
      <c r="J11664"/>
      <c r="K11664"/>
    </row>
    <row r="11665" spans="1:11" ht="15">
      <c r="A11665"/>
      <c r="B11665"/>
      <c r="C11665"/>
      <c r="D11665"/>
      <c r="E11665"/>
      <c r="F11665"/>
      <c r="G11665"/>
      <c r="H11665"/>
      <c r="I11665"/>
      <c r="J11665"/>
      <c r="K11665"/>
    </row>
    <row r="11666" spans="1:11" ht="15">
      <c r="A11666"/>
      <c r="B11666"/>
      <c r="C11666"/>
      <c r="D11666"/>
      <c r="E11666"/>
      <c r="F11666"/>
      <c r="G11666"/>
      <c r="H11666"/>
      <c r="I11666"/>
      <c r="J11666"/>
      <c r="K11666"/>
    </row>
    <row r="11667" spans="1:11" ht="15">
      <c r="A11667"/>
      <c r="B11667"/>
      <c r="C11667"/>
      <c r="D11667"/>
      <c r="E11667"/>
      <c r="F11667"/>
      <c r="G11667"/>
      <c r="H11667"/>
      <c r="I11667"/>
      <c r="J11667"/>
      <c r="K11667"/>
    </row>
    <row r="11668" spans="1:11" ht="15">
      <c r="A11668"/>
      <c r="B11668"/>
      <c r="C11668"/>
      <c r="D11668"/>
      <c r="E11668"/>
      <c r="F11668"/>
      <c r="G11668"/>
      <c r="H11668"/>
      <c r="I11668"/>
      <c r="J11668"/>
      <c r="K11668"/>
    </row>
    <row r="11669" spans="1:11" ht="15">
      <c r="A11669"/>
      <c r="B11669"/>
      <c r="C11669"/>
      <c r="D11669"/>
      <c r="E11669"/>
      <c r="F11669"/>
      <c r="G11669"/>
      <c r="H11669"/>
      <c r="I11669"/>
      <c r="J11669"/>
      <c r="K11669"/>
    </row>
    <row r="11670" spans="1:11" ht="15">
      <c r="A11670"/>
      <c r="B11670"/>
      <c r="C11670"/>
      <c r="D11670"/>
      <c r="E11670"/>
      <c r="F11670"/>
      <c r="G11670"/>
      <c r="H11670"/>
      <c r="I11670"/>
      <c r="J11670"/>
      <c r="K11670"/>
    </row>
    <row r="11671" spans="1:11" ht="15">
      <c r="A11671"/>
      <c r="B11671"/>
      <c r="C11671"/>
      <c r="D11671"/>
      <c r="E11671"/>
      <c r="F11671"/>
      <c r="G11671"/>
      <c r="H11671"/>
      <c r="I11671"/>
      <c r="J11671"/>
      <c r="K11671"/>
    </row>
    <row r="11672" spans="1:11" ht="15">
      <c r="A11672"/>
      <c r="B11672"/>
      <c r="C11672"/>
      <c r="D11672"/>
      <c r="E11672"/>
      <c r="F11672"/>
      <c r="G11672"/>
      <c r="H11672"/>
      <c r="I11672"/>
      <c r="J11672"/>
      <c r="K11672"/>
    </row>
    <row r="11673" spans="1:11" ht="15">
      <c r="A11673"/>
      <c r="B11673"/>
      <c r="C11673"/>
      <c r="D11673"/>
      <c r="E11673"/>
      <c r="F11673"/>
      <c r="G11673"/>
      <c r="H11673"/>
      <c r="I11673"/>
      <c r="J11673"/>
      <c r="K11673"/>
    </row>
    <row r="11674" spans="1:11" ht="15">
      <c r="A11674"/>
      <c r="B11674"/>
      <c r="C11674"/>
      <c r="D11674"/>
      <c r="E11674"/>
      <c r="F11674"/>
      <c r="G11674"/>
      <c r="H11674"/>
      <c r="I11674"/>
      <c r="J11674"/>
      <c r="K11674"/>
    </row>
    <row r="11675" spans="1:11" ht="15">
      <c r="A11675"/>
      <c r="B11675"/>
      <c r="C11675"/>
      <c r="D11675"/>
      <c r="E11675"/>
      <c r="F11675"/>
      <c r="G11675"/>
      <c r="H11675"/>
      <c r="I11675"/>
      <c r="J11675"/>
      <c r="K11675"/>
    </row>
    <row r="11676" spans="1:11" ht="15">
      <c r="A11676"/>
      <c r="B11676"/>
      <c r="C11676"/>
      <c r="D11676"/>
      <c r="E11676"/>
      <c r="F11676"/>
      <c r="G11676"/>
      <c r="H11676"/>
      <c r="I11676"/>
      <c r="J11676"/>
      <c r="K11676"/>
    </row>
    <row r="11677" spans="1:11" ht="15">
      <c r="A11677"/>
      <c r="B11677"/>
      <c r="C11677"/>
      <c r="D11677"/>
      <c r="E11677"/>
      <c r="F11677"/>
      <c r="G11677"/>
      <c r="H11677"/>
      <c r="I11677"/>
      <c r="J11677"/>
      <c r="K11677"/>
    </row>
    <row r="11678" spans="1:11" ht="15">
      <c r="A11678"/>
      <c r="B11678"/>
      <c r="C11678"/>
      <c r="D11678"/>
      <c r="E11678"/>
      <c r="F11678"/>
      <c r="G11678"/>
      <c r="H11678"/>
      <c r="I11678"/>
      <c r="J11678"/>
      <c r="K11678"/>
    </row>
    <row r="11679" spans="1:11" ht="15">
      <c r="A11679"/>
      <c r="B11679"/>
      <c r="C11679"/>
      <c r="D11679"/>
      <c r="E11679"/>
      <c r="F11679"/>
      <c r="G11679"/>
      <c r="H11679"/>
      <c r="I11679"/>
      <c r="J11679"/>
      <c r="K11679"/>
    </row>
    <row r="11680" spans="1:11" ht="15">
      <c r="A11680"/>
      <c r="B11680"/>
      <c r="C11680"/>
      <c r="D11680"/>
      <c r="E11680"/>
      <c r="F11680"/>
      <c r="G11680"/>
      <c r="H11680"/>
      <c r="I11680"/>
      <c r="J11680"/>
      <c r="K11680"/>
    </row>
    <row r="11681" spans="1:11" ht="15">
      <c r="A11681"/>
      <c r="B11681"/>
      <c r="C11681"/>
      <c r="D11681"/>
      <c r="E11681"/>
      <c r="F11681"/>
      <c r="G11681"/>
      <c r="H11681"/>
      <c r="I11681"/>
      <c r="J11681"/>
      <c r="K11681"/>
    </row>
    <row r="11682" spans="1:11" ht="15">
      <c r="A11682"/>
      <c r="B11682"/>
      <c r="C11682"/>
      <c r="D11682"/>
      <c r="E11682"/>
      <c r="F11682"/>
      <c r="G11682"/>
      <c r="H11682"/>
      <c r="I11682"/>
      <c r="J11682"/>
      <c r="K11682"/>
    </row>
    <row r="11683" spans="1:11" ht="15">
      <c r="A11683"/>
      <c r="B11683"/>
      <c r="C11683"/>
      <c r="D11683"/>
      <c r="E11683"/>
      <c r="F11683"/>
      <c r="G11683"/>
      <c r="H11683"/>
      <c r="I11683"/>
      <c r="J11683"/>
      <c r="K11683"/>
    </row>
    <row r="11684" spans="1:11" ht="15">
      <c r="A11684"/>
      <c r="B11684"/>
      <c r="C11684"/>
      <c r="D11684"/>
      <c r="E11684"/>
      <c r="F11684"/>
      <c r="G11684"/>
      <c r="H11684"/>
      <c r="I11684"/>
      <c r="J11684"/>
      <c r="K11684"/>
    </row>
    <row r="11685" spans="1:11" ht="15">
      <c r="A11685"/>
      <c r="B11685"/>
      <c r="C11685"/>
      <c r="D11685"/>
      <c r="E11685"/>
      <c r="F11685"/>
      <c r="G11685"/>
      <c r="H11685"/>
      <c r="I11685"/>
      <c r="J11685"/>
      <c r="K11685"/>
    </row>
    <row r="11686" spans="1:11" ht="15">
      <c r="A11686"/>
      <c r="B11686"/>
      <c r="C11686"/>
      <c r="D11686"/>
      <c r="E11686"/>
      <c r="F11686"/>
      <c r="G11686"/>
      <c r="H11686"/>
      <c r="I11686"/>
      <c r="J11686"/>
      <c r="K11686"/>
    </row>
    <row r="11687" spans="1:11" ht="15">
      <c r="A11687"/>
      <c r="B11687"/>
      <c r="C11687"/>
      <c r="D11687"/>
      <c r="E11687"/>
      <c r="F11687"/>
      <c r="G11687"/>
      <c r="H11687"/>
      <c r="I11687"/>
      <c r="J11687"/>
      <c r="K11687"/>
    </row>
    <row r="11688" spans="1:11" ht="15">
      <c r="A11688"/>
      <c r="B11688"/>
      <c r="C11688"/>
      <c r="D11688"/>
      <c r="E11688"/>
      <c r="F11688"/>
      <c r="G11688"/>
      <c r="H11688"/>
      <c r="I11688"/>
      <c r="J11688"/>
      <c r="K11688"/>
    </row>
    <row r="11689" spans="1:11" ht="15">
      <c r="A11689"/>
      <c r="B11689"/>
      <c r="C11689"/>
      <c r="D11689"/>
      <c r="E11689"/>
      <c r="F11689"/>
      <c r="G11689"/>
      <c r="H11689"/>
      <c r="I11689"/>
      <c r="J11689"/>
      <c r="K11689"/>
    </row>
    <row r="11690" spans="1:11" ht="15">
      <c r="A11690"/>
      <c r="B11690"/>
      <c r="C11690"/>
      <c r="D11690"/>
      <c r="E11690"/>
      <c r="F11690"/>
      <c r="G11690"/>
      <c r="H11690"/>
      <c r="I11690"/>
      <c r="J11690"/>
      <c r="K11690"/>
    </row>
    <row r="11691" spans="1:11" ht="15">
      <c r="A11691"/>
      <c r="B11691"/>
      <c r="C11691"/>
      <c r="D11691"/>
      <c r="E11691"/>
      <c r="F11691"/>
      <c r="G11691"/>
      <c r="H11691"/>
      <c r="I11691"/>
      <c r="J11691"/>
      <c r="K11691"/>
    </row>
    <row r="11692" spans="1:11" ht="15">
      <c r="A11692"/>
      <c r="B11692"/>
      <c r="C11692"/>
      <c r="D11692"/>
      <c r="E11692"/>
      <c r="F11692"/>
      <c r="G11692"/>
      <c r="H11692"/>
      <c r="I11692"/>
      <c r="J11692"/>
      <c r="K11692"/>
    </row>
    <row r="11693" spans="1:11" ht="15">
      <c r="A11693"/>
      <c r="B11693"/>
      <c r="C11693"/>
      <c r="D11693"/>
      <c r="E11693"/>
      <c r="F11693"/>
      <c r="G11693"/>
      <c r="H11693"/>
      <c r="I11693"/>
      <c r="J11693"/>
      <c r="K11693"/>
    </row>
    <row r="11694" spans="1:11" ht="15">
      <c r="A11694"/>
      <c r="B11694"/>
      <c r="C11694"/>
      <c r="D11694"/>
      <c r="E11694"/>
      <c r="F11694"/>
      <c r="G11694"/>
      <c r="H11694"/>
      <c r="I11694"/>
      <c r="J11694"/>
      <c r="K11694"/>
    </row>
    <row r="11695" spans="1:11" ht="15">
      <c r="A11695"/>
      <c r="B11695"/>
      <c r="C11695"/>
      <c r="D11695"/>
      <c r="E11695"/>
      <c r="F11695"/>
      <c r="G11695"/>
      <c r="H11695"/>
      <c r="I11695"/>
      <c r="J11695"/>
      <c r="K11695"/>
    </row>
    <row r="11696" spans="1:11" ht="15">
      <c r="A11696"/>
      <c r="B11696"/>
      <c r="C11696"/>
      <c r="D11696"/>
      <c r="E11696"/>
      <c r="F11696"/>
      <c r="G11696"/>
      <c r="H11696"/>
      <c r="I11696"/>
      <c r="J11696"/>
      <c r="K11696"/>
    </row>
    <row r="11697" spans="1:11" ht="15">
      <c r="A11697"/>
      <c r="B11697"/>
      <c r="C11697"/>
      <c r="D11697"/>
      <c r="E11697"/>
      <c r="F11697"/>
      <c r="G11697"/>
      <c r="H11697"/>
      <c r="I11697"/>
      <c r="J11697"/>
      <c r="K11697"/>
    </row>
    <row r="11698" spans="1:11" ht="15">
      <c r="A11698"/>
      <c r="B11698"/>
      <c r="C11698"/>
      <c r="D11698"/>
      <c r="E11698"/>
      <c r="F11698"/>
      <c r="G11698"/>
      <c r="H11698"/>
      <c r="I11698"/>
      <c r="J11698"/>
      <c r="K11698"/>
    </row>
    <row r="11699" spans="1:11" ht="15">
      <c r="A11699"/>
      <c r="B11699"/>
      <c r="C11699"/>
      <c r="D11699"/>
      <c r="E11699"/>
      <c r="F11699"/>
      <c r="G11699"/>
      <c r="H11699"/>
      <c r="I11699"/>
      <c r="J11699"/>
      <c r="K11699"/>
    </row>
    <row r="11700" spans="1:11" ht="15">
      <c r="A11700"/>
      <c r="B11700"/>
      <c r="C11700"/>
      <c r="D11700"/>
      <c r="E11700"/>
      <c r="F11700"/>
      <c r="G11700"/>
      <c r="H11700"/>
      <c r="I11700"/>
      <c r="J11700"/>
      <c r="K11700"/>
    </row>
    <row r="11701" spans="1:11" ht="15">
      <c r="A11701"/>
      <c r="B11701"/>
      <c r="C11701"/>
      <c r="D11701"/>
      <c r="E11701"/>
      <c r="F11701"/>
      <c r="G11701"/>
      <c r="H11701"/>
      <c r="I11701"/>
      <c r="J11701"/>
      <c r="K11701"/>
    </row>
    <row r="11702" spans="1:11" ht="15">
      <c r="A11702"/>
      <c r="B11702"/>
      <c r="C11702"/>
      <c r="D11702"/>
      <c r="E11702"/>
      <c r="F11702"/>
      <c r="G11702"/>
      <c r="H11702"/>
      <c r="I11702"/>
      <c r="J11702"/>
      <c r="K11702"/>
    </row>
    <row r="11703" spans="1:11" ht="15">
      <c r="A11703"/>
      <c r="B11703"/>
      <c r="C11703"/>
      <c r="D11703"/>
      <c r="E11703"/>
      <c r="F11703"/>
      <c r="G11703"/>
      <c r="H11703"/>
      <c r="I11703"/>
      <c r="J11703"/>
      <c r="K11703"/>
    </row>
    <row r="11704" spans="1:11" ht="15">
      <c r="A11704"/>
      <c r="B11704"/>
      <c r="C11704"/>
      <c r="D11704"/>
      <c r="E11704"/>
      <c r="F11704"/>
      <c r="G11704"/>
      <c r="H11704"/>
      <c r="I11704"/>
      <c r="J11704"/>
      <c r="K11704"/>
    </row>
    <row r="11705" spans="1:11" ht="15">
      <c r="A11705"/>
      <c r="B11705"/>
      <c r="C11705"/>
      <c r="D11705"/>
      <c r="E11705"/>
      <c r="F11705"/>
      <c r="G11705"/>
      <c r="H11705"/>
      <c r="I11705"/>
      <c r="J11705"/>
      <c r="K11705"/>
    </row>
    <row r="11706" spans="1:11" ht="15">
      <c r="A11706"/>
      <c r="B11706"/>
      <c r="C11706"/>
      <c r="D11706"/>
      <c r="E11706"/>
      <c r="F11706"/>
      <c r="G11706"/>
      <c r="H11706"/>
      <c r="I11706"/>
      <c r="J11706"/>
      <c r="K11706"/>
    </row>
    <row r="11707" spans="1:11" ht="15">
      <c r="A11707"/>
      <c r="B11707"/>
      <c r="C11707"/>
      <c r="D11707"/>
      <c r="E11707"/>
      <c r="F11707"/>
      <c r="G11707"/>
      <c r="H11707"/>
      <c r="I11707"/>
      <c r="J11707"/>
      <c r="K11707"/>
    </row>
    <row r="11708" spans="1:11" ht="15">
      <c r="A11708"/>
      <c r="B11708"/>
      <c r="C11708"/>
      <c r="D11708"/>
      <c r="E11708"/>
      <c r="F11708"/>
      <c r="G11708"/>
      <c r="H11708"/>
      <c r="I11708"/>
      <c r="J11708"/>
      <c r="K11708"/>
    </row>
    <row r="11709" spans="1:11" ht="15">
      <c r="A11709"/>
      <c r="B11709"/>
      <c r="C11709"/>
      <c r="D11709"/>
      <c r="E11709"/>
      <c r="F11709"/>
      <c r="G11709"/>
      <c r="H11709"/>
      <c r="I11709"/>
      <c r="J11709"/>
      <c r="K11709"/>
    </row>
    <row r="11710" spans="1:11" ht="15">
      <c r="A11710"/>
      <c r="B11710"/>
      <c r="C11710"/>
      <c r="D11710"/>
      <c r="E11710"/>
      <c r="F11710"/>
      <c r="G11710"/>
      <c r="H11710"/>
      <c r="I11710"/>
      <c r="J11710"/>
      <c r="K11710"/>
    </row>
    <row r="11711" spans="1:11" ht="15">
      <c r="A11711"/>
      <c r="B11711"/>
      <c r="C11711"/>
      <c r="D11711"/>
      <c r="E11711"/>
      <c r="F11711"/>
      <c r="G11711"/>
      <c r="H11711"/>
      <c r="I11711"/>
      <c r="J11711"/>
      <c r="K11711"/>
    </row>
    <row r="11712" spans="1:11" ht="15">
      <c r="A11712"/>
      <c r="B11712"/>
      <c r="C11712"/>
      <c r="D11712"/>
      <c r="E11712"/>
      <c r="F11712"/>
      <c r="G11712"/>
      <c r="H11712"/>
      <c r="I11712"/>
      <c r="J11712"/>
      <c r="K11712"/>
    </row>
    <row r="11713" spans="1:11" ht="15">
      <c r="A11713"/>
      <c r="B11713"/>
      <c r="C11713"/>
      <c r="D11713"/>
      <c r="E11713"/>
      <c r="F11713"/>
      <c r="G11713"/>
      <c r="H11713"/>
      <c r="I11713"/>
      <c r="J11713"/>
      <c r="K11713"/>
    </row>
    <row r="11714" spans="1:11" ht="15">
      <c r="A11714"/>
      <c r="B11714"/>
      <c r="C11714"/>
      <c r="D11714"/>
      <c r="E11714"/>
      <c r="F11714"/>
      <c r="G11714"/>
      <c r="H11714"/>
      <c r="I11714"/>
      <c r="J11714"/>
      <c r="K11714"/>
    </row>
    <row r="11715" spans="1:11" ht="15">
      <c r="A11715"/>
      <c r="B11715"/>
      <c r="C11715"/>
      <c r="D11715"/>
      <c r="E11715"/>
      <c r="F11715"/>
      <c r="G11715"/>
      <c r="H11715"/>
      <c r="I11715"/>
      <c r="J11715"/>
      <c r="K11715"/>
    </row>
    <row r="11716" spans="1:11" ht="15">
      <c r="A11716"/>
      <c r="B11716"/>
      <c r="C11716"/>
      <c r="D11716"/>
      <c r="E11716"/>
      <c r="F11716"/>
      <c r="G11716"/>
      <c r="H11716"/>
      <c r="I11716"/>
      <c r="J11716"/>
      <c r="K11716"/>
    </row>
    <row r="11717" spans="1:11" ht="15">
      <c r="A11717"/>
      <c r="B11717"/>
      <c r="C11717"/>
      <c r="D11717"/>
      <c r="E11717"/>
      <c r="F11717"/>
      <c r="G11717"/>
      <c r="H11717"/>
      <c r="I11717"/>
      <c r="J11717"/>
      <c r="K11717"/>
    </row>
    <row r="11718" spans="1:11" ht="15">
      <c r="A11718"/>
      <c r="B11718"/>
      <c r="C11718"/>
      <c r="D11718"/>
      <c r="E11718"/>
      <c r="F11718"/>
      <c r="G11718"/>
      <c r="H11718"/>
      <c r="I11718"/>
      <c r="J11718"/>
      <c r="K11718"/>
    </row>
    <row r="11719" spans="1:11" ht="15">
      <c r="A11719"/>
      <c r="B11719"/>
      <c r="C11719"/>
      <c r="D11719"/>
      <c r="E11719"/>
      <c r="F11719"/>
      <c r="G11719"/>
      <c r="H11719"/>
      <c r="I11719"/>
      <c r="J11719"/>
      <c r="K11719"/>
    </row>
    <row r="11720" spans="1:11" ht="15">
      <c r="A11720"/>
      <c r="B11720"/>
      <c r="C11720"/>
      <c r="D11720"/>
      <c r="E11720"/>
      <c r="F11720"/>
      <c r="G11720"/>
      <c r="H11720"/>
      <c r="I11720"/>
      <c r="J11720"/>
      <c r="K11720"/>
    </row>
    <row r="11721" spans="1:11" ht="15">
      <c r="A11721"/>
      <c r="B11721"/>
      <c r="C11721"/>
      <c r="D11721"/>
      <c r="E11721"/>
      <c r="F11721"/>
      <c r="G11721"/>
      <c r="H11721"/>
      <c r="I11721"/>
      <c r="J11721"/>
      <c r="K11721"/>
    </row>
    <row r="11722" spans="1:11" ht="15">
      <c r="A11722"/>
      <c r="B11722"/>
      <c r="C11722"/>
      <c r="D11722"/>
      <c r="E11722"/>
      <c r="F11722"/>
      <c r="G11722"/>
      <c r="H11722"/>
      <c r="I11722"/>
      <c r="J11722"/>
      <c r="K11722"/>
    </row>
    <row r="11723" spans="1:11" ht="15">
      <c r="A11723"/>
      <c r="B11723"/>
      <c r="C11723"/>
      <c r="D11723"/>
      <c r="E11723"/>
      <c r="F11723"/>
      <c r="G11723"/>
      <c r="H11723"/>
      <c r="I11723"/>
      <c r="J11723"/>
      <c r="K11723"/>
    </row>
    <row r="11724" spans="1:11" ht="15">
      <c r="A11724"/>
      <c r="B11724"/>
      <c r="C11724"/>
      <c r="D11724"/>
      <c r="E11724"/>
      <c r="F11724"/>
      <c r="G11724"/>
      <c r="H11724"/>
      <c r="I11724"/>
      <c r="J11724"/>
      <c r="K11724"/>
    </row>
    <row r="11725" spans="1:11" ht="15">
      <c r="A11725"/>
      <c r="B11725"/>
      <c r="C11725"/>
      <c r="D11725"/>
      <c r="E11725"/>
      <c r="F11725"/>
      <c r="G11725"/>
      <c r="H11725"/>
      <c r="I11725"/>
      <c r="J11725"/>
      <c r="K11725"/>
    </row>
    <row r="11726" spans="1:11" ht="15">
      <c r="A11726"/>
      <c r="B11726"/>
      <c r="C11726"/>
      <c r="D11726"/>
      <c r="E11726"/>
      <c r="F11726"/>
      <c r="G11726"/>
      <c r="H11726"/>
      <c r="I11726"/>
      <c r="J11726"/>
      <c r="K11726"/>
    </row>
    <row r="11727" spans="1:11" ht="15">
      <c r="A11727"/>
      <c r="B11727"/>
      <c r="C11727"/>
      <c r="D11727"/>
      <c r="E11727"/>
      <c r="F11727"/>
      <c r="G11727"/>
      <c r="H11727"/>
      <c r="I11727"/>
      <c r="J11727"/>
      <c r="K11727"/>
    </row>
    <row r="11728" spans="1:11" ht="15">
      <c r="A11728"/>
      <c r="B11728"/>
      <c r="C11728"/>
      <c r="D11728"/>
      <c r="E11728"/>
      <c r="F11728"/>
      <c r="G11728"/>
      <c r="H11728"/>
      <c r="I11728"/>
      <c r="J11728"/>
      <c r="K11728"/>
    </row>
    <row r="11729" spans="1:11" ht="15">
      <c r="A11729"/>
      <c r="B11729"/>
      <c r="C11729"/>
      <c r="D11729"/>
      <c r="E11729"/>
      <c r="F11729"/>
      <c r="G11729"/>
      <c r="H11729"/>
      <c r="I11729"/>
      <c r="J11729"/>
      <c r="K11729"/>
    </row>
    <row r="11730" spans="1:11" ht="15">
      <c r="A11730"/>
      <c r="B11730"/>
      <c r="C11730"/>
      <c r="D11730"/>
      <c r="E11730"/>
      <c r="F11730"/>
      <c r="G11730"/>
      <c r="H11730"/>
      <c r="I11730"/>
      <c r="J11730"/>
      <c r="K11730"/>
    </row>
    <row r="11731" spans="1:11" ht="15">
      <c r="A11731"/>
      <c r="B11731"/>
      <c r="C11731"/>
      <c r="D11731"/>
      <c r="E11731"/>
      <c r="F11731"/>
      <c r="G11731"/>
      <c r="H11731"/>
      <c r="I11731"/>
      <c r="J11731"/>
      <c r="K11731"/>
    </row>
    <row r="11732" spans="1:11" ht="15">
      <c r="A11732"/>
      <c r="B11732"/>
      <c r="C11732"/>
      <c r="D11732"/>
      <c r="E11732"/>
      <c r="F11732"/>
      <c r="G11732"/>
      <c r="H11732"/>
      <c r="I11732"/>
      <c r="J11732"/>
      <c r="K11732"/>
    </row>
    <row r="11733" spans="1:11" ht="15">
      <c r="A11733"/>
      <c r="B11733"/>
      <c r="C11733"/>
      <c r="D11733"/>
      <c r="E11733"/>
      <c r="F11733"/>
      <c r="G11733"/>
      <c r="H11733"/>
      <c r="I11733"/>
      <c r="J11733"/>
      <c r="K11733"/>
    </row>
    <row r="11734" spans="1:11" ht="15">
      <c r="A11734"/>
      <c r="B11734"/>
      <c r="C11734"/>
      <c r="D11734"/>
      <c r="E11734"/>
      <c r="F11734"/>
      <c r="G11734"/>
      <c r="H11734"/>
      <c r="I11734"/>
      <c r="J11734"/>
      <c r="K11734"/>
    </row>
    <row r="11735" spans="1:11" ht="15">
      <c r="A11735"/>
      <c r="B11735"/>
      <c r="C11735"/>
      <c r="D11735"/>
      <c r="E11735"/>
      <c r="F11735"/>
      <c r="G11735"/>
      <c r="H11735"/>
      <c r="I11735"/>
      <c r="J11735"/>
      <c r="K11735"/>
    </row>
    <row r="11736" spans="1:11" ht="15">
      <c r="A11736"/>
      <c r="B11736"/>
      <c r="C11736"/>
      <c r="D11736"/>
      <c r="E11736"/>
      <c r="F11736"/>
      <c r="G11736"/>
      <c r="H11736"/>
      <c r="I11736"/>
      <c r="J11736"/>
      <c r="K11736"/>
    </row>
    <row r="11737" spans="1:11" ht="15">
      <c r="A11737"/>
      <c r="B11737"/>
      <c r="C11737"/>
      <c r="D11737"/>
      <c r="E11737"/>
      <c r="F11737"/>
      <c r="G11737"/>
      <c r="H11737"/>
      <c r="I11737"/>
      <c r="J11737"/>
      <c r="K11737"/>
    </row>
    <row r="11738" spans="1:11" ht="15">
      <c r="A11738"/>
      <c r="B11738"/>
      <c r="C11738"/>
      <c r="D11738"/>
      <c r="E11738"/>
      <c r="F11738"/>
      <c r="G11738"/>
      <c r="H11738"/>
      <c r="I11738"/>
      <c r="J11738"/>
      <c r="K11738"/>
    </row>
    <row r="11739" spans="1:11" ht="15">
      <c r="A11739"/>
      <c r="B11739"/>
      <c r="C11739"/>
      <c r="D11739"/>
      <c r="E11739"/>
      <c r="F11739"/>
      <c r="G11739"/>
      <c r="H11739"/>
      <c r="I11739"/>
      <c r="J11739"/>
      <c r="K11739"/>
    </row>
    <row r="11740" spans="1:11" ht="15">
      <c r="A11740"/>
      <c r="B11740"/>
      <c r="C11740"/>
      <c r="D11740"/>
      <c r="E11740"/>
      <c r="F11740"/>
      <c r="G11740"/>
      <c r="H11740"/>
      <c r="I11740"/>
      <c r="J11740"/>
      <c r="K11740"/>
    </row>
    <row r="11741" spans="1:11" ht="15">
      <c r="A11741"/>
      <c r="B11741"/>
      <c r="C11741"/>
      <c r="D11741"/>
      <c r="E11741"/>
      <c r="F11741"/>
      <c r="G11741"/>
      <c r="H11741"/>
      <c r="I11741"/>
      <c r="J11741"/>
      <c r="K11741"/>
    </row>
    <row r="11742" spans="1:11" ht="15">
      <c r="A11742"/>
      <c r="B11742"/>
      <c r="C11742"/>
      <c r="D11742"/>
      <c r="E11742"/>
      <c r="F11742"/>
      <c r="G11742"/>
      <c r="H11742"/>
      <c r="I11742"/>
      <c r="J11742"/>
      <c r="K11742"/>
    </row>
    <row r="11743" spans="1:11" ht="15">
      <c r="A11743"/>
      <c r="B11743"/>
      <c r="C11743"/>
      <c r="D11743"/>
      <c r="E11743"/>
      <c r="F11743"/>
      <c r="G11743"/>
      <c r="H11743"/>
      <c r="I11743"/>
      <c r="J11743"/>
      <c r="K11743"/>
    </row>
    <row r="11744" spans="1:11" ht="15">
      <c r="A11744"/>
      <c r="B11744"/>
      <c r="C11744"/>
      <c r="D11744"/>
      <c r="E11744"/>
      <c r="F11744"/>
      <c r="G11744"/>
      <c r="H11744"/>
      <c r="I11744"/>
      <c r="J11744"/>
      <c r="K11744"/>
    </row>
    <row r="11745" spans="1:11" ht="15">
      <c r="A11745"/>
      <c r="B11745"/>
      <c r="C11745"/>
      <c r="D11745"/>
      <c r="E11745"/>
      <c r="F11745"/>
      <c r="G11745"/>
      <c r="H11745"/>
      <c r="I11745"/>
      <c r="J11745"/>
      <c r="K11745"/>
    </row>
    <row r="11746" spans="1:11" ht="15">
      <c r="A11746"/>
      <c r="B11746"/>
      <c r="C11746"/>
      <c r="D11746"/>
      <c r="E11746"/>
      <c r="F11746"/>
      <c r="G11746"/>
      <c r="H11746"/>
      <c r="I11746"/>
      <c r="J11746"/>
      <c r="K11746"/>
    </row>
    <row r="11747" spans="1:11" ht="15">
      <c r="A11747"/>
      <c r="B11747"/>
      <c r="C11747"/>
      <c r="D11747"/>
      <c r="E11747"/>
      <c r="F11747"/>
      <c r="G11747"/>
      <c r="H11747"/>
      <c r="I11747"/>
      <c r="J11747"/>
      <c r="K11747"/>
    </row>
    <row r="11748" spans="1:11" ht="15">
      <c r="A11748"/>
      <c r="B11748"/>
      <c r="C11748"/>
      <c r="D11748"/>
      <c r="E11748"/>
      <c r="F11748"/>
      <c r="G11748"/>
      <c r="H11748"/>
      <c r="I11748"/>
      <c r="J11748"/>
      <c r="K11748"/>
    </row>
    <row r="11749" spans="1:11" ht="15">
      <c r="A11749"/>
      <c r="B11749"/>
      <c r="C11749"/>
      <c r="D11749"/>
      <c r="E11749"/>
      <c r="F11749"/>
      <c r="G11749"/>
      <c r="H11749"/>
      <c r="I11749"/>
      <c r="J11749"/>
      <c r="K11749"/>
    </row>
    <row r="11750" spans="1:11" ht="15">
      <c r="A11750"/>
      <c r="B11750"/>
      <c r="C11750"/>
      <c r="D11750"/>
      <c r="E11750"/>
      <c r="F11750"/>
      <c r="G11750"/>
      <c r="H11750"/>
      <c r="I11750"/>
      <c r="J11750"/>
      <c r="K11750"/>
    </row>
    <row r="11751" spans="1:11" ht="15">
      <c r="A11751"/>
      <c r="B11751"/>
      <c r="C11751"/>
      <c r="D11751"/>
      <c r="E11751"/>
      <c r="F11751"/>
      <c r="G11751"/>
      <c r="H11751"/>
      <c r="I11751"/>
      <c r="J11751"/>
      <c r="K11751"/>
    </row>
    <row r="11752" spans="1:11" ht="15">
      <c r="A11752"/>
      <c r="B11752"/>
      <c r="C11752"/>
      <c r="D11752"/>
      <c r="E11752"/>
      <c r="F11752"/>
      <c r="G11752"/>
      <c r="H11752"/>
      <c r="I11752"/>
      <c r="J11752"/>
      <c r="K11752"/>
    </row>
    <row r="11753" spans="1:11" ht="15">
      <c r="A11753"/>
      <c r="B11753"/>
      <c r="C11753"/>
      <c r="D11753"/>
      <c r="E11753"/>
      <c r="F11753"/>
      <c r="G11753"/>
      <c r="H11753"/>
      <c r="I11753"/>
      <c r="J11753"/>
      <c r="K11753"/>
    </row>
    <row r="11754" spans="1:11" ht="15">
      <c r="A11754"/>
      <c r="B11754"/>
      <c r="C11754"/>
      <c r="D11754"/>
      <c r="E11754"/>
      <c r="F11754"/>
      <c r="G11754"/>
      <c r="H11754"/>
      <c r="I11754"/>
      <c r="J11754"/>
      <c r="K11754"/>
    </row>
    <row r="11755" spans="1:11" ht="15">
      <c r="A11755"/>
      <c r="B11755"/>
      <c r="C11755"/>
      <c r="D11755"/>
      <c r="E11755"/>
      <c r="F11755"/>
      <c r="G11755"/>
      <c r="H11755"/>
      <c r="I11755"/>
      <c r="J11755"/>
      <c r="K11755"/>
    </row>
    <row r="11756" spans="1:11" ht="15">
      <c r="A11756"/>
      <c r="B11756"/>
      <c r="C11756"/>
      <c r="D11756"/>
      <c r="E11756"/>
      <c r="F11756"/>
      <c r="G11756"/>
      <c r="H11756"/>
      <c r="I11756"/>
      <c r="J11756"/>
      <c r="K11756"/>
    </row>
    <row r="11757" spans="1:11" ht="15">
      <c r="A11757"/>
      <c r="B11757"/>
      <c r="C11757"/>
      <c r="D11757"/>
      <c r="E11757"/>
      <c r="F11757"/>
      <c r="G11757"/>
      <c r="H11757"/>
      <c r="I11757"/>
      <c r="J11757"/>
      <c r="K11757"/>
    </row>
    <row r="11758" spans="1:11" ht="15">
      <c r="A11758"/>
      <c r="B11758"/>
      <c r="C11758"/>
      <c r="D11758"/>
      <c r="E11758"/>
      <c r="F11758"/>
      <c r="G11758"/>
      <c r="H11758"/>
      <c r="I11758"/>
      <c r="J11758"/>
      <c r="K11758"/>
    </row>
    <row r="11759" spans="1:11" ht="15">
      <c r="A11759"/>
      <c r="B11759"/>
      <c r="C11759"/>
      <c r="D11759"/>
      <c r="E11759"/>
      <c r="F11759"/>
      <c r="G11759"/>
      <c r="H11759"/>
      <c r="I11759"/>
      <c r="J11759"/>
      <c r="K11759"/>
    </row>
    <row r="11760" spans="1:11" ht="15">
      <c r="A11760"/>
      <c r="B11760"/>
      <c r="C11760"/>
      <c r="D11760"/>
      <c r="E11760"/>
      <c r="F11760"/>
      <c r="G11760"/>
      <c r="H11760"/>
      <c r="I11760"/>
      <c r="J11760"/>
      <c r="K11760"/>
    </row>
    <row r="11761" spans="1:11" ht="15">
      <c r="A11761"/>
      <c r="B11761"/>
      <c r="C11761"/>
      <c r="D11761"/>
      <c r="E11761"/>
      <c r="F11761"/>
      <c r="G11761"/>
      <c r="H11761"/>
      <c r="I11761"/>
      <c r="J11761"/>
      <c r="K11761"/>
    </row>
    <row r="11762" spans="1:11" ht="15">
      <c r="A11762"/>
      <c r="B11762"/>
      <c r="C11762"/>
      <c r="D11762"/>
      <c r="E11762"/>
      <c r="F11762"/>
      <c r="G11762"/>
      <c r="H11762"/>
      <c r="I11762"/>
      <c r="J11762"/>
      <c r="K11762"/>
    </row>
    <row r="11763" spans="1:11" ht="15">
      <c r="A11763"/>
      <c r="B11763"/>
      <c r="C11763"/>
      <c r="D11763"/>
      <c r="E11763"/>
      <c r="F11763"/>
      <c r="G11763"/>
      <c r="H11763"/>
      <c r="I11763"/>
      <c r="J11763"/>
      <c r="K11763"/>
    </row>
    <row r="11764" spans="1:11" ht="15">
      <c r="A11764"/>
      <c r="B11764"/>
      <c r="C11764"/>
      <c r="D11764"/>
      <c r="E11764"/>
      <c r="F11764"/>
      <c r="G11764"/>
      <c r="H11764"/>
      <c r="I11764"/>
      <c r="J11764"/>
      <c r="K11764"/>
    </row>
    <row r="11765" spans="1:11" ht="15">
      <c r="A11765"/>
      <c r="B11765"/>
      <c r="C11765"/>
      <c r="D11765"/>
      <c r="E11765"/>
      <c r="F11765"/>
      <c r="G11765"/>
      <c r="H11765"/>
      <c r="I11765"/>
      <c r="J11765"/>
      <c r="K11765"/>
    </row>
    <row r="11766" spans="1:11" ht="15">
      <c r="A11766"/>
      <c r="B11766"/>
      <c r="C11766"/>
      <c r="D11766"/>
      <c r="E11766"/>
      <c r="F11766"/>
      <c r="G11766"/>
      <c r="H11766"/>
      <c r="I11766"/>
      <c r="J11766"/>
      <c r="K11766"/>
    </row>
    <row r="11767" spans="1:11" ht="15">
      <c r="A11767"/>
      <c r="B11767"/>
      <c r="C11767"/>
      <c r="D11767"/>
      <c r="E11767"/>
      <c r="F11767"/>
      <c r="G11767"/>
      <c r="H11767"/>
      <c r="I11767"/>
      <c r="J11767"/>
      <c r="K11767"/>
    </row>
    <row r="11768" spans="1:11" ht="15">
      <c r="A11768"/>
      <c r="B11768"/>
      <c r="C11768"/>
      <c r="D11768"/>
      <c r="E11768"/>
      <c r="F11768"/>
      <c r="G11768"/>
      <c r="H11768"/>
      <c r="I11768"/>
      <c r="J11768"/>
      <c r="K11768"/>
    </row>
    <row r="11769" spans="1:11" ht="15">
      <c r="A11769"/>
      <c r="B11769"/>
      <c r="C11769"/>
      <c r="D11769"/>
      <c r="E11769"/>
      <c r="F11769"/>
      <c r="G11769"/>
      <c r="H11769"/>
      <c r="I11769"/>
      <c r="J11769"/>
      <c r="K11769"/>
    </row>
    <row r="11770" spans="1:11" ht="15">
      <c r="A11770"/>
      <c r="B11770"/>
      <c r="C11770"/>
      <c r="D11770"/>
      <c r="E11770"/>
      <c r="F11770"/>
      <c r="G11770"/>
      <c r="H11770"/>
      <c r="I11770"/>
      <c r="J11770"/>
      <c r="K11770"/>
    </row>
    <row r="11771" spans="1:11" ht="15">
      <c r="A11771"/>
      <c r="B11771"/>
      <c r="C11771"/>
      <c r="D11771"/>
      <c r="E11771"/>
      <c r="F11771"/>
      <c r="G11771"/>
      <c r="H11771"/>
      <c r="I11771"/>
      <c r="J11771"/>
      <c r="K11771"/>
    </row>
    <row r="11772" spans="1:11" ht="15">
      <c r="A11772"/>
      <c r="B11772"/>
      <c r="C11772"/>
      <c r="D11772"/>
      <c r="E11772"/>
      <c r="F11772"/>
      <c r="G11772"/>
      <c r="H11772"/>
      <c r="I11772"/>
      <c r="J11772"/>
      <c r="K11772"/>
    </row>
    <row r="11773" spans="1:11" ht="15">
      <c r="A11773"/>
      <c r="B11773"/>
      <c r="C11773"/>
      <c r="D11773"/>
      <c r="E11773"/>
      <c r="F11773"/>
      <c r="G11773"/>
      <c r="H11773"/>
      <c r="I11773"/>
      <c r="J11773"/>
      <c r="K11773"/>
    </row>
    <row r="11774" spans="1:11" ht="15">
      <c r="A11774"/>
      <c r="B11774"/>
      <c r="C11774"/>
      <c r="D11774"/>
      <c r="E11774"/>
      <c r="F11774"/>
      <c r="G11774"/>
      <c r="H11774"/>
      <c r="I11774"/>
      <c r="J11774"/>
      <c r="K11774"/>
    </row>
    <row r="11775" spans="1:11" ht="15">
      <c r="A11775"/>
      <c r="B11775"/>
      <c r="C11775"/>
      <c r="D11775"/>
      <c r="E11775"/>
      <c r="F11775"/>
      <c r="G11775"/>
      <c r="H11775"/>
      <c r="I11775"/>
      <c r="J11775"/>
      <c r="K11775"/>
    </row>
    <row r="11776" spans="1:11" ht="15">
      <c r="A11776"/>
      <c r="B11776"/>
      <c r="C11776"/>
      <c r="D11776"/>
      <c r="E11776"/>
      <c r="F11776"/>
      <c r="G11776"/>
      <c r="H11776"/>
      <c r="I11776"/>
      <c r="J11776"/>
      <c r="K11776"/>
    </row>
    <row r="11777" spans="1:11" ht="15">
      <c r="A11777"/>
      <c r="B11777"/>
      <c r="C11777"/>
      <c r="D11777"/>
      <c r="E11777"/>
      <c r="F11777"/>
      <c r="G11777"/>
      <c r="H11777"/>
      <c r="I11777"/>
      <c r="J11777"/>
      <c r="K11777"/>
    </row>
    <row r="11778" spans="1:11" ht="15">
      <c r="A11778"/>
      <c r="B11778"/>
      <c r="C11778"/>
      <c r="D11778"/>
      <c r="E11778"/>
      <c r="F11778"/>
      <c r="G11778"/>
      <c r="H11778"/>
      <c r="I11778"/>
      <c r="J11778"/>
      <c r="K11778"/>
    </row>
    <row r="11779" spans="1:11" ht="15">
      <c r="A11779"/>
      <c r="B11779"/>
      <c r="C11779"/>
      <c r="D11779"/>
      <c r="E11779"/>
      <c r="F11779"/>
      <c r="G11779"/>
      <c r="H11779"/>
      <c r="I11779"/>
      <c r="J11779"/>
      <c r="K11779"/>
    </row>
    <row r="11780" spans="1:11" ht="15">
      <c r="A11780"/>
      <c r="B11780"/>
      <c r="C11780"/>
      <c r="D11780"/>
      <c r="E11780"/>
      <c r="F11780"/>
      <c r="G11780"/>
      <c r="H11780"/>
      <c r="I11780"/>
      <c r="J11780"/>
      <c r="K11780"/>
    </row>
    <row r="11781" spans="1:11" ht="15">
      <c r="A11781"/>
      <c r="B11781"/>
      <c r="C11781"/>
      <c r="D11781"/>
      <c r="E11781"/>
      <c r="F11781"/>
      <c r="G11781"/>
      <c r="H11781"/>
      <c r="I11781"/>
      <c r="J11781"/>
      <c r="K11781"/>
    </row>
    <row r="11782" spans="1:11" ht="15">
      <c r="A11782"/>
      <c r="B11782"/>
      <c r="C11782"/>
      <c r="D11782"/>
      <c r="E11782"/>
      <c r="F11782"/>
      <c r="G11782"/>
      <c r="H11782"/>
      <c r="I11782"/>
      <c r="J11782"/>
      <c r="K11782"/>
    </row>
    <row r="11783" spans="1:11" ht="15">
      <c r="A11783"/>
      <c r="B11783"/>
      <c r="C11783"/>
      <c r="D11783"/>
      <c r="E11783"/>
      <c r="F11783"/>
      <c r="G11783"/>
      <c r="H11783"/>
      <c r="I11783"/>
      <c r="J11783"/>
      <c r="K11783"/>
    </row>
    <row r="11784" spans="1:11" ht="15">
      <c r="A11784"/>
      <c r="B11784"/>
      <c r="C11784"/>
      <c r="D11784"/>
      <c r="E11784"/>
      <c r="F11784"/>
      <c r="G11784"/>
      <c r="H11784"/>
      <c r="I11784"/>
      <c r="J11784"/>
      <c r="K11784"/>
    </row>
    <row r="11785" spans="1:11" ht="15">
      <c r="A11785"/>
      <c r="B11785"/>
      <c r="C11785"/>
      <c r="D11785"/>
      <c r="E11785"/>
      <c r="F11785"/>
      <c r="G11785"/>
      <c r="H11785"/>
      <c r="I11785"/>
      <c r="J11785"/>
      <c r="K11785"/>
    </row>
    <row r="11786" spans="1:11" ht="15">
      <c r="A11786"/>
      <c r="B11786"/>
      <c r="C11786"/>
      <c r="D11786"/>
      <c r="E11786"/>
      <c r="F11786"/>
      <c r="G11786"/>
      <c r="H11786"/>
      <c r="I11786"/>
      <c r="J11786"/>
      <c r="K11786"/>
    </row>
    <row r="11787" spans="1:11" ht="15">
      <c r="A11787"/>
      <c r="B11787"/>
      <c r="C11787"/>
      <c r="D11787"/>
      <c r="E11787"/>
      <c r="F11787"/>
      <c r="G11787"/>
      <c r="H11787"/>
      <c r="I11787"/>
      <c r="J11787"/>
      <c r="K11787"/>
    </row>
    <row r="11788" spans="1:11" ht="15">
      <c r="A11788"/>
      <c r="B11788"/>
      <c r="C11788"/>
      <c r="D11788"/>
      <c r="E11788"/>
      <c r="F11788"/>
      <c r="G11788"/>
      <c r="H11788"/>
      <c r="I11788"/>
      <c r="J11788"/>
      <c r="K11788"/>
    </row>
    <row r="11789" spans="1:11" ht="15">
      <c r="A11789"/>
      <c r="B11789"/>
      <c r="C11789"/>
      <c r="D11789"/>
      <c r="E11789"/>
      <c r="F11789"/>
      <c r="G11789"/>
      <c r="H11789"/>
      <c r="I11789"/>
      <c r="J11789"/>
      <c r="K11789"/>
    </row>
    <row r="11790" spans="1:11" ht="15">
      <c r="A11790"/>
      <c r="B11790"/>
      <c r="C11790"/>
      <c r="D11790"/>
      <c r="E11790"/>
      <c r="F11790"/>
      <c r="G11790"/>
      <c r="H11790"/>
      <c r="I11790"/>
      <c r="J11790"/>
      <c r="K11790"/>
    </row>
    <row r="11791" spans="1:11" ht="15">
      <c r="A11791"/>
      <c r="B11791"/>
      <c r="C11791"/>
      <c r="D11791"/>
      <c r="E11791"/>
      <c r="F11791"/>
      <c r="G11791"/>
      <c r="H11791"/>
      <c r="I11791"/>
      <c r="J11791"/>
      <c r="K11791"/>
    </row>
    <row r="11792" spans="1:11" ht="15">
      <c r="A11792"/>
      <c r="B11792"/>
      <c r="C11792"/>
      <c r="D11792"/>
      <c r="E11792"/>
      <c r="F11792"/>
      <c r="G11792"/>
      <c r="H11792"/>
      <c r="I11792"/>
      <c r="J11792"/>
      <c r="K11792"/>
    </row>
    <row r="11793" spans="1:11" ht="15">
      <c r="A11793"/>
      <c r="B11793"/>
      <c r="C11793"/>
      <c r="D11793"/>
      <c r="E11793"/>
      <c r="F11793"/>
      <c r="G11793"/>
      <c r="H11793"/>
      <c r="I11793"/>
      <c r="J11793"/>
      <c r="K11793"/>
    </row>
    <row r="11794" spans="1:11" ht="15">
      <c r="A11794"/>
      <c r="B11794"/>
      <c r="C11794"/>
      <c r="D11794"/>
      <c r="E11794"/>
      <c r="F11794"/>
      <c r="G11794"/>
      <c r="H11794"/>
      <c r="I11794"/>
      <c r="J11794"/>
      <c r="K11794"/>
    </row>
    <row r="11795" spans="1:11" ht="15">
      <c r="A11795"/>
      <c r="B11795"/>
      <c r="C11795"/>
      <c r="D11795"/>
      <c r="E11795"/>
      <c r="F11795"/>
      <c r="G11795"/>
      <c r="H11795"/>
      <c r="I11795"/>
      <c r="J11795"/>
      <c r="K11795"/>
    </row>
    <row r="11796" spans="1:11" ht="15">
      <c r="A11796"/>
      <c r="B11796"/>
      <c r="C11796"/>
      <c r="D11796"/>
      <c r="E11796"/>
      <c r="F11796"/>
      <c r="G11796"/>
      <c r="H11796"/>
      <c r="I11796"/>
      <c r="J11796"/>
      <c r="K11796"/>
    </row>
    <row r="11797" spans="1:11" ht="15">
      <c r="A11797"/>
      <c r="B11797"/>
      <c r="C11797"/>
      <c r="D11797"/>
      <c r="E11797"/>
      <c r="F11797"/>
      <c r="G11797"/>
      <c r="H11797"/>
      <c r="I11797"/>
      <c r="J11797"/>
      <c r="K11797"/>
    </row>
    <row r="11798" spans="1:11" ht="15">
      <c r="A11798"/>
      <c r="B11798"/>
      <c r="C11798"/>
      <c r="D11798"/>
      <c r="E11798"/>
      <c r="F11798"/>
      <c r="G11798"/>
      <c r="H11798"/>
      <c r="I11798"/>
      <c r="J11798"/>
      <c r="K11798"/>
    </row>
    <row r="11799" spans="1:11" ht="15">
      <c r="A11799"/>
      <c r="B11799"/>
      <c r="C11799"/>
      <c r="D11799"/>
      <c r="E11799"/>
      <c r="F11799"/>
      <c r="G11799"/>
      <c r="H11799"/>
      <c r="I11799"/>
      <c r="J11799"/>
      <c r="K11799"/>
    </row>
    <row r="11800" spans="1:11" ht="15">
      <c r="A11800"/>
      <c r="B11800"/>
      <c r="C11800"/>
      <c r="D11800"/>
      <c r="E11800"/>
      <c r="F11800"/>
      <c r="G11800"/>
      <c r="H11800"/>
      <c r="I11800"/>
      <c r="J11800"/>
      <c r="K11800"/>
    </row>
    <row r="11801" spans="1:11" ht="15">
      <c r="A11801"/>
      <c r="B11801"/>
      <c r="C11801"/>
      <c r="D11801"/>
      <c r="E11801"/>
      <c r="F11801"/>
      <c r="G11801"/>
      <c r="H11801"/>
      <c r="I11801"/>
      <c r="J11801"/>
      <c r="K11801"/>
    </row>
    <row r="11802" spans="1:11" ht="15">
      <c r="A11802"/>
      <c r="B11802"/>
      <c r="C11802"/>
      <c r="D11802"/>
      <c r="E11802"/>
      <c r="F11802"/>
      <c r="G11802"/>
      <c r="H11802"/>
      <c r="I11802"/>
      <c r="J11802"/>
      <c r="K11802"/>
    </row>
    <row r="11803" spans="1:11" ht="15">
      <c r="A11803"/>
      <c r="B11803"/>
      <c r="C11803"/>
      <c r="D11803"/>
      <c r="E11803"/>
      <c r="F11803"/>
      <c r="G11803"/>
      <c r="H11803"/>
      <c r="I11803"/>
      <c r="J11803"/>
      <c r="K11803"/>
    </row>
    <row r="11804" spans="1:11" ht="15">
      <c r="A11804"/>
      <c r="B11804"/>
      <c r="C11804"/>
      <c r="D11804"/>
      <c r="E11804"/>
      <c r="F11804"/>
      <c r="G11804"/>
      <c r="H11804"/>
      <c r="I11804"/>
      <c r="J11804"/>
      <c r="K11804"/>
    </row>
    <row r="11805" spans="1:11" ht="15">
      <c r="A11805"/>
      <c r="B11805"/>
      <c r="C11805"/>
      <c r="D11805"/>
      <c r="E11805"/>
      <c r="F11805"/>
      <c r="G11805"/>
      <c r="H11805"/>
      <c r="I11805"/>
      <c r="J11805"/>
      <c r="K11805"/>
    </row>
    <row r="11806" spans="1:11" ht="15">
      <c r="A11806"/>
      <c r="B11806"/>
      <c r="C11806"/>
      <c r="D11806"/>
      <c r="E11806"/>
      <c r="F11806"/>
      <c r="G11806"/>
      <c r="H11806"/>
      <c r="I11806"/>
      <c r="J11806"/>
      <c r="K11806"/>
    </row>
    <row r="11807" spans="1:11" ht="15">
      <c r="A11807"/>
      <c r="B11807"/>
      <c r="C11807"/>
      <c r="D11807"/>
      <c r="E11807"/>
      <c r="F11807"/>
      <c r="G11807"/>
      <c r="H11807"/>
      <c r="I11807"/>
      <c r="J11807"/>
      <c r="K11807"/>
    </row>
    <row r="11808" spans="1:11" ht="15">
      <c r="A11808"/>
      <c r="B11808"/>
      <c r="C11808"/>
      <c r="D11808"/>
      <c r="E11808"/>
      <c r="F11808"/>
      <c r="G11808"/>
      <c r="H11808"/>
      <c r="I11808"/>
      <c r="J11808"/>
      <c r="K11808"/>
    </row>
    <row r="11809" spans="1:11" ht="15">
      <c r="A11809"/>
      <c r="B11809"/>
      <c r="C11809"/>
      <c r="D11809"/>
      <c r="E11809"/>
      <c r="F11809"/>
      <c r="G11809"/>
      <c r="H11809"/>
      <c r="I11809"/>
      <c r="J11809"/>
      <c r="K11809"/>
    </row>
    <row r="11810" spans="1:11" ht="15">
      <c r="A11810"/>
      <c r="B11810"/>
      <c r="C11810"/>
      <c r="D11810"/>
      <c r="E11810"/>
      <c r="F11810"/>
      <c r="G11810"/>
      <c r="H11810"/>
      <c r="I11810"/>
      <c r="J11810"/>
      <c r="K11810"/>
    </row>
    <row r="11811" spans="1:11" ht="15">
      <c r="A11811"/>
      <c r="B11811"/>
      <c r="C11811"/>
      <c r="D11811"/>
      <c r="E11811"/>
      <c r="F11811"/>
      <c r="G11811"/>
      <c r="H11811"/>
      <c r="I11811"/>
      <c r="J11811"/>
      <c r="K11811"/>
    </row>
    <row r="11812" spans="1:11" ht="15">
      <c r="A11812"/>
      <c r="B11812"/>
      <c r="C11812"/>
      <c r="D11812"/>
      <c r="E11812"/>
      <c r="F11812"/>
      <c r="G11812"/>
      <c r="H11812"/>
      <c r="I11812"/>
      <c r="J11812"/>
      <c r="K11812"/>
    </row>
    <row r="11813" spans="1:11" ht="15">
      <c r="A11813"/>
      <c r="B11813"/>
      <c r="C11813"/>
      <c r="D11813"/>
      <c r="E11813"/>
      <c r="F11813"/>
      <c r="G11813"/>
      <c r="H11813"/>
      <c r="I11813"/>
      <c r="J11813"/>
      <c r="K11813"/>
    </row>
    <row r="11814" spans="1:11" ht="15">
      <c r="A11814"/>
      <c r="B11814"/>
      <c r="C11814"/>
      <c r="D11814"/>
      <c r="E11814"/>
      <c r="F11814"/>
      <c r="G11814"/>
      <c r="H11814"/>
      <c r="I11814"/>
      <c r="J11814"/>
      <c r="K11814"/>
    </row>
    <row r="11815" spans="1:11" ht="15">
      <c r="A11815"/>
      <c r="B11815"/>
      <c r="C11815"/>
      <c r="D11815"/>
      <c r="E11815"/>
      <c r="F11815"/>
      <c r="G11815"/>
      <c r="H11815"/>
      <c r="I11815"/>
      <c r="J11815"/>
      <c r="K11815"/>
    </row>
    <row r="11816" spans="1:11" ht="15">
      <c r="A11816"/>
      <c r="B11816"/>
      <c r="C11816"/>
      <c r="D11816"/>
      <c r="E11816"/>
      <c r="F11816"/>
      <c r="G11816"/>
      <c r="H11816"/>
      <c r="I11816"/>
      <c r="J11816"/>
      <c r="K11816"/>
    </row>
    <row r="11817" spans="1:11" ht="15">
      <c r="A11817"/>
      <c r="B11817"/>
      <c r="C11817"/>
      <c r="D11817"/>
      <c r="E11817"/>
      <c r="F11817"/>
      <c r="G11817"/>
      <c r="H11817"/>
      <c r="I11817"/>
      <c r="J11817"/>
      <c r="K11817"/>
    </row>
    <row r="11818" spans="1:11" ht="15">
      <c r="A11818"/>
      <c r="B11818"/>
      <c r="C11818"/>
      <c r="D11818"/>
      <c r="E11818"/>
      <c r="F11818"/>
      <c r="G11818"/>
      <c r="H11818"/>
      <c r="I11818"/>
      <c r="J11818"/>
      <c r="K11818"/>
    </row>
    <row r="11819" spans="1:11" ht="15">
      <c r="A11819"/>
      <c r="B11819"/>
      <c r="C11819"/>
      <c r="D11819"/>
      <c r="E11819"/>
      <c r="F11819"/>
      <c r="G11819"/>
      <c r="H11819"/>
      <c r="I11819"/>
      <c r="J11819"/>
      <c r="K11819"/>
    </row>
    <row r="11820" spans="1:11" ht="15">
      <c r="A11820"/>
      <c r="B11820"/>
      <c r="C11820"/>
      <c r="D11820"/>
      <c r="E11820"/>
      <c r="F11820"/>
      <c r="G11820"/>
      <c r="H11820"/>
      <c r="I11820"/>
      <c r="J11820"/>
      <c r="K11820"/>
    </row>
    <row r="11821" spans="1:11" ht="15">
      <c r="A11821"/>
      <c r="B11821"/>
      <c r="C11821"/>
      <c r="D11821"/>
      <c r="E11821"/>
      <c r="F11821"/>
      <c r="G11821"/>
      <c r="H11821"/>
      <c r="I11821"/>
      <c r="J11821"/>
      <c r="K11821"/>
    </row>
    <row r="11822" spans="1:11" ht="15">
      <c r="A11822"/>
      <c r="B11822"/>
      <c r="C11822"/>
      <c r="D11822"/>
      <c r="E11822"/>
      <c r="F11822"/>
      <c r="G11822"/>
      <c r="H11822"/>
      <c r="I11822"/>
      <c r="J11822"/>
      <c r="K11822"/>
    </row>
    <row r="11823" spans="1:11" ht="15">
      <c r="A11823"/>
      <c r="B11823"/>
      <c r="C11823"/>
      <c r="D11823"/>
      <c r="E11823"/>
      <c r="F11823"/>
      <c r="G11823"/>
      <c r="H11823"/>
      <c r="I11823"/>
      <c r="J11823"/>
      <c r="K11823"/>
    </row>
    <row r="11824" spans="1:11" ht="15">
      <c r="A11824"/>
      <c r="B11824"/>
      <c r="C11824"/>
      <c r="D11824"/>
      <c r="E11824"/>
      <c r="F11824"/>
      <c r="G11824"/>
      <c r="H11824"/>
      <c r="I11824"/>
      <c r="J11824"/>
      <c r="K11824"/>
    </row>
    <row r="11825" spans="1:11" ht="15">
      <c r="A11825"/>
      <c r="B11825"/>
      <c r="C11825"/>
      <c r="D11825"/>
      <c r="E11825"/>
      <c r="F11825"/>
      <c r="G11825"/>
      <c r="H11825"/>
      <c r="I11825"/>
      <c r="J11825"/>
      <c r="K11825"/>
    </row>
    <row r="11826" spans="1:11" ht="15">
      <c r="A11826"/>
      <c r="B11826"/>
      <c r="C11826"/>
      <c r="D11826"/>
      <c r="E11826"/>
      <c r="F11826"/>
      <c r="G11826"/>
      <c r="H11826"/>
      <c r="I11826"/>
      <c r="J11826"/>
      <c r="K11826"/>
    </row>
    <row r="11827" spans="1:11" ht="15">
      <c r="A11827"/>
      <c r="B11827"/>
      <c r="C11827"/>
      <c r="D11827"/>
      <c r="E11827"/>
      <c r="F11827"/>
      <c r="G11827"/>
      <c r="H11827"/>
      <c r="I11827"/>
      <c r="J11827"/>
      <c r="K11827"/>
    </row>
    <row r="11828" spans="1:11" ht="15">
      <c r="A11828"/>
      <c r="B11828"/>
      <c r="C11828"/>
      <c r="D11828"/>
      <c r="E11828"/>
      <c r="F11828"/>
      <c r="G11828"/>
      <c r="H11828"/>
      <c r="I11828"/>
      <c r="J11828"/>
      <c r="K11828"/>
    </row>
    <row r="11829" spans="1:11" ht="15">
      <c r="A11829"/>
      <c r="B11829"/>
      <c r="C11829"/>
      <c r="D11829"/>
      <c r="E11829"/>
      <c r="F11829"/>
      <c r="G11829"/>
      <c r="H11829"/>
      <c r="I11829"/>
      <c r="J11829"/>
      <c r="K11829"/>
    </row>
    <row r="11830" spans="1:11" ht="15">
      <c r="A11830"/>
      <c r="B11830"/>
      <c r="C11830"/>
      <c r="D11830"/>
      <c r="E11830"/>
      <c r="F11830"/>
      <c r="G11830"/>
      <c r="H11830"/>
      <c r="I11830"/>
      <c r="J11830"/>
      <c r="K11830"/>
    </row>
    <row r="11831" spans="1:11" ht="15">
      <c r="A11831"/>
      <c r="B11831"/>
      <c r="C11831"/>
      <c r="D11831"/>
      <c r="E11831"/>
      <c r="F11831"/>
      <c r="G11831"/>
      <c r="H11831"/>
      <c r="I11831"/>
      <c r="J11831"/>
      <c r="K11831"/>
    </row>
    <row r="11832" spans="1:11" ht="15">
      <c r="A11832"/>
      <c r="B11832"/>
      <c r="C11832"/>
      <c r="D11832"/>
      <c r="E11832"/>
      <c r="F11832"/>
      <c r="G11832"/>
      <c r="H11832"/>
      <c r="I11832"/>
      <c r="J11832"/>
      <c r="K11832"/>
    </row>
    <row r="11833" spans="1:11" ht="15">
      <c r="A11833"/>
      <c r="B11833"/>
      <c r="C11833"/>
      <c r="D11833"/>
      <c r="E11833"/>
      <c r="F11833"/>
      <c r="G11833"/>
      <c r="H11833"/>
      <c r="I11833"/>
      <c r="J11833"/>
      <c r="K11833"/>
    </row>
    <row r="11834" spans="1:11" ht="15">
      <c r="A11834"/>
      <c r="B11834"/>
      <c r="C11834"/>
      <c r="D11834"/>
      <c r="E11834"/>
      <c r="F11834"/>
      <c r="G11834"/>
      <c r="H11834"/>
      <c r="I11834"/>
      <c r="J11834"/>
      <c r="K11834"/>
    </row>
    <row r="11835" spans="1:11" ht="15">
      <c r="A11835"/>
      <c r="B11835"/>
      <c r="C11835"/>
      <c r="D11835"/>
      <c r="E11835"/>
      <c r="F11835"/>
      <c r="G11835"/>
      <c r="H11835"/>
      <c r="I11835"/>
      <c r="J11835"/>
      <c r="K11835"/>
    </row>
    <row r="11836" spans="1:11" ht="15">
      <c r="A11836"/>
      <c r="B11836"/>
      <c r="C11836"/>
      <c r="D11836"/>
      <c r="E11836"/>
      <c r="F11836"/>
      <c r="G11836"/>
      <c r="H11836"/>
      <c r="I11836"/>
      <c r="J11836"/>
      <c r="K11836"/>
    </row>
    <row r="11837" spans="1:11" ht="15">
      <c r="A11837"/>
      <c r="B11837"/>
      <c r="C11837"/>
      <c r="D11837"/>
      <c r="E11837"/>
      <c r="F11837"/>
      <c r="G11837"/>
      <c r="H11837"/>
      <c r="I11837"/>
      <c r="J11837"/>
      <c r="K11837"/>
    </row>
    <row r="11838" spans="1:11" ht="15">
      <c r="A11838"/>
      <c r="B11838"/>
      <c r="C11838"/>
      <c r="D11838"/>
      <c r="E11838"/>
      <c r="F11838"/>
      <c r="G11838"/>
      <c r="H11838"/>
      <c r="I11838"/>
      <c r="J11838"/>
      <c r="K11838"/>
    </row>
    <row r="11839" spans="1:11" ht="15">
      <c r="A11839"/>
      <c r="B11839"/>
      <c r="C11839"/>
      <c r="D11839"/>
      <c r="E11839"/>
      <c r="F11839"/>
      <c r="G11839"/>
      <c r="H11839"/>
      <c r="I11839"/>
      <c r="J11839"/>
      <c r="K11839"/>
    </row>
    <row r="11840" spans="1:11" ht="15">
      <c r="A11840"/>
      <c r="B11840"/>
      <c r="C11840"/>
      <c r="D11840"/>
      <c r="E11840"/>
      <c r="F11840"/>
      <c r="G11840"/>
      <c r="H11840"/>
      <c r="I11840"/>
      <c r="J11840"/>
      <c r="K11840"/>
    </row>
    <row r="11841" spans="1:11" ht="15">
      <c r="A11841"/>
      <c r="B11841"/>
      <c r="C11841"/>
      <c r="D11841"/>
      <c r="E11841"/>
      <c r="F11841"/>
      <c r="G11841"/>
      <c r="H11841"/>
      <c r="I11841"/>
      <c r="J11841"/>
      <c r="K11841"/>
    </row>
    <row r="11842" spans="1:11" ht="15">
      <c r="A11842"/>
      <c r="B11842"/>
      <c r="C11842"/>
      <c r="D11842"/>
      <c r="E11842"/>
      <c r="F11842"/>
      <c r="G11842"/>
      <c r="H11842"/>
      <c r="I11842"/>
      <c r="J11842"/>
      <c r="K11842"/>
    </row>
    <row r="11843" spans="1:11" ht="15">
      <c r="A11843"/>
      <c r="B11843"/>
      <c r="C11843"/>
      <c r="D11843"/>
      <c r="E11843"/>
      <c r="F11843"/>
      <c r="G11843"/>
      <c r="H11843"/>
      <c r="I11843"/>
      <c r="J11843"/>
      <c r="K11843"/>
    </row>
    <row r="11844" spans="1:11" ht="15">
      <c r="A11844"/>
      <c r="B11844"/>
      <c r="C11844"/>
      <c r="D11844"/>
      <c r="E11844"/>
      <c r="F11844"/>
      <c r="G11844"/>
      <c r="H11844"/>
      <c r="I11844"/>
      <c r="J11844"/>
      <c r="K11844"/>
    </row>
    <row r="11845" spans="1:11" ht="15">
      <c r="A11845"/>
      <c r="B11845"/>
      <c r="C11845"/>
      <c r="D11845"/>
      <c r="E11845"/>
      <c r="F11845"/>
      <c r="G11845"/>
      <c r="H11845"/>
      <c r="I11845"/>
      <c r="J11845"/>
      <c r="K11845"/>
    </row>
    <row r="11846" spans="1:11" ht="15">
      <c r="A11846"/>
      <c r="B11846"/>
      <c r="C11846"/>
      <c r="D11846"/>
      <c r="E11846"/>
      <c r="F11846"/>
      <c r="G11846"/>
      <c r="H11846"/>
      <c r="I11846"/>
      <c r="J11846"/>
      <c r="K11846"/>
    </row>
    <row r="11847" spans="1:11" ht="15">
      <c r="A11847"/>
      <c r="B11847"/>
      <c r="C11847"/>
      <c r="D11847"/>
      <c r="E11847"/>
      <c r="F11847"/>
      <c r="G11847"/>
      <c r="H11847"/>
      <c r="I11847"/>
      <c r="J11847"/>
      <c r="K11847"/>
    </row>
    <row r="11848" spans="1:11" ht="15">
      <c r="A11848"/>
      <c r="B11848"/>
      <c r="C11848"/>
      <c r="D11848"/>
      <c r="E11848"/>
      <c r="F11848"/>
      <c r="G11848"/>
      <c r="H11848"/>
      <c r="I11848"/>
      <c r="J11848"/>
      <c r="K11848"/>
    </row>
    <row r="11849" spans="1:11" ht="15">
      <c r="A11849"/>
      <c r="B11849"/>
      <c r="C11849"/>
      <c r="D11849"/>
      <c r="E11849"/>
      <c r="F11849"/>
      <c r="G11849"/>
      <c r="H11849"/>
      <c r="I11849"/>
      <c r="J11849"/>
      <c r="K11849"/>
    </row>
    <row r="11850" spans="1:11" ht="15">
      <c r="A11850"/>
      <c r="B11850"/>
      <c r="C11850"/>
      <c r="D11850"/>
      <c r="E11850"/>
      <c r="F11850"/>
      <c r="G11850"/>
      <c r="H11850"/>
      <c r="I11850"/>
      <c r="J11850"/>
      <c r="K11850"/>
    </row>
    <row r="11851" spans="1:11" ht="15">
      <c r="A11851"/>
      <c r="B11851"/>
      <c r="C11851"/>
      <c r="D11851"/>
      <c r="E11851"/>
      <c r="F11851"/>
      <c r="G11851"/>
      <c r="H11851"/>
      <c r="I11851"/>
      <c r="J11851"/>
      <c r="K11851"/>
    </row>
    <row r="11852" spans="1:11" ht="15">
      <c r="A11852"/>
      <c r="B11852"/>
      <c r="C11852"/>
      <c r="D11852"/>
      <c r="E11852"/>
      <c r="F11852"/>
      <c r="G11852"/>
      <c r="H11852"/>
      <c r="I11852"/>
      <c r="J11852"/>
      <c r="K11852"/>
    </row>
    <row r="11853" spans="1:11" ht="15">
      <c r="A11853"/>
      <c r="B11853"/>
      <c r="C11853"/>
      <c r="D11853"/>
      <c r="E11853"/>
      <c r="F11853"/>
      <c r="G11853"/>
      <c r="H11853"/>
      <c r="I11853"/>
      <c r="J11853"/>
      <c r="K11853"/>
    </row>
    <row r="11854" spans="1:11" ht="15">
      <c r="A11854"/>
      <c r="B11854"/>
      <c r="C11854"/>
      <c r="D11854"/>
      <c r="E11854"/>
      <c r="F11854"/>
      <c r="G11854"/>
      <c r="H11854"/>
      <c r="I11854"/>
      <c r="J11854"/>
      <c r="K11854"/>
    </row>
    <row r="11855" spans="1:11" ht="15">
      <c r="A11855"/>
      <c r="B11855"/>
      <c r="C11855"/>
      <c r="D11855"/>
      <c r="E11855"/>
      <c r="F11855"/>
      <c r="G11855"/>
      <c r="H11855"/>
      <c r="I11855"/>
      <c r="J11855"/>
      <c r="K11855"/>
    </row>
    <row r="11856" spans="1:11" ht="15">
      <c r="A11856"/>
      <c r="B11856"/>
      <c r="C11856"/>
      <c r="D11856"/>
      <c r="E11856"/>
      <c r="F11856"/>
      <c r="G11856"/>
      <c r="H11856"/>
      <c r="I11856"/>
      <c r="J11856"/>
      <c r="K11856"/>
    </row>
    <row r="11857" spans="1:11" ht="15">
      <c r="A11857"/>
      <c r="B11857"/>
      <c r="C11857"/>
      <c r="D11857"/>
      <c r="E11857"/>
      <c r="F11857"/>
      <c r="G11857"/>
      <c r="H11857"/>
      <c r="I11857"/>
      <c r="J11857"/>
      <c r="K11857"/>
    </row>
    <row r="11858" spans="1:11" ht="15">
      <c r="A11858"/>
      <c r="B11858"/>
      <c r="C11858"/>
      <c r="D11858"/>
      <c r="E11858"/>
      <c r="F11858"/>
      <c r="G11858"/>
      <c r="H11858"/>
      <c r="I11858"/>
      <c r="J11858"/>
      <c r="K11858"/>
    </row>
    <row r="11859" spans="1:11" ht="15">
      <c r="A11859"/>
      <c r="B11859"/>
      <c r="C11859"/>
      <c r="D11859"/>
      <c r="E11859"/>
      <c r="F11859"/>
      <c r="G11859"/>
      <c r="H11859"/>
      <c r="I11859"/>
      <c r="J11859"/>
      <c r="K11859"/>
    </row>
    <row r="11860" spans="1:11" ht="15">
      <c r="A11860"/>
      <c r="B11860"/>
      <c r="C11860"/>
      <c r="D11860"/>
      <c r="E11860"/>
      <c r="F11860"/>
      <c r="G11860"/>
      <c r="H11860"/>
      <c r="I11860"/>
      <c r="J11860"/>
      <c r="K11860"/>
    </row>
    <row r="11861" spans="1:11" ht="15">
      <c r="A11861"/>
      <c r="B11861"/>
      <c r="C11861"/>
      <c r="D11861"/>
      <c r="E11861"/>
      <c r="F11861"/>
      <c r="G11861"/>
      <c r="H11861"/>
      <c r="I11861"/>
      <c r="J11861"/>
      <c r="K11861"/>
    </row>
    <row r="11862" spans="1:11" ht="15">
      <c r="A11862"/>
      <c r="B11862"/>
      <c r="C11862"/>
      <c r="D11862"/>
      <c r="E11862"/>
      <c r="F11862"/>
      <c r="G11862"/>
      <c r="H11862"/>
      <c r="I11862"/>
      <c r="J11862"/>
      <c r="K11862"/>
    </row>
    <row r="11863" spans="1:11" ht="15">
      <c r="A11863"/>
      <c r="B11863"/>
      <c r="C11863"/>
      <c r="D11863"/>
      <c r="E11863"/>
      <c r="F11863"/>
      <c r="G11863"/>
      <c r="H11863"/>
      <c r="I11863"/>
      <c r="J11863"/>
      <c r="K11863"/>
    </row>
    <row r="11864" spans="1:11" ht="15">
      <c r="A11864"/>
      <c r="B11864"/>
      <c r="C11864"/>
      <c r="D11864"/>
      <c r="E11864"/>
      <c r="F11864"/>
      <c r="G11864"/>
      <c r="H11864"/>
      <c r="I11864"/>
      <c r="J11864"/>
      <c r="K11864"/>
    </row>
    <row r="11865" spans="1:11" ht="15">
      <c r="A11865"/>
      <c r="B11865"/>
      <c r="C11865"/>
      <c r="D11865"/>
      <c r="E11865"/>
      <c r="F11865"/>
      <c r="G11865"/>
      <c r="H11865"/>
      <c r="I11865"/>
      <c r="J11865"/>
      <c r="K11865"/>
    </row>
    <row r="11866" spans="1:11" ht="15">
      <c r="A11866"/>
      <c r="B11866"/>
      <c r="C11866"/>
      <c r="D11866"/>
      <c r="E11866"/>
      <c r="F11866"/>
      <c r="G11866"/>
      <c r="H11866"/>
      <c r="I11866"/>
      <c r="J11866"/>
      <c r="K11866"/>
    </row>
    <row r="11867" spans="1:11" ht="15">
      <c r="A11867"/>
      <c r="B11867"/>
      <c r="C11867"/>
      <c r="D11867"/>
      <c r="E11867"/>
      <c r="F11867"/>
      <c r="G11867"/>
      <c r="H11867"/>
      <c r="I11867"/>
      <c r="J11867"/>
      <c r="K11867"/>
    </row>
    <row r="11868" spans="1:11" ht="15">
      <c r="A11868"/>
      <c r="B11868"/>
      <c r="C11868"/>
      <c r="D11868"/>
      <c r="E11868"/>
      <c r="F11868"/>
      <c r="G11868"/>
      <c r="H11868"/>
      <c r="I11868"/>
      <c r="J11868"/>
      <c r="K11868"/>
    </row>
    <row r="11869" spans="1:11" ht="15">
      <c r="A11869"/>
      <c r="B11869"/>
      <c r="C11869"/>
      <c r="D11869"/>
      <c r="E11869"/>
      <c r="F11869"/>
      <c r="G11869"/>
      <c r="H11869"/>
      <c r="I11869"/>
      <c r="J11869"/>
      <c r="K11869"/>
    </row>
    <row r="11870" spans="1:11" ht="15">
      <c r="A11870"/>
      <c r="B11870"/>
      <c r="C11870"/>
      <c r="D11870"/>
      <c r="E11870"/>
      <c r="F11870"/>
      <c r="G11870"/>
      <c r="H11870"/>
      <c r="I11870"/>
      <c r="J11870"/>
      <c r="K11870"/>
    </row>
    <row r="11871" spans="1:11" ht="15">
      <c r="A11871"/>
      <c r="B11871"/>
      <c r="C11871"/>
      <c r="D11871"/>
      <c r="E11871"/>
      <c r="F11871"/>
      <c r="G11871"/>
      <c r="H11871"/>
      <c r="I11871"/>
      <c r="J11871"/>
      <c r="K11871"/>
    </row>
    <row r="11872" spans="1:11" ht="15">
      <c r="A11872"/>
      <c r="B11872"/>
      <c r="C11872"/>
      <c r="D11872"/>
      <c r="E11872"/>
      <c r="F11872"/>
      <c r="G11872"/>
      <c r="H11872"/>
      <c r="I11872"/>
      <c r="J11872"/>
      <c r="K11872"/>
    </row>
    <row r="11873" spans="1:11" ht="15">
      <c r="A11873"/>
      <c r="B11873"/>
      <c r="C11873"/>
      <c r="D11873"/>
      <c r="E11873"/>
      <c r="F11873"/>
      <c r="G11873"/>
      <c r="H11873"/>
      <c r="I11873"/>
      <c r="J11873"/>
      <c r="K11873"/>
    </row>
    <row r="11874" spans="1:11" ht="15">
      <c r="A11874"/>
      <c r="B11874"/>
      <c r="C11874"/>
      <c r="D11874"/>
      <c r="E11874"/>
      <c r="F11874"/>
      <c r="G11874"/>
      <c r="H11874"/>
      <c r="I11874"/>
      <c r="J11874"/>
      <c r="K11874"/>
    </row>
    <row r="11875" spans="1:11" ht="15">
      <c r="A11875"/>
      <c r="B11875"/>
      <c r="C11875"/>
      <c r="D11875"/>
      <c r="E11875"/>
      <c r="F11875"/>
      <c r="G11875"/>
      <c r="H11875"/>
      <c r="I11875"/>
      <c r="J11875"/>
      <c r="K11875"/>
    </row>
    <row r="11876" spans="1:11" ht="15">
      <c r="A11876"/>
      <c r="B11876"/>
      <c r="C11876"/>
      <c r="D11876"/>
      <c r="E11876"/>
      <c r="F11876"/>
      <c r="G11876"/>
      <c r="H11876"/>
      <c r="I11876"/>
      <c r="J11876"/>
      <c r="K11876"/>
    </row>
    <row r="11877" spans="1:11" ht="15">
      <c r="A11877"/>
      <c r="B11877"/>
      <c r="C11877"/>
      <c r="D11877"/>
      <c r="E11877"/>
      <c r="F11877"/>
      <c r="G11877"/>
      <c r="H11877"/>
      <c r="I11877"/>
      <c r="J11877"/>
      <c r="K11877"/>
    </row>
    <row r="11878" spans="1:11" ht="15">
      <c r="A11878"/>
      <c r="B11878"/>
      <c r="C11878"/>
      <c r="D11878"/>
      <c r="E11878"/>
      <c r="F11878"/>
      <c r="G11878"/>
      <c r="H11878"/>
      <c r="I11878"/>
      <c r="J11878"/>
      <c r="K11878"/>
    </row>
    <row r="11879" spans="1:11" ht="15">
      <c r="A11879"/>
      <c r="B11879"/>
      <c r="C11879"/>
      <c r="D11879"/>
      <c r="E11879"/>
      <c r="F11879"/>
      <c r="G11879"/>
      <c r="H11879"/>
      <c r="I11879"/>
      <c r="J11879"/>
      <c r="K11879"/>
    </row>
    <row r="11880" spans="1:11" ht="15">
      <c r="A11880"/>
      <c r="B11880"/>
      <c r="C11880"/>
      <c r="D11880"/>
      <c r="E11880"/>
      <c r="F11880"/>
      <c r="G11880"/>
      <c r="H11880"/>
      <c r="I11880"/>
      <c r="J11880"/>
      <c r="K11880"/>
    </row>
    <row r="11881" spans="1:11" ht="15">
      <c r="A11881"/>
      <c r="B11881"/>
      <c r="C11881"/>
      <c r="D11881"/>
      <c r="E11881"/>
      <c r="F11881"/>
      <c r="G11881"/>
      <c r="H11881"/>
      <c r="I11881"/>
      <c r="J11881"/>
      <c r="K11881"/>
    </row>
    <row r="11882" spans="1:11" ht="15">
      <c r="A11882"/>
      <c r="B11882"/>
      <c r="C11882"/>
      <c r="D11882"/>
      <c r="E11882"/>
      <c r="F11882"/>
      <c r="G11882"/>
      <c r="H11882"/>
      <c r="I11882"/>
      <c r="J11882"/>
      <c r="K11882"/>
    </row>
    <row r="11883" spans="1:11" ht="15">
      <c r="A11883"/>
      <c r="B11883"/>
      <c r="C11883"/>
      <c r="D11883"/>
      <c r="E11883"/>
      <c r="F11883"/>
      <c r="G11883"/>
      <c r="H11883"/>
      <c r="I11883"/>
      <c r="J11883"/>
      <c r="K11883"/>
    </row>
    <row r="11884" spans="1:11" ht="15">
      <c r="A11884"/>
      <c r="B11884"/>
      <c r="C11884"/>
      <c r="D11884"/>
      <c r="E11884"/>
      <c r="F11884"/>
      <c r="G11884"/>
      <c r="H11884"/>
      <c r="I11884"/>
      <c r="J11884"/>
      <c r="K11884"/>
    </row>
    <row r="11885" spans="1:11" ht="15">
      <c r="A11885"/>
      <c r="B11885"/>
      <c r="C11885"/>
      <c r="D11885"/>
      <c r="E11885"/>
      <c r="F11885"/>
      <c r="G11885"/>
      <c r="H11885"/>
      <c r="I11885"/>
      <c r="J11885"/>
      <c r="K11885"/>
    </row>
    <row r="11886" spans="1:11" ht="15">
      <c r="A11886"/>
      <c r="B11886"/>
      <c r="C11886"/>
      <c r="D11886"/>
      <c r="E11886"/>
      <c r="F11886"/>
      <c r="G11886"/>
      <c r="H11886"/>
      <c r="I11886"/>
      <c r="J11886"/>
      <c r="K11886"/>
    </row>
    <row r="11887" spans="1:11" ht="15">
      <c r="A11887"/>
      <c r="B11887"/>
      <c r="C11887"/>
      <c r="D11887"/>
      <c r="E11887"/>
      <c r="F11887"/>
      <c r="G11887"/>
      <c r="H11887"/>
      <c r="I11887"/>
      <c r="J11887"/>
      <c r="K11887"/>
    </row>
    <row r="11888" spans="1:11" ht="15">
      <c r="A11888"/>
      <c r="B11888"/>
      <c r="C11888"/>
      <c r="D11888"/>
      <c r="E11888"/>
      <c r="F11888"/>
      <c r="G11888"/>
      <c r="H11888"/>
      <c r="I11888"/>
      <c r="J11888"/>
      <c r="K11888"/>
    </row>
    <row r="11889" spans="1:11" ht="15">
      <c r="A11889"/>
      <c r="B11889"/>
      <c r="C11889"/>
      <c r="D11889"/>
      <c r="E11889"/>
      <c r="F11889"/>
      <c r="G11889"/>
      <c r="H11889"/>
      <c r="I11889"/>
      <c r="J11889"/>
      <c r="K11889"/>
    </row>
    <row r="11890" spans="1:11" ht="15">
      <c r="A11890"/>
      <c r="B11890"/>
      <c r="C11890"/>
      <c r="D11890"/>
      <c r="E11890"/>
      <c r="F11890"/>
      <c r="G11890"/>
      <c r="H11890"/>
      <c r="I11890"/>
      <c r="J11890"/>
      <c r="K11890"/>
    </row>
    <row r="11891" spans="1:11" ht="15">
      <c r="A11891"/>
      <c r="B11891"/>
      <c r="C11891"/>
      <c r="D11891"/>
      <c r="E11891"/>
      <c r="F11891"/>
      <c r="G11891"/>
      <c r="H11891"/>
      <c r="I11891"/>
      <c r="J11891"/>
      <c r="K11891"/>
    </row>
    <row r="11892" spans="1:11" ht="15">
      <c r="A11892"/>
      <c r="B11892"/>
      <c r="C11892"/>
      <c r="D11892"/>
      <c r="E11892"/>
      <c r="F11892"/>
      <c r="G11892"/>
      <c r="H11892"/>
      <c r="I11892"/>
      <c r="J11892"/>
      <c r="K11892"/>
    </row>
    <row r="11893" spans="1:11" ht="15">
      <c r="A11893"/>
      <c r="B11893"/>
      <c r="C11893"/>
      <c r="D11893"/>
      <c r="E11893"/>
      <c r="F11893"/>
      <c r="G11893"/>
      <c r="H11893"/>
      <c r="I11893"/>
      <c r="J11893"/>
      <c r="K11893"/>
    </row>
    <row r="11894" spans="1:11" ht="15">
      <c r="A11894"/>
      <c r="B11894"/>
      <c r="C11894"/>
      <c r="D11894"/>
      <c r="E11894"/>
      <c r="F11894"/>
      <c r="G11894"/>
      <c r="H11894"/>
      <c r="I11894"/>
      <c r="J11894"/>
      <c r="K11894"/>
    </row>
    <row r="11895" spans="1:11" ht="15">
      <c r="A11895"/>
      <c r="B11895"/>
      <c r="C11895"/>
      <c r="D11895"/>
      <c r="E11895"/>
      <c r="F11895"/>
      <c r="G11895"/>
      <c r="H11895"/>
      <c r="I11895"/>
      <c r="J11895"/>
      <c r="K11895"/>
    </row>
    <row r="11896" spans="1:11" ht="15">
      <c r="A11896"/>
      <c r="B11896"/>
      <c r="C11896"/>
      <c r="D11896"/>
      <c r="E11896"/>
      <c r="F11896"/>
      <c r="G11896"/>
      <c r="H11896"/>
      <c r="I11896"/>
      <c r="J11896"/>
      <c r="K11896"/>
    </row>
    <row r="11897" spans="1:11" ht="15">
      <c r="A11897"/>
      <c r="B11897"/>
      <c r="C11897"/>
      <c r="D11897"/>
      <c r="E11897"/>
      <c r="F11897"/>
      <c r="G11897"/>
      <c r="H11897"/>
      <c r="I11897"/>
      <c r="J11897"/>
      <c r="K11897"/>
    </row>
    <row r="11898" spans="1:11" ht="15">
      <c r="A11898"/>
      <c r="B11898"/>
      <c r="C11898"/>
      <c r="D11898"/>
      <c r="E11898"/>
      <c r="F11898"/>
      <c r="G11898"/>
      <c r="H11898"/>
      <c r="I11898"/>
      <c r="J11898"/>
      <c r="K11898"/>
    </row>
    <row r="11899" spans="1:11" ht="15">
      <c r="A11899"/>
      <c r="B11899"/>
      <c r="C11899"/>
      <c r="D11899"/>
      <c r="E11899"/>
      <c r="F11899"/>
      <c r="G11899"/>
      <c r="H11899"/>
      <c r="I11899"/>
      <c r="J11899"/>
      <c r="K11899"/>
    </row>
    <row r="11900" spans="1:11" ht="15">
      <c r="A11900"/>
      <c r="B11900"/>
      <c r="C11900"/>
      <c r="D11900"/>
      <c r="E11900"/>
      <c r="F11900"/>
      <c r="G11900"/>
      <c r="H11900"/>
      <c r="I11900"/>
      <c r="J11900"/>
      <c r="K11900"/>
    </row>
    <row r="11901" spans="1:11" ht="15">
      <c r="A11901"/>
      <c r="B11901"/>
      <c r="C11901"/>
      <c r="D11901"/>
      <c r="E11901"/>
      <c r="F11901"/>
      <c r="G11901"/>
      <c r="H11901"/>
      <c r="I11901"/>
      <c r="J11901"/>
      <c r="K11901"/>
    </row>
    <row r="11902" spans="1:11" ht="15">
      <c r="A11902"/>
      <c r="B11902"/>
      <c r="C11902"/>
      <c r="D11902"/>
      <c r="E11902"/>
      <c r="F11902"/>
      <c r="G11902"/>
      <c r="H11902"/>
      <c r="I11902"/>
      <c r="J11902"/>
      <c r="K11902"/>
    </row>
    <row r="11903" spans="1:11" ht="15">
      <c r="A11903"/>
      <c r="B11903"/>
      <c r="C11903"/>
      <c r="D11903"/>
      <c r="E11903"/>
      <c r="F11903"/>
      <c r="G11903"/>
      <c r="H11903"/>
      <c r="I11903"/>
      <c r="J11903"/>
      <c r="K11903"/>
    </row>
    <row r="11904" spans="1:11" ht="15">
      <c r="A11904"/>
      <c r="B11904"/>
      <c r="C11904"/>
      <c r="D11904"/>
      <c r="E11904"/>
      <c r="F11904"/>
      <c r="G11904"/>
      <c r="H11904"/>
      <c r="I11904"/>
      <c r="J11904"/>
      <c r="K11904"/>
    </row>
    <row r="11905" spans="1:11" ht="15">
      <c r="A11905"/>
      <c r="B11905"/>
      <c r="C11905"/>
      <c r="D11905"/>
      <c r="E11905"/>
      <c r="F11905"/>
      <c r="G11905"/>
      <c r="H11905"/>
      <c r="I11905"/>
      <c r="J11905"/>
      <c r="K11905"/>
    </row>
    <row r="11906" spans="1:11" ht="15">
      <c r="A11906"/>
      <c r="B11906"/>
      <c r="C11906"/>
      <c r="D11906"/>
      <c r="E11906"/>
      <c r="F11906"/>
      <c r="G11906"/>
      <c r="H11906"/>
      <c r="I11906"/>
      <c r="J11906"/>
      <c r="K11906"/>
    </row>
    <row r="11907" spans="1:11" ht="15">
      <c r="A11907"/>
      <c r="B11907"/>
      <c r="C11907"/>
      <c r="D11907"/>
      <c r="E11907"/>
      <c r="F11907"/>
      <c r="G11907"/>
      <c r="H11907"/>
      <c r="I11907"/>
      <c r="J11907"/>
      <c r="K11907"/>
    </row>
    <row r="11908" spans="1:11" ht="15">
      <c r="A11908"/>
      <c r="B11908"/>
      <c r="C11908"/>
      <c r="D11908"/>
      <c r="E11908"/>
      <c r="F11908"/>
      <c r="G11908"/>
      <c r="H11908"/>
      <c r="I11908"/>
      <c r="J11908"/>
      <c r="K11908"/>
    </row>
    <row r="11909" spans="1:11" ht="15">
      <c r="A11909"/>
      <c r="B11909"/>
      <c r="C11909"/>
      <c r="D11909"/>
      <c r="E11909"/>
      <c r="F11909"/>
      <c r="G11909"/>
      <c r="H11909"/>
      <c r="I11909"/>
      <c r="J11909"/>
      <c r="K11909"/>
    </row>
    <row r="11910" spans="1:11" ht="15">
      <c r="A11910"/>
      <c r="B11910"/>
      <c r="C11910"/>
      <c r="D11910"/>
      <c r="E11910"/>
      <c r="F11910"/>
      <c r="G11910"/>
      <c r="H11910"/>
      <c r="I11910"/>
      <c r="J11910"/>
      <c r="K11910"/>
    </row>
    <row r="11911" spans="1:11" ht="15">
      <c r="A11911"/>
      <c r="B11911"/>
      <c r="C11911"/>
      <c r="D11911"/>
      <c r="E11911"/>
      <c r="F11911"/>
      <c r="G11911"/>
      <c r="H11911"/>
      <c r="I11911"/>
      <c r="J11911"/>
      <c r="K11911"/>
    </row>
    <row r="11912" spans="1:11" ht="15">
      <c r="A11912"/>
      <c r="B11912"/>
      <c r="C11912"/>
      <c r="D11912"/>
      <c r="E11912"/>
      <c r="F11912"/>
      <c r="G11912"/>
      <c r="H11912"/>
      <c r="I11912"/>
      <c r="J11912"/>
      <c r="K11912"/>
    </row>
    <row r="11913" spans="1:11" ht="15">
      <c r="A11913"/>
      <c r="B11913"/>
      <c r="C11913"/>
      <c r="D11913"/>
      <c r="E11913"/>
      <c r="F11913"/>
      <c r="G11913"/>
      <c r="H11913"/>
      <c r="I11913"/>
      <c r="J11913"/>
      <c r="K11913"/>
    </row>
    <row r="11914" spans="1:11" ht="15">
      <c r="A11914"/>
      <c r="B11914"/>
      <c r="C11914"/>
      <c r="D11914"/>
      <c r="E11914"/>
      <c r="F11914"/>
      <c r="G11914"/>
      <c r="H11914"/>
      <c r="I11914"/>
      <c r="J11914"/>
      <c r="K11914"/>
    </row>
    <row r="11915" spans="1:11" ht="15">
      <c r="A11915"/>
      <c r="B11915"/>
      <c r="C11915"/>
      <c r="D11915"/>
      <c r="E11915"/>
      <c r="F11915"/>
      <c r="G11915"/>
      <c r="H11915"/>
      <c r="I11915"/>
      <c r="J11915"/>
      <c r="K11915"/>
    </row>
    <row r="11916" spans="1:11" ht="15">
      <c r="A11916"/>
      <c r="B11916"/>
      <c r="C11916"/>
      <c r="D11916"/>
      <c r="E11916"/>
      <c r="F11916"/>
      <c r="G11916"/>
      <c r="H11916"/>
      <c r="I11916"/>
      <c r="J11916"/>
      <c r="K11916"/>
    </row>
    <row r="11917" spans="1:11" ht="15">
      <c r="A11917"/>
      <c r="B11917"/>
      <c r="C11917"/>
      <c r="D11917"/>
      <c r="E11917"/>
      <c r="F11917"/>
      <c r="G11917"/>
      <c r="H11917"/>
      <c r="I11917"/>
      <c r="J11917"/>
      <c r="K11917"/>
    </row>
    <row r="11918" spans="1:11" ht="15">
      <c r="A11918"/>
      <c r="B11918"/>
      <c r="C11918"/>
      <c r="D11918"/>
      <c r="E11918"/>
      <c r="F11918"/>
      <c r="G11918"/>
      <c r="H11918"/>
      <c r="I11918"/>
      <c r="J11918"/>
      <c r="K11918"/>
    </row>
    <row r="11919" spans="1:11" ht="15">
      <c r="A11919"/>
      <c r="B11919"/>
      <c r="C11919"/>
      <c r="D11919"/>
      <c r="E11919"/>
      <c r="F11919"/>
      <c r="G11919"/>
      <c r="H11919"/>
      <c r="I11919"/>
      <c r="J11919"/>
      <c r="K11919"/>
    </row>
    <row r="11920" spans="1:11" ht="15">
      <c r="A11920"/>
      <c r="B11920"/>
      <c r="C11920"/>
      <c r="D11920"/>
      <c r="E11920"/>
      <c r="F11920"/>
      <c r="G11920"/>
      <c r="H11920"/>
      <c r="I11920"/>
      <c r="J11920"/>
      <c r="K11920"/>
    </row>
    <row r="11921" spans="1:11" ht="15">
      <c r="A11921"/>
      <c r="B11921"/>
      <c r="C11921"/>
      <c r="D11921"/>
      <c r="E11921"/>
      <c r="F11921"/>
      <c r="G11921"/>
      <c r="H11921"/>
      <c r="I11921"/>
      <c r="J11921"/>
      <c r="K11921"/>
    </row>
    <row r="11922" spans="1:11" ht="15">
      <c r="A11922"/>
      <c r="B11922"/>
      <c r="C11922"/>
      <c r="D11922"/>
      <c r="E11922"/>
      <c r="F11922"/>
      <c r="G11922"/>
      <c r="H11922"/>
      <c r="I11922"/>
      <c r="J11922"/>
      <c r="K11922"/>
    </row>
    <row r="11923" spans="1:11" ht="15">
      <c r="A11923"/>
      <c r="B11923"/>
      <c r="C11923"/>
      <c r="D11923"/>
      <c r="E11923"/>
      <c r="F11923"/>
      <c r="G11923"/>
      <c r="H11923"/>
      <c r="I11923"/>
      <c r="J11923"/>
      <c r="K11923"/>
    </row>
    <row r="11924" spans="1:11" ht="15">
      <c r="A11924"/>
      <c r="B11924"/>
      <c r="C11924"/>
      <c r="D11924"/>
      <c r="E11924"/>
      <c r="F11924"/>
      <c r="G11924"/>
      <c r="H11924"/>
      <c r="I11924"/>
      <c r="J11924"/>
      <c r="K11924"/>
    </row>
    <row r="11925" spans="1:11" ht="15">
      <c r="A11925"/>
      <c r="B11925"/>
      <c r="C11925"/>
      <c r="D11925"/>
      <c r="E11925"/>
      <c r="F11925"/>
      <c r="G11925"/>
      <c r="H11925"/>
      <c r="I11925"/>
      <c r="J11925"/>
      <c r="K11925"/>
    </row>
    <row r="11926" spans="1:11" ht="15">
      <c r="A11926"/>
      <c r="B11926"/>
      <c r="C11926"/>
      <c r="D11926"/>
      <c r="E11926"/>
      <c r="F11926"/>
      <c r="G11926"/>
      <c r="H11926"/>
      <c r="I11926"/>
      <c r="J11926"/>
      <c r="K11926"/>
    </row>
    <row r="11927" spans="1:11" ht="15">
      <c r="A11927"/>
      <c r="B11927"/>
      <c r="C11927"/>
      <c r="D11927"/>
      <c r="E11927"/>
      <c r="F11927"/>
      <c r="G11927"/>
      <c r="H11927"/>
      <c r="I11927"/>
      <c r="J11927"/>
      <c r="K11927"/>
    </row>
    <row r="11928" spans="1:11" ht="15">
      <c r="A11928"/>
      <c r="B11928"/>
      <c r="C11928"/>
      <c r="D11928"/>
      <c r="E11928"/>
      <c r="F11928"/>
      <c r="G11928"/>
      <c r="H11928"/>
      <c r="I11928"/>
      <c r="J11928"/>
      <c r="K11928"/>
    </row>
    <row r="11929" spans="1:11" ht="15">
      <c r="A11929"/>
      <c r="B11929"/>
      <c r="C11929"/>
      <c r="D11929"/>
      <c r="E11929"/>
      <c r="F11929"/>
      <c r="G11929"/>
      <c r="H11929"/>
      <c r="I11929"/>
      <c r="J11929"/>
      <c r="K11929"/>
    </row>
    <row r="11930" spans="1:11" ht="15">
      <c r="A11930"/>
      <c r="B11930"/>
      <c r="C11930"/>
      <c r="D11930"/>
      <c r="E11930"/>
      <c r="F11930"/>
      <c r="G11930"/>
      <c r="H11930"/>
      <c r="I11930"/>
      <c r="J11930"/>
      <c r="K11930"/>
    </row>
    <row r="11931" spans="1:11" ht="15">
      <c r="A11931"/>
      <c r="B11931"/>
      <c r="C11931"/>
      <c r="D11931"/>
      <c r="E11931"/>
      <c r="F11931"/>
      <c r="G11931"/>
      <c r="H11931"/>
      <c r="I11931"/>
      <c r="J11931"/>
      <c r="K11931"/>
    </row>
    <row r="11932" spans="1:11" ht="15">
      <c r="A11932"/>
      <c r="B11932"/>
      <c r="C11932"/>
      <c r="D11932"/>
      <c r="E11932"/>
      <c r="F11932"/>
      <c r="G11932"/>
      <c r="H11932"/>
      <c r="I11932"/>
      <c r="J11932"/>
      <c r="K11932"/>
    </row>
    <row r="11933" spans="1:11" ht="15">
      <c r="A11933"/>
      <c r="B11933"/>
      <c r="C11933"/>
      <c r="D11933"/>
      <c r="E11933"/>
      <c r="F11933"/>
      <c r="G11933"/>
      <c r="H11933"/>
      <c r="I11933"/>
      <c r="J11933"/>
      <c r="K11933"/>
    </row>
    <row r="11934" spans="1:11" ht="15">
      <c r="A11934"/>
      <c r="B11934"/>
      <c r="C11934"/>
      <c r="D11934"/>
      <c r="E11934"/>
      <c r="F11934"/>
      <c r="G11934"/>
      <c r="H11934"/>
      <c r="I11934"/>
      <c r="J11934"/>
      <c r="K11934"/>
    </row>
    <row r="11935" spans="1:11" ht="15">
      <c r="A11935"/>
      <c r="B11935"/>
      <c r="C11935"/>
      <c r="D11935"/>
      <c r="E11935"/>
      <c r="F11935"/>
      <c r="G11935"/>
      <c r="H11935"/>
      <c r="I11935"/>
      <c r="J11935"/>
      <c r="K11935"/>
    </row>
    <row r="11936" spans="1:11" ht="15">
      <c r="A11936"/>
      <c r="B11936"/>
      <c r="C11936"/>
      <c r="D11936"/>
      <c r="E11936"/>
      <c r="F11936"/>
      <c r="G11936"/>
      <c r="H11936"/>
      <c r="I11936"/>
      <c r="J11936"/>
      <c r="K11936"/>
    </row>
    <row r="11937" spans="1:11" ht="15">
      <c r="A11937"/>
      <c r="B11937"/>
      <c r="C11937"/>
      <c r="D11937"/>
      <c r="E11937"/>
      <c r="F11937"/>
      <c r="G11937"/>
      <c r="H11937"/>
      <c r="I11937"/>
      <c r="J11937"/>
      <c r="K11937"/>
    </row>
    <row r="11938" spans="1:11" ht="15">
      <c r="A11938"/>
      <c r="B11938"/>
      <c r="C11938"/>
      <c r="D11938"/>
      <c r="E11938"/>
      <c r="F11938"/>
      <c r="G11938"/>
      <c r="H11938"/>
      <c r="I11938"/>
      <c r="J11938"/>
      <c r="K11938"/>
    </row>
    <row r="11939" spans="1:11" ht="15">
      <c r="A11939"/>
      <c r="B11939"/>
      <c r="C11939"/>
      <c r="D11939"/>
      <c r="E11939"/>
      <c r="F11939"/>
      <c r="G11939"/>
      <c r="H11939"/>
      <c r="I11939"/>
      <c r="J11939"/>
      <c r="K11939"/>
    </row>
    <row r="11940" spans="1:11" ht="15">
      <c r="A11940"/>
      <c r="B11940"/>
      <c r="C11940"/>
      <c r="D11940"/>
      <c r="E11940"/>
      <c r="F11940"/>
      <c r="G11940"/>
      <c r="H11940"/>
      <c r="I11940"/>
      <c r="J11940"/>
      <c r="K11940"/>
    </row>
    <row r="11941" spans="1:11" ht="15">
      <c r="A11941"/>
      <c r="B11941"/>
      <c r="C11941"/>
      <c r="D11941"/>
      <c r="E11941"/>
      <c r="F11941"/>
      <c r="G11941"/>
      <c r="H11941"/>
      <c r="I11941"/>
      <c r="J11941"/>
      <c r="K11941"/>
    </row>
    <row r="11942" spans="1:11" ht="15">
      <c r="A11942"/>
      <c r="B11942"/>
      <c r="C11942"/>
      <c r="D11942"/>
      <c r="E11942"/>
      <c r="F11942"/>
      <c r="G11942"/>
      <c r="H11942"/>
      <c r="I11942"/>
      <c r="J11942"/>
      <c r="K11942"/>
    </row>
    <row r="11943" spans="1:11" ht="15">
      <c r="A11943"/>
      <c r="B11943"/>
      <c r="C11943"/>
      <c r="D11943"/>
      <c r="E11943"/>
      <c r="F11943"/>
      <c r="G11943"/>
      <c r="H11943"/>
      <c r="I11943"/>
      <c r="J11943"/>
      <c r="K11943"/>
    </row>
    <row r="11944" spans="1:11" ht="15">
      <c r="A11944"/>
      <c r="B11944"/>
      <c r="C11944"/>
      <c r="D11944"/>
      <c r="E11944"/>
      <c r="F11944"/>
      <c r="G11944"/>
      <c r="H11944"/>
      <c r="I11944"/>
      <c r="J11944"/>
      <c r="K11944"/>
    </row>
    <row r="11945" spans="1:11" ht="15">
      <c r="A11945"/>
      <c r="B11945"/>
      <c r="C11945"/>
      <c r="D11945"/>
      <c r="E11945"/>
      <c r="F11945"/>
      <c r="G11945"/>
      <c r="H11945"/>
      <c r="I11945"/>
      <c r="J11945"/>
      <c r="K11945"/>
    </row>
    <row r="11946" spans="1:11" ht="15">
      <c r="A11946"/>
      <c r="B11946"/>
      <c r="C11946"/>
      <c r="D11946"/>
      <c r="E11946"/>
      <c r="F11946"/>
      <c r="G11946"/>
      <c r="H11946"/>
      <c r="I11946"/>
      <c r="J11946"/>
      <c r="K11946"/>
    </row>
    <row r="11947" spans="1:11" ht="15">
      <c r="A11947"/>
      <c r="B11947"/>
      <c r="C11947"/>
      <c r="D11947"/>
      <c r="E11947"/>
      <c r="F11947"/>
      <c r="G11947"/>
      <c r="H11947"/>
      <c r="I11947"/>
      <c r="J11947"/>
      <c r="K11947"/>
    </row>
    <row r="11948" spans="1:11" ht="15">
      <c r="A11948"/>
      <c r="B11948"/>
      <c r="C11948"/>
      <c r="D11948"/>
      <c r="E11948"/>
      <c r="F11948"/>
      <c r="G11948"/>
      <c r="H11948"/>
      <c r="I11948"/>
      <c r="J11948"/>
      <c r="K11948"/>
    </row>
    <row r="11949" spans="1:11" ht="15">
      <c r="A11949"/>
      <c r="B11949"/>
      <c r="C11949"/>
      <c r="D11949"/>
      <c r="E11949"/>
      <c r="F11949"/>
      <c r="G11949"/>
      <c r="H11949"/>
      <c r="I11949"/>
      <c r="J11949"/>
      <c r="K11949"/>
    </row>
    <row r="11950" spans="1:11" ht="15">
      <c r="A11950"/>
      <c r="B11950"/>
      <c r="C11950"/>
      <c r="D11950"/>
      <c r="E11950"/>
      <c r="F11950"/>
      <c r="G11950"/>
      <c r="H11950"/>
      <c r="I11950"/>
      <c r="J11950"/>
      <c r="K11950"/>
    </row>
    <row r="11951" spans="1:11" ht="15">
      <c r="A11951"/>
      <c r="B11951"/>
      <c r="C11951"/>
      <c r="D11951"/>
      <c r="E11951"/>
      <c r="F11951"/>
      <c r="G11951"/>
      <c r="H11951"/>
      <c r="I11951"/>
      <c r="J11951"/>
      <c r="K11951"/>
    </row>
    <row r="11952" spans="1:11" ht="15">
      <c r="A11952"/>
      <c r="B11952"/>
      <c r="C11952"/>
      <c r="D11952"/>
      <c r="E11952"/>
      <c r="F11952"/>
      <c r="G11952"/>
      <c r="H11952"/>
      <c r="I11952"/>
      <c r="J11952"/>
      <c r="K11952"/>
    </row>
    <row r="11953" spans="1:11" ht="15">
      <c r="A11953"/>
      <c r="B11953"/>
      <c r="C11953"/>
      <c r="D11953"/>
      <c r="E11953"/>
      <c r="F11953"/>
      <c r="G11953"/>
      <c r="H11953"/>
      <c r="I11953"/>
      <c r="J11953"/>
      <c r="K11953"/>
    </row>
    <row r="11954" spans="1:11" ht="15">
      <c r="A11954"/>
      <c r="B11954"/>
      <c r="C11954"/>
      <c r="D11954"/>
      <c r="E11954"/>
      <c r="F11954"/>
      <c r="G11954"/>
      <c r="H11954"/>
      <c r="I11954"/>
      <c r="J11954"/>
      <c r="K11954"/>
    </row>
    <row r="11955" spans="1:11" ht="15">
      <c r="A11955"/>
      <c r="B11955"/>
      <c r="C11955"/>
      <c r="D11955"/>
      <c r="E11955"/>
      <c r="F11955"/>
      <c r="G11955"/>
      <c r="H11955"/>
      <c r="I11955"/>
      <c r="J11955"/>
      <c r="K11955"/>
    </row>
    <row r="11956" spans="1:11" ht="15">
      <c r="A11956"/>
      <c r="B11956"/>
      <c r="C11956"/>
      <c r="D11956"/>
      <c r="E11956"/>
      <c r="F11956"/>
      <c r="G11956"/>
      <c r="H11956"/>
      <c r="I11956"/>
      <c r="J11956"/>
      <c r="K11956"/>
    </row>
    <row r="11957" spans="1:11" ht="15">
      <c r="A11957"/>
      <c r="B11957"/>
      <c r="C11957"/>
      <c r="D11957"/>
      <c r="E11957"/>
      <c r="F11957"/>
      <c r="G11957"/>
      <c r="H11957"/>
      <c r="I11957"/>
      <c r="J11957"/>
      <c r="K11957"/>
    </row>
    <row r="11958" spans="1:11" ht="15">
      <c r="A11958"/>
      <c r="B11958"/>
      <c r="C11958"/>
      <c r="D11958"/>
      <c r="E11958"/>
      <c r="F11958"/>
      <c r="G11958"/>
      <c r="H11958"/>
      <c r="I11958"/>
      <c r="J11958"/>
      <c r="K11958"/>
    </row>
    <row r="11959" spans="1:11" ht="15">
      <c r="A11959"/>
      <c r="B11959"/>
      <c r="C11959"/>
      <c r="D11959"/>
      <c r="E11959"/>
      <c r="F11959"/>
      <c r="G11959"/>
      <c r="H11959"/>
      <c r="I11959"/>
      <c r="J11959"/>
      <c r="K11959"/>
    </row>
    <row r="11960" spans="1:11" ht="15">
      <c r="A11960"/>
      <c r="B11960"/>
      <c r="C11960"/>
      <c r="D11960"/>
      <c r="E11960"/>
      <c r="F11960"/>
      <c r="G11960"/>
      <c r="H11960"/>
      <c r="I11960"/>
      <c r="J11960"/>
      <c r="K11960"/>
    </row>
    <row r="11961" spans="1:11" ht="15">
      <c r="A11961"/>
      <c r="B11961"/>
      <c r="C11961"/>
      <c r="D11961"/>
      <c r="E11961"/>
      <c r="F11961"/>
      <c r="G11961"/>
      <c r="H11961"/>
      <c r="I11961"/>
      <c r="J11961"/>
      <c r="K11961"/>
    </row>
    <row r="11962" spans="1:11" ht="15">
      <c r="A11962"/>
      <c r="B11962"/>
      <c r="C11962"/>
      <c r="D11962"/>
      <c r="E11962"/>
      <c r="F11962"/>
      <c r="G11962"/>
      <c r="H11962"/>
      <c r="I11962"/>
      <c r="J11962"/>
      <c r="K11962"/>
    </row>
    <row r="11963" spans="1:11" ht="15">
      <c r="A11963"/>
      <c r="B11963"/>
      <c r="C11963"/>
      <c r="D11963"/>
      <c r="E11963"/>
      <c r="F11963"/>
      <c r="G11963"/>
      <c r="H11963"/>
      <c r="I11963"/>
      <c r="J11963"/>
      <c r="K11963"/>
    </row>
    <row r="11964" spans="1:11" ht="15">
      <c r="A11964"/>
      <c r="B11964"/>
      <c r="C11964"/>
      <c r="D11964"/>
      <c r="E11964"/>
      <c r="F11964"/>
      <c r="G11964"/>
      <c r="H11964"/>
      <c r="I11964"/>
      <c r="J11964"/>
      <c r="K11964"/>
    </row>
    <row r="11965" spans="1:11" ht="15">
      <c r="A11965"/>
      <c r="B11965"/>
      <c r="C11965"/>
      <c r="D11965"/>
      <c r="E11965"/>
      <c r="F11965"/>
      <c r="G11965"/>
      <c r="H11965"/>
      <c r="I11965"/>
      <c r="J11965"/>
      <c r="K11965"/>
    </row>
    <row r="11966" spans="1:11" ht="15">
      <c r="A11966"/>
      <c r="B11966"/>
      <c r="C11966"/>
      <c r="D11966"/>
      <c r="E11966"/>
      <c r="F11966"/>
      <c r="G11966"/>
      <c r="H11966"/>
      <c r="I11966"/>
      <c r="J11966"/>
      <c r="K11966"/>
    </row>
    <row r="11967" spans="1:11" ht="15">
      <c r="A11967"/>
      <c r="B11967"/>
      <c r="C11967"/>
      <c r="D11967"/>
      <c r="E11967"/>
      <c r="F11967"/>
      <c r="G11967"/>
      <c r="H11967"/>
      <c r="I11967"/>
      <c r="J11967"/>
      <c r="K11967"/>
    </row>
    <row r="11968" spans="1:11" ht="15">
      <c r="A11968"/>
      <c r="B11968"/>
      <c r="C11968"/>
      <c r="D11968"/>
      <c r="E11968"/>
      <c r="F11968"/>
      <c r="G11968"/>
      <c r="H11968"/>
      <c r="I11968"/>
      <c r="J11968"/>
      <c r="K11968"/>
    </row>
    <row r="11969" spans="1:11" ht="15">
      <c r="A11969"/>
      <c r="B11969"/>
      <c r="C11969"/>
      <c r="D11969"/>
      <c r="E11969"/>
      <c r="F11969"/>
      <c r="G11969"/>
      <c r="H11969"/>
      <c r="I11969"/>
      <c r="J11969"/>
      <c r="K11969"/>
    </row>
    <row r="11970" spans="1:11" ht="15">
      <c r="A11970"/>
      <c r="B11970"/>
      <c r="C11970"/>
      <c r="D11970"/>
      <c r="E11970"/>
      <c r="F11970"/>
      <c r="G11970"/>
      <c r="H11970"/>
      <c r="I11970"/>
      <c r="J11970"/>
      <c r="K11970"/>
    </row>
    <row r="11971" spans="1:11" ht="15">
      <c r="A11971"/>
      <c r="B11971"/>
      <c r="C11971"/>
      <c r="D11971"/>
      <c r="E11971"/>
      <c r="F11971"/>
      <c r="G11971"/>
      <c r="H11971"/>
      <c r="I11971"/>
      <c r="J11971"/>
      <c r="K11971"/>
    </row>
    <row r="11972" spans="1:11" ht="15">
      <c r="A11972"/>
      <c r="B11972"/>
      <c r="C11972"/>
      <c r="D11972"/>
      <c r="E11972"/>
      <c r="F11972"/>
      <c r="G11972"/>
      <c r="H11972"/>
      <c r="I11972"/>
      <c r="J11972"/>
      <c r="K11972"/>
    </row>
    <row r="11973" spans="1:11" ht="15">
      <c r="A11973"/>
      <c r="B11973"/>
      <c r="C11973"/>
      <c r="D11973"/>
      <c r="E11973"/>
      <c r="F11973"/>
      <c r="G11973"/>
      <c r="H11973"/>
      <c r="I11973"/>
      <c r="J11973"/>
      <c r="K11973"/>
    </row>
    <row r="11974" spans="1:11" ht="15">
      <c r="A11974"/>
      <c r="B11974"/>
      <c r="C11974"/>
      <c r="D11974"/>
      <c r="E11974"/>
      <c r="F11974"/>
      <c r="G11974"/>
      <c r="H11974"/>
      <c r="I11974"/>
      <c r="J11974"/>
      <c r="K11974"/>
    </row>
    <row r="11975" spans="1:11" ht="15">
      <c r="A11975"/>
      <c r="B11975"/>
      <c r="C11975"/>
      <c r="D11975"/>
      <c r="E11975"/>
      <c r="F11975"/>
      <c r="G11975"/>
      <c r="H11975"/>
      <c r="I11975"/>
      <c r="J11975"/>
      <c r="K11975"/>
    </row>
    <row r="11976" spans="1:11" ht="15">
      <c r="A11976"/>
      <c r="B11976"/>
      <c r="C11976"/>
      <c r="D11976"/>
      <c r="E11976"/>
      <c r="F11976"/>
      <c r="G11976"/>
      <c r="H11976"/>
      <c r="I11976"/>
      <c r="J11976"/>
      <c r="K11976"/>
    </row>
    <row r="11977" spans="1:11" ht="15">
      <c r="A11977"/>
      <c r="B11977"/>
      <c r="C11977"/>
      <c r="D11977"/>
      <c r="E11977"/>
      <c r="F11977"/>
      <c r="G11977"/>
      <c r="H11977"/>
      <c r="I11977"/>
      <c r="J11977"/>
      <c r="K11977"/>
    </row>
    <row r="11978" spans="1:11" ht="15">
      <c r="A11978"/>
      <c r="B11978"/>
      <c r="C11978"/>
      <c r="D11978"/>
      <c r="E11978"/>
      <c r="F11978"/>
      <c r="G11978"/>
      <c r="H11978"/>
      <c r="I11978"/>
      <c r="J11978"/>
      <c r="K11978"/>
    </row>
    <row r="11979" spans="1:11" ht="15">
      <c r="A11979"/>
      <c r="B11979"/>
      <c r="C11979"/>
      <c r="D11979"/>
      <c r="E11979"/>
      <c r="F11979"/>
      <c r="G11979"/>
      <c r="H11979"/>
      <c r="I11979"/>
      <c r="J11979"/>
      <c r="K11979"/>
    </row>
    <row r="11980" spans="1:11" ht="15">
      <c r="A11980"/>
      <c r="B11980"/>
      <c r="C11980"/>
      <c r="D11980"/>
      <c r="E11980"/>
      <c r="F11980"/>
      <c r="G11980"/>
      <c r="H11980"/>
      <c r="I11980"/>
      <c r="J11980"/>
      <c r="K11980"/>
    </row>
    <row r="11981" spans="1:11" ht="15">
      <c r="A11981"/>
      <c r="B11981"/>
      <c r="C11981"/>
      <c r="D11981"/>
      <c r="E11981"/>
      <c r="F11981"/>
      <c r="G11981"/>
      <c r="H11981"/>
      <c r="I11981"/>
      <c r="J11981"/>
      <c r="K11981"/>
    </row>
    <row r="11982" spans="1:11" ht="15">
      <c r="A11982"/>
      <c r="B11982"/>
      <c r="C11982"/>
      <c r="D11982"/>
      <c r="E11982"/>
      <c r="F11982"/>
      <c r="G11982"/>
      <c r="H11982"/>
      <c r="I11982"/>
      <c r="J11982"/>
      <c r="K11982"/>
    </row>
    <row r="11983" spans="1:11" ht="15">
      <c r="A11983"/>
      <c r="B11983"/>
      <c r="C11983"/>
      <c r="D11983"/>
      <c r="E11983"/>
      <c r="F11983"/>
      <c r="G11983"/>
      <c r="H11983"/>
      <c r="I11983"/>
      <c r="J11983"/>
      <c r="K11983"/>
    </row>
    <row r="11984" spans="1:11" ht="15">
      <c r="A11984"/>
      <c r="B11984"/>
      <c r="C11984"/>
      <c r="D11984"/>
      <c r="E11984"/>
      <c r="F11984"/>
      <c r="G11984"/>
      <c r="H11984"/>
      <c r="I11984"/>
      <c r="J11984"/>
      <c r="K11984"/>
    </row>
    <row r="11985" spans="1:11" ht="15">
      <c r="A11985"/>
      <c r="B11985"/>
      <c r="C11985"/>
      <c r="D11985"/>
      <c r="E11985"/>
      <c r="F11985"/>
      <c r="G11985"/>
      <c r="H11985"/>
      <c r="I11985"/>
      <c r="J11985"/>
      <c r="K11985"/>
    </row>
    <row r="11986" spans="1:11" ht="15">
      <c r="A11986"/>
      <c r="B11986"/>
      <c r="C11986"/>
      <c r="D11986"/>
      <c r="E11986"/>
      <c r="F11986"/>
      <c r="G11986"/>
      <c r="H11986"/>
      <c r="I11986"/>
      <c r="J11986"/>
      <c r="K11986"/>
    </row>
    <row r="11987" spans="1:11" ht="15">
      <c r="A11987"/>
      <c r="B11987"/>
      <c r="C11987"/>
      <c r="D11987"/>
      <c r="E11987"/>
      <c r="F11987"/>
      <c r="G11987"/>
      <c r="H11987"/>
      <c r="I11987"/>
      <c r="J11987"/>
      <c r="K11987"/>
    </row>
    <row r="11988" spans="1:11" ht="15">
      <c r="A11988"/>
      <c r="B11988"/>
      <c r="C11988"/>
      <c r="D11988"/>
      <c r="E11988"/>
      <c r="F11988"/>
      <c r="G11988"/>
      <c r="H11988"/>
      <c r="I11988"/>
      <c r="J11988"/>
      <c r="K11988"/>
    </row>
    <row r="11989" spans="1:11" ht="15">
      <c r="A11989"/>
      <c r="B11989"/>
      <c r="C11989"/>
      <c r="D11989"/>
      <c r="E11989"/>
      <c r="F11989"/>
      <c r="G11989"/>
      <c r="H11989"/>
      <c r="I11989"/>
      <c r="J11989"/>
      <c r="K11989"/>
    </row>
    <row r="11990" spans="1:11" ht="15">
      <c r="A11990"/>
      <c r="B11990"/>
      <c r="C11990"/>
      <c r="D11990"/>
      <c r="E11990"/>
      <c r="F11990"/>
      <c r="G11990"/>
      <c r="H11990"/>
      <c r="I11990"/>
      <c r="J11990"/>
      <c r="K11990"/>
    </row>
    <row r="11991" spans="1:11" ht="15">
      <c r="A11991"/>
      <c r="B11991"/>
      <c r="C11991"/>
      <c r="D11991"/>
      <c r="E11991"/>
      <c r="F11991"/>
      <c r="G11991"/>
      <c r="H11991"/>
      <c r="I11991"/>
      <c r="J11991"/>
      <c r="K11991"/>
    </row>
    <row r="11992" spans="1:11" ht="15">
      <c r="A11992"/>
      <c r="B11992"/>
      <c r="C11992"/>
      <c r="D11992"/>
      <c r="E11992"/>
      <c r="F11992"/>
      <c r="G11992"/>
      <c r="H11992"/>
      <c r="I11992"/>
      <c r="J11992"/>
      <c r="K11992"/>
    </row>
    <row r="11993" spans="1:11" ht="15">
      <c r="A11993"/>
      <c r="B11993"/>
      <c r="C11993"/>
      <c r="D11993"/>
      <c r="E11993"/>
      <c r="F11993"/>
      <c r="G11993"/>
      <c r="H11993"/>
      <c r="I11993"/>
      <c r="J11993"/>
      <c r="K11993"/>
    </row>
    <row r="11994" spans="1:11" ht="15">
      <c r="A11994"/>
      <c r="B11994"/>
      <c r="C11994"/>
      <c r="D11994"/>
      <c r="E11994"/>
      <c r="F11994"/>
      <c r="G11994"/>
      <c r="H11994"/>
      <c r="I11994"/>
      <c r="J11994"/>
      <c r="K11994"/>
    </row>
    <row r="11995" spans="1:11" ht="15">
      <c r="A11995"/>
      <c r="B11995"/>
      <c r="C11995"/>
      <c r="D11995"/>
      <c r="E11995"/>
      <c r="F11995"/>
      <c r="G11995"/>
      <c r="H11995"/>
      <c r="I11995"/>
      <c r="J11995"/>
      <c r="K11995"/>
    </row>
    <row r="11996" spans="1:11" ht="15">
      <c r="A11996"/>
      <c r="B11996"/>
      <c r="C11996"/>
      <c r="D11996"/>
      <c r="E11996"/>
      <c r="F11996"/>
      <c r="G11996"/>
      <c r="H11996"/>
      <c r="I11996"/>
      <c r="J11996"/>
      <c r="K11996"/>
    </row>
    <row r="11997" spans="1:11" ht="15">
      <c r="A11997"/>
      <c r="B11997"/>
      <c r="C11997"/>
      <c r="D11997"/>
      <c r="E11997"/>
      <c r="F11997"/>
      <c r="G11997"/>
      <c r="H11997"/>
      <c r="I11997"/>
      <c r="J11997"/>
      <c r="K11997"/>
    </row>
    <row r="11998" spans="1:11" ht="15">
      <c r="A11998"/>
      <c r="B11998"/>
      <c r="C11998"/>
      <c r="D11998"/>
      <c r="E11998"/>
      <c r="F11998"/>
      <c r="G11998"/>
      <c r="H11998"/>
      <c r="I11998"/>
      <c r="J11998"/>
      <c r="K11998"/>
    </row>
    <row r="11999" spans="1:11" ht="15">
      <c r="A11999"/>
      <c r="B11999"/>
      <c r="C11999"/>
      <c r="D11999"/>
      <c r="E11999"/>
      <c r="F11999"/>
      <c r="G11999"/>
      <c r="H11999"/>
      <c r="I11999"/>
      <c r="J11999"/>
      <c r="K11999"/>
    </row>
    <row r="12000" spans="1:11" ht="15">
      <c r="A12000"/>
      <c r="B12000"/>
      <c r="C12000"/>
      <c r="D12000"/>
      <c r="E12000"/>
      <c r="F12000"/>
      <c r="G12000"/>
      <c r="H12000"/>
      <c r="I12000"/>
      <c r="J12000"/>
      <c r="K12000"/>
    </row>
    <row r="12001" spans="1:11" ht="15">
      <c r="A12001"/>
      <c r="B12001"/>
      <c r="C12001"/>
      <c r="D12001"/>
      <c r="E12001"/>
      <c r="F12001"/>
      <c r="G12001"/>
      <c r="H12001"/>
      <c r="I12001"/>
      <c r="J12001"/>
      <c r="K12001"/>
    </row>
    <row r="12002" spans="1:11" ht="15">
      <c r="A12002"/>
      <c r="B12002"/>
      <c r="C12002"/>
      <c r="D12002"/>
      <c r="E12002"/>
      <c r="F12002"/>
      <c r="G12002"/>
      <c r="H12002"/>
      <c r="I12002"/>
      <c r="J12002"/>
      <c r="K12002"/>
    </row>
    <row r="12003" spans="1:11" ht="15">
      <c r="A12003"/>
      <c r="B12003"/>
      <c r="C12003"/>
      <c r="D12003"/>
      <c r="E12003"/>
      <c r="F12003"/>
      <c r="G12003"/>
      <c r="H12003"/>
      <c r="I12003"/>
      <c r="J12003"/>
      <c r="K12003"/>
    </row>
    <row r="12004" spans="1:11" ht="15">
      <c r="A12004"/>
      <c r="B12004"/>
      <c r="C12004"/>
      <c r="D12004"/>
      <c r="E12004"/>
      <c r="F12004"/>
      <c r="G12004"/>
      <c r="H12004"/>
      <c r="I12004"/>
      <c r="J12004"/>
      <c r="K12004"/>
    </row>
    <row r="12005" spans="1:11" ht="15">
      <c r="A12005"/>
      <c r="B12005"/>
      <c r="C12005"/>
      <c r="D12005"/>
      <c r="E12005"/>
      <c r="F12005"/>
      <c r="G12005"/>
      <c r="H12005"/>
      <c r="I12005"/>
      <c r="J12005"/>
      <c r="K12005"/>
    </row>
    <row r="12006" spans="1:11" ht="15">
      <c r="A12006"/>
      <c r="B12006"/>
      <c r="C12006"/>
      <c r="D12006"/>
      <c r="E12006"/>
      <c r="F12006"/>
      <c r="G12006"/>
      <c r="H12006"/>
      <c r="I12006"/>
      <c r="J12006"/>
      <c r="K12006"/>
    </row>
    <row r="12007" spans="1:11" ht="15">
      <c r="A12007"/>
      <c r="B12007"/>
      <c r="C12007"/>
      <c r="D12007"/>
      <c r="E12007"/>
      <c r="F12007"/>
      <c r="G12007"/>
      <c r="H12007"/>
      <c r="I12007"/>
      <c r="J12007"/>
      <c r="K12007"/>
    </row>
    <row r="12008" spans="1:11" ht="15">
      <c r="A12008"/>
      <c r="B12008"/>
      <c r="C12008"/>
      <c r="D12008"/>
      <c r="E12008"/>
      <c r="F12008"/>
      <c r="G12008"/>
      <c r="H12008"/>
      <c r="I12008"/>
      <c r="J12008"/>
      <c r="K12008"/>
    </row>
    <row r="12009" spans="1:11" ht="15">
      <c r="A12009"/>
      <c r="B12009"/>
      <c r="C12009"/>
      <c r="D12009"/>
      <c r="E12009"/>
      <c r="F12009"/>
      <c r="G12009"/>
      <c r="H12009"/>
      <c r="I12009"/>
      <c r="J12009"/>
      <c r="K12009"/>
    </row>
    <row r="12010" spans="1:11" ht="15">
      <c r="A12010"/>
      <c r="B12010"/>
      <c r="C12010"/>
      <c r="D12010"/>
      <c r="E12010"/>
      <c r="F12010"/>
      <c r="G12010"/>
      <c r="H12010"/>
      <c r="I12010"/>
      <c r="J12010"/>
      <c r="K12010"/>
    </row>
    <row r="12011" spans="1:11" ht="15">
      <c r="A12011"/>
      <c r="B12011"/>
      <c r="C12011"/>
      <c r="D12011"/>
      <c r="E12011"/>
      <c r="F12011"/>
      <c r="G12011"/>
      <c r="H12011"/>
      <c r="I12011"/>
      <c r="J12011"/>
      <c r="K12011"/>
    </row>
    <row r="12012" spans="1:11" ht="15">
      <c r="A12012"/>
      <c r="B12012"/>
      <c r="C12012"/>
      <c r="D12012"/>
      <c r="E12012"/>
      <c r="F12012"/>
      <c r="G12012"/>
      <c r="H12012"/>
      <c r="I12012"/>
      <c r="J12012"/>
      <c r="K12012"/>
    </row>
    <row r="12013" spans="1:11" ht="15">
      <c r="A12013"/>
      <c r="B12013"/>
      <c r="C12013"/>
      <c r="D12013"/>
      <c r="E12013"/>
      <c r="F12013"/>
      <c r="G12013"/>
      <c r="H12013"/>
      <c r="I12013"/>
      <c r="J12013"/>
      <c r="K12013"/>
    </row>
    <row r="12014" spans="1:11" ht="15">
      <c r="A12014"/>
      <c r="B12014"/>
      <c r="C12014"/>
      <c r="D12014"/>
      <c r="E12014"/>
      <c r="F12014"/>
      <c r="G12014"/>
      <c r="H12014"/>
      <c r="I12014"/>
      <c r="J12014"/>
      <c r="K12014"/>
    </row>
    <row r="12015" spans="1:11" ht="15">
      <c r="A12015"/>
      <c r="B12015"/>
      <c r="C12015"/>
      <c r="D12015"/>
      <c r="E12015"/>
      <c r="F12015"/>
      <c r="G12015"/>
      <c r="H12015"/>
      <c r="I12015"/>
      <c r="J12015"/>
      <c r="K12015"/>
    </row>
    <row r="12016" spans="1:11" ht="15">
      <c r="A12016"/>
      <c r="B12016"/>
      <c r="C12016"/>
      <c r="D12016"/>
      <c r="E12016"/>
      <c r="F12016"/>
      <c r="G12016"/>
      <c r="H12016"/>
      <c r="I12016"/>
      <c r="J12016"/>
      <c r="K12016"/>
    </row>
    <row r="12017" spans="1:11" ht="15">
      <c r="A12017"/>
      <c r="B12017"/>
      <c r="C12017"/>
      <c r="D12017"/>
      <c r="E12017"/>
      <c r="F12017"/>
      <c r="G12017"/>
      <c r="H12017"/>
      <c r="I12017"/>
      <c r="J12017"/>
      <c r="K12017"/>
    </row>
    <row r="12018" spans="1:11" ht="15">
      <c r="A12018"/>
      <c r="B12018"/>
      <c r="C12018"/>
      <c r="D12018"/>
      <c r="E12018"/>
      <c r="F12018"/>
      <c r="G12018"/>
      <c r="H12018"/>
      <c r="I12018"/>
      <c r="J12018"/>
      <c r="K12018"/>
    </row>
    <row r="12019" spans="1:11" ht="15">
      <c r="A12019"/>
      <c r="B12019"/>
      <c r="C12019"/>
      <c r="D12019"/>
      <c r="E12019"/>
      <c r="F12019"/>
      <c r="G12019"/>
      <c r="H12019"/>
      <c r="I12019"/>
      <c r="J12019"/>
      <c r="K12019"/>
    </row>
    <row r="12020" spans="1:11" ht="15">
      <c r="A12020"/>
      <c r="B12020"/>
      <c r="C12020"/>
      <c r="D12020"/>
      <c r="E12020"/>
      <c r="F12020"/>
      <c r="G12020"/>
      <c r="H12020"/>
      <c r="I12020"/>
      <c r="J12020"/>
      <c r="K12020"/>
    </row>
    <row r="12021" spans="1:11" ht="15">
      <c r="A12021"/>
      <c r="B12021"/>
      <c r="C12021"/>
      <c r="D12021"/>
      <c r="E12021"/>
      <c r="F12021"/>
      <c r="G12021"/>
      <c r="H12021"/>
      <c r="I12021"/>
      <c r="J12021"/>
      <c r="K12021"/>
    </row>
    <row r="12022" spans="1:11" ht="15">
      <c r="A12022"/>
      <c r="B12022"/>
      <c r="C12022"/>
      <c r="D12022"/>
      <c r="E12022"/>
      <c r="F12022"/>
      <c r="G12022"/>
      <c r="H12022"/>
      <c r="I12022"/>
      <c r="J12022"/>
      <c r="K12022"/>
    </row>
    <row r="12023" spans="1:11" ht="15">
      <c r="A12023"/>
      <c r="B12023"/>
      <c r="C12023"/>
      <c r="D12023"/>
      <c r="E12023"/>
      <c r="F12023"/>
      <c r="G12023"/>
      <c r="H12023"/>
      <c r="I12023"/>
      <c r="J12023"/>
      <c r="K12023"/>
    </row>
    <row r="12024" spans="1:11" ht="15">
      <c r="A12024"/>
      <c r="B12024"/>
      <c r="C12024"/>
      <c r="D12024"/>
      <c r="E12024"/>
      <c r="F12024"/>
      <c r="G12024"/>
      <c r="H12024"/>
      <c r="I12024"/>
      <c r="J12024"/>
      <c r="K12024"/>
    </row>
    <row r="12025" spans="1:11" ht="15">
      <c r="A12025"/>
      <c r="B12025"/>
      <c r="C12025"/>
      <c r="D12025"/>
      <c r="E12025"/>
      <c r="F12025"/>
      <c r="G12025"/>
      <c r="H12025"/>
      <c r="I12025"/>
      <c r="J12025"/>
      <c r="K12025"/>
    </row>
    <row r="12026" spans="1:11" ht="15">
      <c r="A12026"/>
      <c r="B12026"/>
      <c r="C12026"/>
      <c r="D12026"/>
      <c r="E12026"/>
      <c r="F12026"/>
      <c r="G12026"/>
      <c r="H12026"/>
      <c r="I12026"/>
      <c r="J12026"/>
      <c r="K12026"/>
    </row>
    <row r="12027" spans="1:11" ht="15">
      <c r="A12027"/>
      <c r="B12027"/>
      <c r="C12027"/>
      <c r="D12027"/>
      <c r="E12027"/>
      <c r="F12027"/>
      <c r="G12027"/>
      <c r="H12027"/>
      <c r="I12027"/>
      <c r="J12027"/>
      <c r="K12027"/>
    </row>
    <row r="12028" spans="1:11" ht="15">
      <c r="A12028"/>
      <c r="B12028"/>
      <c r="C12028"/>
      <c r="D12028"/>
      <c r="E12028"/>
      <c r="F12028"/>
      <c r="G12028"/>
      <c r="H12028"/>
      <c r="I12028"/>
      <c r="J12028"/>
      <c r="K12028"/>
    </row>
    <row r="12029" spans="1:11" ht="15">
      <c r="A12029"/>
      <c r="B12029"/>
      <c r="C12029"/>
      <c r="D12029"/>
      <c r="E12029"/>
      <c r="F12029"/>
      <c r="G12029"/>
      <c r="H12029"/>
      <c r="I12029"/>
      <c r="J12029"/>
      <c r="K12029"/>
    </row>
    <row r="12030" spans="1:11" ht="15">
      <c r="A12030"/>
      <c r="B12030"/>
      <c r="C12030"/>
      <c r="D12030"/>
      <c r="E12030"/>
      <c r="F12030"/>
      <c r="G12030"/>
      <c r="H12030"/>
      <c r="I12030"/>
      <c r="J12030"/>
      <c r="K12030"/>
    </row>
    <row r="12031" spans="1:11" ht="15">
      <c r="A12031"/>
      <c r="B12031"/>
      <c r="C12031"/>
      <c r="D12031"/>
      <c r="E12031"/>
      <c r="F12031"/>
      <c r="G12031"/>
      <c r="H12031"/>
      <c r="I12031"/>
      <c r="J12031"/>
      <c r="K12031"/>
    </row>
    <row r="12032" spans="1:11" ht="15">
      <c r="A12032"/>
      <c r="B12032"/>
      <c r="C12032"/>
      <c r="D12032"/>
      <c r="E12032"/>
      <c r="F12032"/>
      <c r="G12032"/>
      <c r="H12032"/>
      <c r="I12032"/>
      <c r="J12032"/>
      <c r="K12032"/>
    </row>
    <row r="12033" spans="1:11" ht="15">
      <c r="A12033"/>
      <c r="B12033"/>
      <c r="C12033"/>
      <c r="D12033"/>
      <c r="E12033"/>
      <c r="F12033"/>
      <c r="G12033"/>
      <c r="H12033"/>
      <c r="I12033"/>
      <c r="J12033"/>
      <c r="K12033"/>
    </row>
    <row r="12034" spans="1:11" ht="15">
      <c r="A12034"/>
      <c r="B12034"/>
      <c r="C12034"/>
      <c r="D12034"/>
      <c r="E12034"/>
      <c r="F12034"/>
      <c r="G12034"/>
      <c r="H12034"/>
      <c r="I12034"/>
      <c r="J12034"/>
      <c r="K12034"/>
    </row>
    <row r="12035" spans="1:11" ht="15">
      <c r="A12035"/>
      <c r="B12035"/>
      <c r="C12035"/>
      <c r="D12035"/>
      <c r="E12035"/>
      <c r="F12035"/>
      <c r="G12035"/>
      <c r="H12035"/>
      <c r="I12035"/>
      <c r="J12035"/>
      <c r="K12035"/>
    </row>
    <row r="12036" spans="1:11" ht="15">
      <c r="A12036"/>
      <c r="B12036"/>
      <c r="C12036"/>
      <c r="D12036"/>
      <c r="E12036"/>
      <c r="F12036"/>
      <c r="G12036"/>
      <c r="H12036"/>
      <c r="I12036"/>
      <c r="J12036"/>
      <c r="K12036"/>
    </row>
    <row r="12037" spans="1:11" ht="15">
      <c r="A12037"/>
      <c r="B12037"/>
      <c r="C12037"/>
      <c r="D12037"/>
      <c r="E12037"/>
      <c r="F12037"/>
      <c r="G12037"/>
      <c r="H12037"/>
      <c r="I12037"/>
      <c r="J12037"/>
      <c r="K12037"/>
    </row>
    <row r="12038" spans="1:11" ht="15">
      <c r="A12038"/>
      <c r="B12038"/>
      <c r="C12038"/>
      <c r="D12038"/>
      <c r="E12038"/>
      <c r="F12038"/>
      <c r="G12038"/>
      <c r="H12038"/>
      <c r="I12038"/>
      <c r="J12038"/>
      <c r="K12038"/>
    </row>
    <row r="12039" spans="1:11" ht="15">
      <c r="A12039"/>
      <c r="B12039"/>
      <c r="C12039"/>
      <c r="D12039"/>
      <c r="E12039"/>
      <c r="F12039"/>
      <c r="G12039"/>
      <c r="H12039"/>
      <c r="I12039"/>
      <c r="J12039"/>
      <c r="K12039"/>
    </row>
    <row r="12040" spans="1:11" ht="15">
      <c r="A12040"/>
      <c r="B12040"/>
      <c r="C12040"/>
      <c r="D12040"/>
      <c r="E12040"/>
      <c r="F12040"/>
      <c r="G12040"/>
      <c r="H12040"/>
      <c r="I12040"/>
      <c r="J12040"/>
      <c r="K12040"/>
    </row>
    <row r="12041" spans="1:11" ht="15">
      <c r="A12041"/>
      <c r="B12041"/>
      <c r="C12041"/>
      <c r="D12041"/>
      <c r="E12041"/>
      <c r="F12041"/>
      <c r="G12041"/>
      <c r="H12041"/>
      <c r="I12041"/>
      <c r="J12041"/>
      <c r="K12041"/>
    </row>
    <row r="12042" spans="1:11" ht="15">
      <c r="A12042"/>
      <c r="B12042"/>
      <c r="C12042"/>
      <c r="D12042"/>
      <c r="E12042"/>
      <c r="F12042"/>
      <c r="G12042"/>
      <c r="H12042"/>
      <c r="I12042"/>
      <c r="J12042"/>
      <c r="K12042"/>
    </row>
    <row r="12043" spans="1:11" ht="15">
      <c r="A12043"/>
      <c r="B12043"/>
      <c r="C12043"/>
      <c r="D12043"/>
      <c r="E12043"/>
      <c r="F12043"/>
      <c r="G12043"/>
      <c r="H12043"/>
      <c r="I12043"/>
      <c r="J12043"/>
      <c r="K12043"/>
    </row>
    <row r="12044" spans="1:11" ht="15">
      <c r="A12044"/>
      <c r="B12044"/>
      <c r="C12044"/>
      <c r="D12044"/>
      <c r="E12044"/>
      <c r="F12044"/>
      <c r="G12044"/>
      <c r="H12044"/>
      <c r="I12044"/>
      <c r="J12044"/>
      <c r="K12044"/>
    </row>
    <row r="12045" spans="1:11" ht="15">
      <c r="A12045"/>
      <c r="B12045"/>
      <c r="C12045"/>
      <c r="D12045"/>
      <c r="E12045"/>
      <c r="F12045"/>
      <c r="G12045"/>
      <c r="H12045"/>
      <c r="I12045"/>
      <c r="J12045"/>
      <c r="K12045"/>
    </row>
    <row r="12046" spans="1:11" ht="15">
      <c r="A12046"/>
      <c r="B12046"/>
      <c r="C12046"/>
      <c r="D12046"/>
      <c r="E12046"/>
      <c r="F12046"/>
      <c r="G12046"/>
      <c r="H12046"/>
      <c r="I12046"/>
      <c r="J12046"/>
      <c r="K12046"/>
    </row>
    <row r="12047" spans="1:11" ht="15">
      <c r="A12047"/>
      <c r="B12047"/>
      <c r="C12047"/>
      <c r="D12047"/>
      <c r="E12047"/>
      <c r="F12047"/>
      <c r="G12047"/>
      <c r="H12047"/>
      <c r="I12047"/>
      <c r="J12047"/>
      <c r="K12047"/>
    </row>
    <row r="12048" spans="1:11" ht="15">
      <c r="A12048"/>
      <c r="B12048"/>
      <c r="C12048"/>
      <c r="D12048"/>
      <c r="E12048"/>
      <c r="F12048"/>
      <c r="G12048"/>
      <c r="H12048"/>
      <c r="I12048"/>
      <c r="J12048"/>
      <c r="K12048"/>
    </row>
    <row r="12049" spans="1:11" ht="15">
      <c r="A12049"/>
      <c r="B12049"/>
      <c r="C12049"/>
      <c r="D12049"/>
      <c r="E12049"/>
      <c r="F12049"/>
      <c r="G12049"/>
      <c r="H12049"/>
      <c r="I12049"/>
      <c r="J12049"/>
      <c r="K12049"/>
    </row>
    <row r="12050" spans="1:11" ht="15">
      <c r="A12050"/>
      <c r="B12050"/>
      <c r="C12050"/>
      <c r="D12050"/>
      <c r="E12050"/>
      <c r="F12050"/>
      <c r="G12050"/>
      <c r="H12050"/>
      <c r="I12050"/>
      <c r="J12050"/>
      <c r="K12050"/>
    </row>
    <row r="12051" spans="1:11" ht="15">
      <c r="A12051"/>
      <c r="B12051"/>
      <c r="C12051"/>
      <c r="D12051"/>
      <c r="E12051"/>
      <c r="F12051"/>
      <c r="G12051"/>
      <c r="H12051"/>
      <c r="I12051"/>
      <c r="J12051"/>
      <c r="K12051"/>
    </row>
    <row r="12052" spans="1:11" ht="15">
      <c r="A12052"/>
      <c r="B12052"/>
      <c r="C12052"/>
      <c r="D12052"/>
      <c r="E12052"/>
      <c r="F12052"/>
      <c r="G12052"/>
      <c r="H12052"/>
      <c r="I12052"/>
      <c r="J12052"/>
      <c r="K12052"/>
    </row>
    <row r="12053" spans="1:11" ht="15">
      <c r="A12053"/>
      <c r="B12053"/>
      <c r="C12053"/>
      <c r="D12053"/>
      <c r="E12053"/>
      <c r="F12053"/>
      <c r="G12053"/>
      <c r="H12053"/>
      <c r="I12053"/>
      <c r="J12053"/>
      <c r="K12053"/>
    </row>
    <row r="12054" spans="1:11" ht="15">
      <c r="A12054"/>
      <c r="B12054"/>
      <c r="C12054"/>
      <c r="D12054"/>
      <c r="E12054"/>
      <c r="F12054"/>
      <c r="G12054"/>
      <c r="H12054"/>
      <c r="I12054"/>
      <c r="J12054"/>
      <c r="K12054"/>
    </row>
    <row r="12055" spans="1:11" ht="15">
      <c r="A12055"/>
      <c r="B12055"/>
      <c r="C12055"/>
      <c r="D12055"/>
      <c r="E12055"/>
      <c r="F12055"/>
      <c r="G12055"/>
      <c r="H12055"/>
      <c r="I12055"/>
      <c r="J12055"/>
      <c r="K12055"/>
    </row>
    <row r="12056" spans="1:11" ht="15">
      <c r="A12056"/>
      <c r="B12056"/>
      <c r="C12056"/>
      <c r="D12056"/>
      <c r="E12056"/>
      <c r="F12056"/>
      <c r="G12056"/>
      <c r="H12056"/>
      <c r="I12056"/>
      <c r="J12056"/>
      <c r="K12056"/>
    </row>
    <row r="12057" spans="1:11" ht="15">
      <c r="A12057"/>
      <c r="B12057"/>
      <c r="C12057"/>
      <c r="D12057"/>
      <c r="E12057"/>
      <c r="F12057"/>
      <c r="G12057"/>
      <c r="H12057"/>
      <c r="I12057"/>
      <c r="J12057"/>
      <c r="K12057"/>
    </row>
    <row r="12058" spans="1:11" ht="15">
      <c r="A12058"/>
      <c r="B12058"/>
      <c r="C12058"/>
      <c r="D12058"/>
      <c r="E12058"/>
      <c r="F12058"/>
      <c r="G12058"/>
      <c r="H12058"/>
      <c r="I12058"/>
      <c r="J12058"/>
      <c r="K12058"/>
    </row>
    <row r="12059" spans="1:11" ht="15">
      <c r="A12059"/>
      <c r="B12059"/>
      <c r="C12059"/>
      <c r="D12059"/>
      <c r="E12059"/>
      <c r="F12059"/>
      <c r="G12059"/>
      <c r="H12059"/>
      <c r="I12059"/>
      <c r="J12059"/>
      <c r="K12059"/>
    </row>
    <row r="12060" spans="1:11" ht="15">
      <c r="A12060"/>
      <c r="B12060"/>
      <c r="C12060"/>
      <c r="D12060"/>
      <c r="E12060"/>
      <c r="F12060"/>
      <c r="G12060"/>
      <c r="H12060"/>
      <c r="I12060"/>
      <c r="J12060"/>
      <c r="K12060"/>
    </row>
    <row r="12061" spans="1:11" ht="15">
      <c r="A12061"/>
      <c r="B12061"/>
      <c r="C12061"/>
      <c r="D12061"/>
      <c r="E12061"/>
      <c r="F12061"/>
      <c r="G12061"/>
      <c r="H12061"/>
      <c r="I12061"/>
      <c r="J12061"/>
      <c r="K12061"/>
    </row>
    <row r="12062" spans="1:11" ht="15">
      <c r="A12062"/>
      <c r="B12062"/>
      <c r="C12062"/>
      <c r="D12062"/>
      <c r="E12062"/>
      <c r="F12062"/>
      <c r="G12062"/>
      <c r="H12062"/>
      <c r="I12062"/>
      <c r="J12062"/>
      <c r="K12062"/>
    </row>
    <row r="12063" spans="1:11" ht="15">
      <c r="A12063"/>
      <c r="B12063"/>
      <c r="C12063"/>
      <c r="D12063"/>
      <c r="E12063"/>
      <c r="F12063"/>
      <c r="G12063"/>
      <c r="H12063"/>
      <c r="I12063"/>
      <c r="J12063"/>
      <c r="K12063"/>
    </row>
    <row r="12064" spans="1:11" ht="15">
      <c r="A12064"/>
      <c r="B12064"/>
      <c r="C12064"/>
      <c r="D12064"/>
      <c r="E12064"/>
      <c r="F12064"/>
      <c r="G12064"/>
      <c r="H12064"/>
      <c r="I12064"/>
      <c r="J12064"/>
      <c r="K12064"/>
    </row>
    <row r="12065" spans="1:11" ht="15">
      <c r="A12065"/>
      <c r="B12065"/>
      <c r="C12065"/>
      <c r="D12065"/>
      <c r="E12065"/>
      <c r="F12065"/>
      <c r="G12065"/>
      <c r="H12065"/>
      <c r="I12065"/>
      <c r="J12065"/>
      <c r="K12065"/>
    </row>
    <row r="12066" spans="1:11" ht="15">
      <c r="A12066"/>
      <c r="B12066"/>
      <c r="C12066"/>
      <c r="D12066"/>
      <c r="E12066"/>
      <c r="F12066"/>
      <c r="G12066"/>
      <c r="H12066"/>
      <c r="I12066"/>
      <c r="J12066"/>
      <c r="K12066"/>
    </row>
    <row r="12067" spans="1:11" ht="15">
      <c r="A12067"/>
      <c r="B12067"/>
      <c r="C12067"/>
      <c r="D12067"/>
      <c r="E12067"/>
      <c r="F12067"/>
      <c r="G12067"/>
      <c r="H12067"/>
      <c r="I12067"/>
      <c r="J12067"/>
      <c r="K12067"/>
    </row>
    <row r="12068" spans="1:11" ht="15">
      <c r="A12068"/>
      <c r="B12068"/>
      <c r="C12068"/>
      <c r="D12068"/>
      <c r="E12068"/>
      <c r="F12068"/>
      <c r="G12068"/>
      <c r="H12068"/>
      <c r="I12068"/>
      <c r="J12068"/>
      <c r="K12068"/>
    </row>
    <row r="12069" spans="1:11" ht="15">
      <c r="A12069"/>
      <c r="B12069"/>
      <c r="C12069"/>
      <c r="D12069"/>
      <c r="E12069"/>
      <c r="F12069"/>
      <c r="G12069"/>
      <c r="H12069"/>
      <c r="I12069"/>
      <c r="J12069"/>
      <c r="K12069"/>
    </row>
    <row r="12070" spans="1:11" ht="15">
      <c r="A12070"/>
      <c r="B12070"/>
      <c r="C12070"/>
      <c r="D12070"/>
      <c r="E12070"/>
      <c r="F12070"/>
      <c r="G12070"/>
      <c r="H12070"/>
      <c r="I12070"/>
      <c r="J12070"/>
      <c r="K12070"/>
    </row>
    <row r="12071" spans="1:11" ht="15">
      <c r="A12071"/>
      <c r="B12071"/>
      <c r="C12071"/>
      <c r="D12071"/>
      <c r="E12071"/>
      <c r="F12071"/>
      <c r="G12071"/>
      <c r="H12071"/>
      <c r="I12071"/>
      <c r="J12071"/>
      <c r="K12071"/>
    </row>
    <row r="12072" spans="1:11" ht="15">
      <c r="A12072"/>
      <c r="B12072"/>
      <c r="C12072"/>
      <c r="D12072"/>
      <c r="E12072"/>
      <c r="F12072"/>
      <c r="G12072"/>
      <c r="H12072"/>
      <c r="I12072"/>
      <c r="J12072"/>
      <c r="K12072"/>
    </row>
    <row r="12073" spans="1:11" ht="15">
      <c r="A12073"/>
      <c r="B12073"/>
      <c r="C12073"/>
      <c r="D12073"/>
      <c r="E12073"/>
      <c r="F12073"/>
      <c r="G12073"/>
      <c r="H12073"/>
      <c r="I12073"/>
      <c r="J12073"/>
      <c r="K12073"/>
    </row>
    <row r="12074" spans="1:11" ht="15">
      <c r="A12074"/>
      <c r="B12074"/>
      <c r="C12074"/>
      <c r="D12074"/>
      <c r="E12074"/>
      <c r="F12074"/>
      <c r="G12074"/>
      <c r="H12074"/>
      <c r="I12074"/>
      <c r="J12074"/>
      <c r="K12074"/>
    </row>
    <row r="12075" spans="1:11" ht="15">
      <c r="A12075"/>
      <c r="B12075"/>
      <c r="C12075"/>
      <c r="D12075"/>
      <c r="E12075"/>
      <c r="F12075"/>
      <c r="G12075"/>
      <c r="H12075"/>
      <c r="I12075"/>
      <c r="J12075"/>
      <c r="K12075"/>
    </row>
    <row r="12076" spans="1:11" ht="15">
      <c r="A12076"/>
      <c r="B12076"/>
      <c r="C12076"/>
      <c r="D12076"/>
      <c r="E12076"/>
      <c r="F12076"/>
      <c r="G12076"/>
      <c r="H12076"/>
      <c r="I12076"/>
      <c r="J12076"/>
      <c r="K12076"/>
    </row>
    <row r="12077" spans="1:11" ht="15">
      <c r="A12077"/>
      <c r="B12077"/>
      <c r="C12077"/>
      <c r="D12077"/>
      <c r="E12077"/>
      <c r="F12077"/>
      <c r="G12077"/>
      <c r="H12077"/>
      <c r="I12077"/>
      <c r="J12077"/>
      <c r="K12077"/>
    </row>
    <row r="12078" spans="1:11" ht="15">
      <c r="A12078"/>
      <c r="B12078"/>
      <c r="C12078"/>
      <c r="D12078"/>
      <c r="E12078"/>
      <c r="F12078"/>
      <c r="G12078"/>
      <c r="H12078"/>
      <c r="I12078"/>
      <c r="J12078"/>
      <c r="K12078"/>
    </row>
    <row r="12079" spans="1:11" ht="15">
      <c r="A12079"/>
      <c r="B12079"/>
      <c r="C12079"/>
      <c r="D12079"/>
      <c r="E12079"/>
      <c r="F12079"/>
      <c r="G12079"/>
      <c r="H12079"/>
      <c r="I12079"/>
      <c r="J12079"/>
      <c r="K12079"/>
    </row>
    <row r="12080" spans="1:11" ht="15">
      <c r="A12080"/>
      <c r="B12080"/>
      <c r="C12080"/>
      <c r="D12080"/>
      <c r="E12080"/>
      <c r="F12080"/>
      <c r="G12080"/>
      <c r="H12080"/>
      <c r="I12080"/>
      <c r="J12080"/>
      <c r="K12080"/>
    </row>
    <row r="12081" spans="1:11" ht="15">
      <c r="A12081"/>
      <c r="B12081"/>
      <c r="C12081"/>
      <c r="D12081"/>
      <c r="E12081"/>
      <c r="F12081"/>
      <c r="G12081"/>
      <c r="H12081"/>
      <c r="I12081"/>
      <c r="J12081"/>
      <c r="K12081"/>
    </row>
    <row r="12082" spans="1:11" ht="15">
      <c r="A12082"/>
      <c r="B12082"/>
      <c r="C12082"/>
      <c r="D12082"/>
      <c r="E12082"/>
      <c r="F12082"/>
      <c r="G12082"/>
      <c r="H12082"/>
      <c r="I12082"/>
      <c r="J12082"/>
      <c r="K12082"/>
    </row>
    <row r="12083" spans="1:11" ht="15">
      <c r="A12083"/>
      <c r="B12083"/>
      <c r="C12083"/>
      <c r="D12083"/>
      <c r="E12083"/>
      <c r="F12083"/>
      <c r="G12083"/>
      <c r="H12083"/>
      <c r="I12083"/>
      <c r="J12083"/>
      <c r="K12083"/>
    </row>
    <row r="12084" spans="1:11" ht="15">
      <c r="A12084"/>
      <c r="B12084"/>
      <c r="C12084"/>
      <c r="D12084"/>
      <c r="E12084"/>
      <c r="F12084"/>
      <c r="G12084"/>
      <c r="H12084"/>
      <c r="I12084"/>
      <c r="J12084"/>
      <c r="K12084"/>
    </row>
    <row r="12085" spans="1:11" ht="15">
      <c r="A12085"/>
      <c r="B12085"/>
      <c r="C12085"/>
      <c r="D12085"/>
      <c r="E12085"/>
      <c r="F12085"/>
      <c r="G12085"/>
      <c r="H12085"/>
      <c r="I12085"/>
      <c r="J12085"/>
      <c r="K12085"/>
    </row>
    <row r="12086" spans="1:11" ht="15">
      <c r="A12086"/>
      <c r="B12086"/>
      <c r="C12086"/>
      <c r="D12086"/>
      <c r="E12086"/>
      <c r="F12086"/>
      <c r="G12086"/>
      <c r="H12086"/>
      <c r="I12086"/>
      <c r="J12086"/>
      <c r="K12086"/>
    </row>
    <row r="12087" spans="1:11" ht="15">
      <c r="A12087"/>
      <c r="B12087"/>
      <c r="C12087"/>
      <c r="D12087"/>
      <c r="E12087"/>
      <c r="F12087"/>
      <c r="G12087"/>
      <c r="H12087"/>
      <c r="I12087"/>
      <c r="J12087"/>
      <c r="K12087"/>
    </row>
    <row r="12088" spans="1:11" ht="15">
      <c r="A12088"/>
      <c r="B12088"/>
      <c r="C12088"/>
      <c r="D12088"/>
      <c r="E12088"/>
      <c r="F12088"/>
      <c r="G12088"/>
      <c r="H12088"/>
      <c r="I12088"/>
      <c r="J12088"/>
      <c r="K12088"/>
    </row>
    <row r="12089" spans="1:11" ht="15">
      <c r="A12089"/>
      <c r="B12089"/>
      <c r="C12089"/>
      <c r="D12089"/>
      <c r="E12089"/>
      <c r="F12089"/>
      <c r="G12089"/>
      <c r="H12089"/>
      <c r="I12089"/>
      <c r="J12089"/>
      <c r="K12089"/>
    </row>
    <row r="12090" spans="1:11" ht="15">
      <c r="A12090"/>
      <c r="B12090"/>
      <c r="C12090"/>
      <c r="D12090"/>
      <c r="E12090"/>
      <c r="F12090"/>
      <c r="G12090"/>
      <c r="H12090"/>
      <c r="I12090"/>
      <c r="J12090"/>
      <c r="K12090"/>
    </row>
    <row r="12091" spans="1:11" ht="15">
      <c r="A12091"/>
      <c r="B12091"/>
      <c r="C12091"/>
      <c r="D12091"/>
      <c r="E12091"/>
      <c r="F12091"/>
      <c r="G12091"/>
      <c r="H12091"/>
      <c r="I12091"/>
      <c r="J12091"/>
      <c r="K12091"/>
    </row>
    <row r="12092" spans="1:11" ht="15">
      <c r="A12092"/>
      <c r="B12092"/>
      <c r="C12092"/>
      <c r="D12092"/>
      <c r="E12092"/>
      <c r="F12092"/>
      <c r="G12092"/>
      <c r="H12092"/>
      <c r="I12092"/>
      <c r="J12092"/>
      <c r="K12092"/>
    </row>
    <row r="12093" spans="1:11" ht="15">
      <c r="A12093"/>
      <c r="B12093"/>
      <c r="C12093"/>
      <c r="D12093"/>
      <c r="E12093"/>
      <c r="F12093"/>
      <c r="G12093"/>
      <c r="H12093"/>
      <c r="I12093"/>
      <c r="J12093"/>
      <c r="K12093"/>
    </row>
    <row r="12094" spans="1:11" ht="15">
      <c r="A12094"/>
      <c r="B12094"/>
      <c r="C12094"/>
      <c r="D12094"/>
      <c r="E12094"/>
      <c r="F12094"/>
      <c r="G12094"/>
      <c r="H12094"/>
      <c r="I12094"/>
      <c r="J12094"/>
      <c r="K12094"/>
    </row>
    <row r="12095" spans="1:11" ht="15">
      <c r="A12095"/>
      <c r="B12095"/>
      <c r="C12095"/>
      <c r="D12095"/>
      <c r="E12095"/>
      <c r="F12095"/>
      <c r="G12095"/>
      <c r="H12095"/>
      <c r="I12095"/>
      <c r="J12095"/>
      <c r="K12095"/>
    </row>
    <row r="12096" spans="1:11" ht="15">
      <c r="A12096"/>
      <c r="B12096"/>
      <c r="C12096"/>
      <c r="D12096"/>
      <c r="E12096"/>
      <c r="F12096"/>
      <c r="G12096"/>
      <c r="H12096"/>
      <c r="I12096"/>
      <c r="J12096"/>
      <c r="K12096"/>
    </row>
    <row r="12097" spans="1:11" ht="15">
      <c r="A12097"/>
      <c r="B12097"/>
      <c r="C12097"/>
      <c r="D12097"/>
      <c r="E12097"/>
      <c r="F12097"/>
      <c r="G12097"/>
      <c r="H12097"/>
      <c r="I12097"/>
      <c r="J12097"/>
      <c r="K12097"/>
    </row>
    <row r="12098" spans="1:11" ht="15">
      <c r="A12098"/>
      <c r="B12098"/>
      <c r="C12098"/>
      <c r="D12098"/>
      <c r="E12098"/>
      <c r="F12098"/>
      <c r="G12098"/>
      <c r="H12098"/>
      <c r="I12098"/>
      <c r="J12098"/>
      <c r="K12098"/>
    </row>
    <row r="12099" spans="1:11" ht="15">
      <c r="A12099"/>
      <c r="B12099"/>
      <c r="C12099"/>
      <c r="D12099"/>
      <c r="E12099"/>
      <c r="F12099"/>
      <c r="G12099"/>
      <c r="H12099"/>
      <c r="I12099"/>
      <c r="J12099"/>
      <c r="K12099"/>
    </row>
    <row r="12100" spans="1:11" ht="15">
      <c r="A12100"/>
      <c r="B12100"/>
      <c r="C12100"/>
      <c r="D12100"/>
      <c r="E12100"/>
      <c r="F12100"/>
      <c r="G12100"/>
      <c r="H12100"/>
      <c r="I12100"/>
      <c r="J12100"/>
      <c r="K12100"/>
    </row>
    <row r="12101" spans="1:11" ht="15">
      <c r="A12101"/>
      <c r="B12101"/>
      <c r="C12101"/>
      <c r="D12101"/>
      <c r="E12101"/>
      <c r="F12101"/>
      <c r="G12101"/>
      <c r="H12101"/>
      <c r="I12101"/>
      <c r="J12101"/>
      <c r="K12101"/>
    </row>
    <row r="12102" spans="1:11" ht="15">
      <c r="A12102"/>
      <c r="B12102"/>
      <c r="C12102"/>
      <c r="D12102"/>
      <c r="E12102"/>
      <c r="F12102"/>
      <c r="G12102"/>
      <c r="H12102"/>
      <c r="I12102"/>
      <c r="J12102"/>
      <c r="K12102"/>
    </row>
    <row r="12103" spans="1:11" ht="15">
      <c r="A12103"/>
      <c r="B12103"/>
      <c r="C12103"/>
      <c r="D12103"/>
      <c r="E12103"/>
      <c r="F12103"/>
      <c r="G12103"/>
      <c r="H12103"/>
      <c r="I12103"/>
      <c r="J12103"/>
      <c r="K12103"/>
    </row>
    <row r="12104" spans="1:11" ht="15">
      <c r="A12104"/>
      <c r="B12104"/>
      <c r="C12104"/>
      <c r="D12104"/>
      <c r="E12104"/>
      <c r="F12104"/>
      <c r="G12104"/>
      <c r="H12104"/>
      <c r="I12104"/>
      <c r="J12104"/>
      <c r="K12104"/>
    </row>
    <row r="12105" spans="1:11" ht="15">
      <c r="A12105"/>
      <c r="B12105"/>
      <c r="C12105"/>
      <c r="D12105"/>
      <c r="E12105"/>
      <c r="F12105"/>
      <c r="G12105"/>
      <c r="H12105"/>
      <c r="I12105"/>
      <c r="J12105"/>
      <c r="K12105"/>
    </row>
    <row r="12106" spans="1:11" ht="15">
      <c r="A12106"/>
      <c r="B12106"/>
      <c r="C12106"/>
      <c r="D12106"/>
      <c r="E12106"/>
      <c r="F12106"/>
      <c r="G12106"/>
      <c r="H12106"/>
      <c r="I12106"/>
      <c r="J12106"/>
      <c r="K12106"/>
    </row>
    <row r="12107" spans="1:11" ht="15">
      <c r="A12107"/>
      <c r="B12107"/>
      <c r="C12107"/>
      <c r="D12107"/>
      <c r="E12107"/>
      <c r="F12107"/>
      <c r="G12107"/>
      <c r="H12107"/>
      <c r="I12107"/>
      <c r="J12107"/>
      <c r="K12107"/>
    </row>
    <row r="12108" spans="1:11" ht="15">
      <c r="A12108"/>
      <c r="B12108"/>
      <c r="C12108"/>
      <c r="D12108"/>
      <c r="E12108"/>
      <c r="F12108"/>
      <c r="G12108"/>
      <c r="H12108"/>
      <c r="I12108"/>
      <c r="J12108"/>
      <c r="K12108"/>
    </row>
    <row r="12109" spans="1:11" ht="15">
      <c r="A12109"/>
      <c r="B12109"/>
      <c r="C12109"/>
      <c r="D12109"/>
      <c r="E12109"/>
      <c r="F12109"/>
      <c r="G12109"/>
      <c r="H12109"/>
      <c r="I12109"/>
      <c r="J12109"/>
      <c r="K12109"/>
    </row>
    <row r="12110" spans="1:11" ht="15">
      <c r="A12110"/>
      <c r="B12110"/>
      <c r="C12110"/>
      <c r="D12110"/>
      <c r="E12110"/>
      <c r="F12110"/>
      <c r="G12110"/>
      <c r="H12110"/>
      <c r="I12110"/>
      <c r="J12110"/>
      <c r="K12110"/>
    </row>
    <row r="12111" spans="1:11" ht="15">
      <c r="A12111"/>
      <c r="B12111"/>
      <c r="C12111"/>
      <c r="D12111"/>
      <c r="E12111"/>
      <c r="F12111"/>
      <c r="G12111"/>
      <c r="H12111"/>
      <c r="I12111"/>
      <c r="J12111"/>
      <c r="K12111"/>
    </row>
    <row r="12112" spans="1:11" ht="15">
      <c r="A12112"/>
      <c r="B12112"/>
      <c r="C12112"/>
      <c r="D12112"/>
      <c r="E12112"/>
      <c r="F12112"/>
      <c r="G12112"/>
      <c r="H12112"/>
      <c r="I12112"/>
      <c r="J12112"/>
      <c r="K12112"/>
    </row>
    <row r="12113" spans="1:11" ht="15">
      <c r="A12113"/>
      <c r="B12113"/>
      <c r="C12113"/>
      <c r="D12113"/>
      <c r="E12113"/>
      <c r="F12113"/>
      <c r="G12113"/>
      <c r="H12113"/>
      <c r="I12113"/>
      <c r="J12113"/>
      <c r="K12113"/>
    </row>
    <row r="12114" spans="1:11" ht="15">
      <c r="A12114"/>
      <c r="B12114"/>
      <c r="C12114"/>
      <c r="D12114"/>
      <c r="E12114"/>
      <c r="F12114"/>
      <c r="G12114"/>
      <c r="H12114"/>
      <c r="I12114"/>
      <c r="J12114"/>
      <c r="K12114"/>
    </row>
    <row r="12115" spans="1:11" ht="15">
      <c r="A12115"/>
      <c r="B12115"/>
      <c r="C12115"/>
      <c r="D12115"/>
      <c r="E12115"/>
      <c r="F12115"/>
      <c r="G12115"/>
      <c r="H12115"/>
      <c r="I12115"/>
      <c r="J12115"/>
      <c r="K12115"/>
    </row>
    <row r="12116" spans="1:11" ht="15">
      <c r="A12116"/>
      <c r="B12116"/>
      <c r="C12116"/>
      <c r="D12116"/>
      <c r="E12116"/>
      <c r="F12116"/>
      <c r="G12116"/>
      <c r="H12116"/>
      <c r="I12116"/>
      <c r="J12116"/>
      <c r="K12116"/>
    </row>
    <row r="12117" spans="1:11" ht="15">
      <c r="A12117"/>
      <c r="B12117"/>
      <c r="C12117"/>
      <c r="D12117"/>
      <c r="E12117"/>
      <c r="F12117"/>
      <c r="G12117"/>
      <c r="H12117"/>
      <c r="I12117"/>
      <c r="J12117"/>
      <c r="K12117"/>
    </row>
    <row r="12118" spans="1:11" ht="15">
      <c r="A12118"/>
      <c r="B12118"/>
      <c r="C12118"/>
      <c r="D12118"/>
      <c r="E12118"/>
      <c r="F12118"/>
      <c r="G12118"/>
      <c r="H12118"/>
      <c r="I12118"/>
      <c r="J12118"/>
      <c r="K12118"/>
    </row>
    <row r="12119" spans="1:11" ht="15">
      <c r="A12119"/>
      <c r="B12119"/>
      <c r="C12119"/>
      <c r="D12119"/>
      <c r="E12119"/>
      <c r="F12119"/>
      <c r="G12119"/>
      <c r="H12119"/>
      <c r="I12119"/>
      <c r="J12119"/>
      <c r="K12119"/>
    </row>
    <row r="12120" spans="1:11" ht="15">
      <c r="A12120"/>
      <c r="B12120"/>
      <c r="C12120"/>
      <c r="D12120"/>
      <c r="E12120"/>
      <c r="F12120"/>
      <c r="G12120"/>
      <c r="H12120"/>
      <c r="I12120"/>
      <c r="J12120"/>
      <c r="K12120"/>
    </row>
    <row r="12121" spans="1:11" ht="15">
      <c r="A12121"/>
      <c r="B12121"/>
      <c r="C12121"/>
      <c r="D12121"/>
      <c r="E12121"/>
      <c r="F12121"/>
      <c r="G12121"/>
      <c r="H12121"/>
      <c r="I12121"/>
      <c r="J12121"/>
      <c r="K12121"/>
    </row>
    <row r="12122" spans="1:11" ht="15">
      <c r="A12122"/>
      <c r="B12122"/>
      <c r="C12122"/>
      <c r="D12122"/>
      <c r="E12122"/>
      <c r="F12122"/>
      <c r="G12122"/>
      <c r="H12122"/>
      <c r="I12122"/>
      <c r="J12122"/>
      <c r="K12122"/>
    </row>
    <row r="12123" spans="1:11" ht="15">
      <c r="A12123"/>
      <c r="B12123"/>
      <c r="C12123"/>
      <c r="D12123"/>
      <c r="E12123"/>
      <c r="F12123"/>
      <c r="G12123"/>
      <c r="H12123"/>
      <c r="I12123"/>
      <c r="J12123"/>
      <c r="K12123"/>
    </row>
    <row r="12124" spans="1:11" ht="15">
      <c r="A12124"/>
      <c r="B12124"/>
      <c r="C12124"/>
      <c r="D12124"/>
      <c r="E12124"/>
      <c r="F12124"/>
      <c r="G12124"/>
      <c r="H12124"/>
      <c r="I12124"/>
      <c r="J12124"/>
      <c r="K12124"/>
    </row>
    <row r="12125" spans="1:11" ht="15">
      <c r="A12125"/>
      <c r="B12125"/>
      <c r="C12125"/>
      <c r="D12125"/>
      <c r="E12125"/>
      <c r="F12125"/>
      <c r="G12125"/>
      <c r="H12125"/>
      <c r="I12125"/>
      <c r="J12125"/>
      <c r="K12125"/>
    </row>
    <row r="12126" spans="1:11" ht="15">
      <c r="A12126"/>
      <c r="B12126"/>
      <c r="C12126"/>
      <c r="D12126"/>
      <c r="E12126"/>
      <c r="F12126"/>
      <c r="G12126"/>
      <c r="H12126"/>
      <c r="I12126"/>
      <c r="J12126"/>
      <c r="K12126"/>
    </row>
    <row r="12127" spans="1:11" ht="15">
      <c r="A12127"/>
      <c r="B12127"/>
      <c r="C12127"/>
      <c r="D12127"/>
      <c r="E12127"/>
      <c r="F12127"/>
      <c r="G12127"/>
      <c r="H12127"/>
      <c r="I12127"/>
      <c r="J12127"/>
      <c r="K12127"/>
    </row>
    <row r="12128" spans="1:11" ht="15">
      <c r="A12128"/>
      <c r="B12128"/>
      <c r="C12128"/>
      <c r="D12128"/>
      <c r="E12128"/>
      <c r="F12128"/>
      <c r="G12128"/>
      <c r="H12128"/>
      <c r="I12128"/>
      <c r="J12128"/>
      <c r="K12128"/>
    </row>
    <row r="12129" spans="1:11" ht="15">
      <c r="A12129"/>
      <c r="B12129"/>
      <c r="C12129"/>
      <c r="D12129"/>
      <c r="E12129"/>
      <c r="F12129"/>
      <c r="G12129"/>
      <c r="H12129"/>
      <c r="I12129"/>
      <c r="J12129"/>
      <c r="K12129"/>
    </row>
    <row r="12130" spans="1:11" ht="15">
      <c r="A12130"/>
      <c r="B12130"/>
      <c r="C12130"/>
      <c r="D12130"/>
      <c r="E12130"/>
      <c r="F12130"/>
      <c r="G12130"/>
      <c r="H12130"/>
      <c r="I12130"/>
      <c r="J12130"/>
      <c r="K12130"/>
    </row>
    <row r="12131" spans="1:11" ht="15">
      <c r="A12131"/>
      <c r="B12131"/>
      <c r="C12131"/>
      <c r="D12131"/>
      <c r="E12131"/>
      <c r="F12131"/>
      <c r="G12131"/>
      <c r="H12131"/>
      <c r="I12131"/>
      <c r="J12131"/>
      <c r="K12131"/>
    </row>
    <row r="12132" spans="1:11" ht="15">
      <c r="A12132"/>
      <c r="B12132"/>
      <c r="C12132"/>
      <c r="D12132"/>
      <c r="E12132"/>
      <c r="F12132"/>
      <c r="G12132"/>
      <c r="H12132"/>
      <c r="I12132"/>
      <c r="J12132"/>
      <c r="K12132"/>
    </row>
    <row r="12133" spans="1:11" ht="15">
      <c r="A12133"/>
      <c r="B12133"/>
      <c r="C12133"/>
      <c r="D12133"/>
      <c r="E12133"/>
      <c r="F12133"/>
      <c r="G12133"/>
      <c r="H12133"/>
      <c r="I12133"/>
      <c r="J12133"/>
      <c r="K12133"/>
    </row>
    <row r="12134" spans="1:11" ht="15">
      <c r="A12134"/>
      <c r="B12134"/>
      <c r="C12134"/>
      <c r="D12134"/>
      <c r="E12134"/>
      <c r="F12134"/>
      <c r="G12134"/>
      <c r="H12134"/>
      <c r="I12134"/>
      <c r="J12134"/>
      <c r="K12134"/>
    </row>
    <row r="12135" spans="1:11" ht="15">
      <c r="A12135"/>
      <c r="B12135"/>
      <c r="C12135"/>
      <c r="D12135"/>
      <c r="E12135"/>
      <c r="F12135"/>
      <c r="G12135"/>
      <c r="H12135"/>
      <c r="I12135"/>
      <c r="J12135"/>
      <c r="K12135"/>
    </row>
    <row r="12136" spans="1:11" ht="15">
      <c r="A12136"/>
      <c r="B12136"/>
      <c r="C12136"/>
      <c r="D12136"/>
      <c r="E12136"/>
      <c r="F12136"/>
      <c r="G12136"/>
      <c r="H12136"/>
      <c r="I12136"/>
      <c r="J12136"/>
      <c r="K12136"/>
    </row>
    <row r="12137" spans="1:11" ht="15">
      <c r="A12137"/>
      <c r="B12137"/>
      <c r="C12137"/>
      <c r="D12137"/>
      <c r="E12137"/>
      <c r="F12137"/>
      <c r="G12137"/>
      <c r="H12137"/>
      <c r="I12137"/>
      <c r="J12137"/>
      <c r="K12137"/>
    </row>
    <row r="12138" spans="1:11" ht="15">
      <c r="A12138"/>
      <c r="B12138"/>
      <c r="C12138"/>
      <c r="D12138"/>
      <c r="E12138"/>
      <c r="F12138"/>
      <c r="G12138"/>
      <c r="H12138"/>
      <c r="I12138"/>
      <c r="J12138"/>
      <c r="K12138"/>
    </row>
    <row r="12139" spans="1:11" ht="15">
      <c r="A12139"/>
      <c r="B12139"/>
      <c r="C12139"/>
      <c r="D12139"/>
      <c r="E12139"/>
      <c r="F12139"/>
      <c r="G12139"/>
      <c r="H12139"/>
      <c r="I12139"/>
      <c r="J12139"/>
      <c r="K12139"/>
    </row>
    <row r="12140" spans="1:11" ht="15">
      <c r="A12140"/>
      <c r="B12140"/>
      <c r="C12140"/>
      <c r="D12140"/>
      <c r="E12140"/>
      <c r="F12140"/>
      <c r="G12140"/>
      <c r="H12140"/>
      <c r="I12140"/>
      <c r="J12140"/>
      <c r="K12140"/>
    </row>
    <row r="12141" spans="1:11" ht="15">
      <c r="A12141"/>
      <c r="B12141"/>
      <c r="C12141"/>
      <c r="D12141"/>
      <c r="E12141"/>
      <c r="F12141"/>
      <c r="G12141"/>
      <c r="H12141"/>
      <c r="I12141"/>
      <c r="J12141"/>
      <c r="K12141"/>
    </row>
    <row r="12142" spans="1:11" ht="15">
      <c r="A12142"/>
      <c r="B12142"/>
      <c r="C12142"/>
      <c r="D12142"/>
      <c r="E12142"/>
      <c r="F12142"/>
      <c r="G12142"/>
      <c r="H12142"/>
      <c r="I12142"/>
      <c r="J12142"/>
      <c r="K12142"/>
    </row>
    <row r="12143" spans="1:11" ht="15">
      <c r="A12143"/>
      <c r="B12143"/>
      <c r="C12143"/>
      <c r="D12143"/>
      <c r="E12143"/>
      <c r="F12143"/>
      <c r="G12143"/>
      <c r="H12143"/>
      <c r="I12143"/>
      <c r="J12143"/>
      <c r="K12143"/>
    </row>
    <row r="12144" spans="1:11" ht="15">
      <c r="A12144"/>
      <c r="B12144"/>
      <c r="C12144"/>
      <c r="D12144"/>
      <c r="E12144"/>
      <c r="F12144"/>
      <c r="G12144"/>
      <c r="H12144"/>
      <c r="I12144"/>
      <c r="J12144"/>
      <c r="K12144"/>
    </row>
    <row r="12145" spans="1:11" ht="15">
      <c r="A12145"/>
      <c r="B12145"/>
      <c r="C12145"/>
      <c r="D12145"/>
      <c r="E12145"/>
      <c r="F12145"/>
      <c r="G12145"/>
      <c r="H12145"/>
      <c r="I12145"/>
      <c r="J12145"/>
      <c r="K12145"/>
    </row>
    <row r="12146" spans="1:11" ht="15">
      <c r="A12146"/>
      <c r="B12146"/>
      <c r="C12146"/>
      <c r="D12146"/>
      <c r="E12146"/>
      <c r="F12146"/>
      <c r="G12146"/>
      <c r="H12146"/>
      <c r="I12146"/>
      <c r="J12146"/>
      <c r="K12146"/>
    </row>
    <row r="12147" spans="1:11" ht="15">
      <c r="A12147"/>
      <c r="B12147"/>
      <c r="C12147"/>
      <c r="D12147"/>
      <c r="E12147"/>
      <c r="F12147"/>
      <c r="G12147"/>
      <c r="H12147"/>
      <c r="I12147"/>
      <c r="J12147"/>
      <c r="K12147"/>
    </row>
    <row r="12148" spans="1:11" ht="15">
      <c r="A12148"/>
      <c r="B12148"/>
      <c r="C12148"/>
      <c r="D12148"/>
      <c r="E12148"/>
      <c r="F12148"/>
      <c r="G12148"/>
      <c r="H12148"/>
      <c r="I12148"/>
      <c r="J12148"/>
      <c r="K12148"/>
    </row>
    <row r="12149" spans="1:11" ht="15">
      <c r="A12149"/>
      <c r="B12149"/>
      <c r="C12149"/>
      <c r="D12149"/>
      <c r="E12149"/>
      <c r="F12149"/>
      <c r="G12149"/>
      <c r="H12149"/>
      <c r="I12149"/>
      <c r="J12149"/>
      <c r="K12149"/>
    </row>
    <row r="12150" spans="1:11" ht="15">
      <c r="A12150"/>
      <c r="B12150"/>
      <c r="C12150"/>
      <c r="D12150"/>
      <c r="E12150"/>
      <c r="F12150"/>
      <c r="G12150"/>
      <c r="H12150"/>
      <c r="I12150"/>
      <c r="J12150"/>
      <c r="K12150"/>
    </row>
    <row r="12151" spans="1:11" ht="15">
      <c r="A12151"/>
      <c r="B12151"/>
      <c r="C12151"/>
      <c r="D12151"/>
      <c r="E12151"/>
      <c r="F12151"/>
      <c r="G12151"/>
      <c r="H12151"/>
      <c r="I12151"/>
      <c r="J12151"/>
      <c r="K12151"/>
    </row>
    <row r="12152" spans="1:11" ht="15">
      <c r="A12152"/>
      <c r="B12152"/>
      <c r="C12152"/>
      <c r="D12152"/>
      <c r="E12152"/>
      <c r="F12152"/>
      <c r="G12152"/>
      <c r="H12152"/>
      <c r="I12152"/>
      <c r="J12152"/>
      <c r="K12152"/>
    </row>
    <row r="12153" spans="1:11" ht="15">
      <c r="A12153"/>
      <c r="B12153"/>
      <c r="C12153"/>
      <c r="D12153"/>
      <c r="E12153"/>
      <c r="F12153"/>
      <c r="G12153"/>
      <c r="H12153"/>
      <c r="I12153"/>
      <c r="J12153"/>
      <c r="K12153"/>
    </row>
    <row r="12154" spans="1:11" ht="15">
      <c r="A12154"/>
      <c r="B12154"/>
      <c r="C12154"/>
      <c r="D12154"/>
      <c r="E12154"/>
      <c r="F12154"/>
      <c r="G12154"/>
      <c r="H12154"/>
      <c r="I12154"/>
      <c r="J12154"/>
      <c r="K12154"/>
    </row>
    <row r="12155" spans="1:11" ht="15">
      <c r="A12155"/>
      <c r="B12155"/>
      <c r="C12155"/>
      <c r="D12155"/>
      <c r="E12155"/>
      <c r="F12155"/>
      <c r="G12155"/>
      <c r="H12155"/>
      <c r="I12155"/>
      <c r="J12155"/>
      <c r="K12155"/>
    </row>
    <row r="12156" spans="1:11" ht="15">
      <c r="A12156"/>
      <c r="B12156"/>
      <c r="C12156"/>
      <c r="D12156"/>
      <c r="E12156"/>
      <c r="F12156"/>
      <c r="G12156"/>
      <c r="H12156"/>
      <c r="I12156"/>
      <c r="J12156"/>
      <c r="K12156"/>
    </row>
    <row r="12157" spans="1:11" ht="15">
      <c r="A12157"/>
      <c r="B12157"/>
      <c r="C12157"/>
      <c r="D12157"/>
      <c r="E12157"/>
      <c r="F12157"/>
      <c r="G12157"/>
      <c r="H12157"/>
      <c r="I12157"/>
      <c r="J12157"/>
      <c r="K12157"/>
    </row>
    <row r="12158" spans="1:11" ht="15">
      <c r="A12158"/>
      <c r="B12158"/>
      <c r="C12158"/>
      <c r="D12158"/>
      <c r="E12158"/>
      <c r="F12158"/>
      <c r="G12158"/>
      <c r="H12158"/>
      <c r="I12158"/>
      <c r="J12158"/>
      <c r="K12158"/>
    </row>
    <row r="12159" spans="1:11" ht="15">
      <c r="A12159"/>
      <c r="B12159"/>
      <c r="C12159"/>
      <c r="D12159"/>
      <c r="E12159"/>
      <c r="F12159"/>
      <c r="G12159"/>
      <c r="H12159"/>
      <c r="I12159"/>
      <c r="J12159"/>
      <c r="K12159"/>
    </row>
    <row r="12160" spans="1:11" ht="15">
      <c r="A12160"/>
      <c r="B12160"/>
      <c r="C12160"/>
      <c r="D12160"/>
      <c r="E12160"/>
      <c r="F12160"/>
      <c r="G12160"/>
      <c r="H12160"/>
      <c r="I12160"/>
      <c r="J12160"/>
      <c r="K12160"/>
    </row>
    <row r="12161" spans="1:11" ht="15">
      <c r="A12161"/>
      <c r="B12161"/>
      <c r="C12161"/>
      <c r="D12161"/>
      <c r="E12161"/>
      <c r="F12161"/>
      <c r="G12161"/>
      <c r="H12161"/>
      <c r="I12161"/>
      <c r="J12161"/>
      <c r="K12161"/>
    </row>
    <row r="12162" spans="1:11" ht="15">
      <c r="A12162"/>
      <c r="B12162"/>
      <c r="C12162"/>
      <c r="D12162"/>
      <c r="E12162"/>
      <c r="F12162"/>
      <c r="G12162"/>
      <c r="H12162"/>
      <c r="I12162"/>
      <c r="J12162"/>
      <c r="K12162"/>
    </row>
    <row r="12163" spans="1:11" ht="15">
      <c r="A12163"/>
      <c r="B12163"/>
      <c r="C12163"/>
      <c r="D12163"/>
      <c r="E12163"/>
      <c r="F12163"/>
      <c r="G12163"/>
      <c r="H12163"/>
      <c r="I12163"/>
      <c r="J12163"/>
      <c r="K12163"/>
    </row>
    <row r="12164" spans="1:11" ht="15">
      <c r="A12164"/>
      <c r="B12164"/>
      <c r="C12164"/>
      <c r="D12164"/>
      <c r="E12164"/>
      <c r="F12164"/>
      <c r="G12164"/>
      <c r="H12164"/>
      <c r="I12164"/>
      <c r="J12164"/>
      <c r="K12164"/>
    </row>
    <row r="12165" spans="1:11" ht="15">
      <c r="A12165"/>
      <c r="B12165"/>
      <c r="C12165"/>
      <c r="D12165"/>
      <c r="E12165"/>
      <c r="F12165"/>
      <c r="G12165"/>
      <c r="H12165"/>
      <c r="I12165"/>
      <c r="J12165"/>
      <c r="K12165"/>
    </row>
    <row r="12166" spans="1:11" ht="15">
      <c r="A12166"/>
      <c r="B12166"/>
      <c r="C12166"/>
      <c r="D12166"/>
      <c r="E12166"/>
      <c r="F12166"/>
      <c r="G12166"/>
      <c r="H12166"/>
      <c r="I12166"/>
      <c r="J12166"/>
      <c r="K12166"/>
    </row>
    <row r="12167" spans="1:11" ht="15">
      <c r="A12167"/>
      <c r="B12167"/>
      <c r="C12167"/>
      <c r="D12167"/>
      <c r="E12167"/>
      <c r="F12167"/>
      <c r="G12167"/>
      <c r="H12167"/>
      <c r="I12167"/>
      <c r="J12167"/>
      <c r="K12167"/>
    </row>
    <row r="12168" spans="1:11" ht="15">
      <c r="A12168"/>
      <c r="B12168"/>
      <c r="C12168"/>
      <c r="D12168"/>
      <c r="E12168"/>
      <c r="F12168"/>
      <c r="G12168"/>
      <c r="H12168"/>
      <c r="I12168"/>
      <c r="J12168"/>
      <c r="K12168"/>
    </row>
    <row r="12169" spans="1:11" ht="15">
      <c r="A12169"/>
      <c r="B12169"/>
      <c r="C12169"/>
      <c r="D12169"/>
      <c r="E12169"/>
      <c r="F12169"/>
      <c r="G12169"/>
      <c r="H12169"/>
      <c r="I12169"/>
      <c r="J12169"/>
      <c r="K12169"/>
    </row>
    <row r="12170" spans="1:11" ht="15">
      <c r="A12170"/>
      <c r="B12170"/>
      <c r="C12170"/>
      <c r="D12170"/>
      <c r="E12170"/>
      <c r="F12170"/>
      <c r="G12170"/>
      <c r="H12170"/>
      <c r="I12170"/>
      <c r="J12170"/>
      <c r="K12170"/>
    </row>
    <row r="12171" spans="1:11" ht="15">
      <c r="A12171"/>
      <c r="B12171"/>
      <c r="C12171"/>
      <c r="D12171"/>
      <c r="E12171"/>
      <c r="F12171"/>
      <c r="G12171"/>
      <c r="H12171"/>
      <c r="I12171"/>
      <c r="J12171"/>
      <c r="K12171"/>
    </row>
    <row r="12172" spans="1:11" ht="15">
      <c r="A12172"/>
      <c r="B12172"/>
      <c r="C12172"/>
      <c r="D12172"/>
      <c r="E12172"/>
      <c r="F12172"/>
      <c r="G12172"/>
      <c r="H12172"/>
      <c r="I12172"/>
      <c r="J12172"/>
      <c r="K12172"/>
    </row>
    <row r="12173" spans="1:11" ht="15">
      <c r="A12173"/>
      <c r="B12173"/>
      <c r="C12173"/>
      <c r="D12173"/>
      <c r="E12173"/>
      <c r="F12173"/>
      <c r="G12173"/>
      <c r="H12173"/>
      <c r="I12173"/>
      <c r="J12173"/>
      <c r="K12173"/>
    </row>
    <row r="12174" spans="1:11" ht="15">
      <c r="A12174"/>
      <c r="B12174"/>
      <c r="C12174"/>
      <c r="D12174"/>
      <c r="E12174"/>
      <c r="F12174"/>
      <c r="G12174"/>
      <c r="H12174"/>
      <c r="I12174"/>
      <c r="J12174"/>
      <c r="K12174"/>
    </row>
    <row r="12175" spans="1:11" ht="15">
      <c r="A12175"/>
      <c r="B12175"/>
      <c r="C12175"/>
      <c r="D12175"/>
      <c r="E12175"/>
      <c r="F12175"/>
      <c r="G12175"/>
      <c r="H12175"/>
      <c r="I12175"/>
      <c r="J12175"/>
      <c r="K12175"/>
    </row>
    <row r="12176" spans="1:11" ht="15">
      <c r="A12176"/>
      <c r="B12176"/>
      <c r="C12176"/>
      <c r="D12176"/>
      <c r="E12176"/>
      <c r="F12176"/>
      <c r="G12176"/>
      <c r="H12176"/>
      <c r="I12176"/>
      <c r="J12176"/>
      <c r="K12176"/>
    </row>
    <row r="12177" spans="1:11" ht="15">
      <c r="A12177"/>
      <c r="B12177"/>
      <c r="C12177"/>
      <c r="D12177"/>
      <c r="E12177"/>
      <c r="F12177"/>
      <c r="G12177"/>
      <c r="H12177"/>
      <c r="I12177"/>
      <c r="J12177"/>
      <c r="K12177"/>
    </row>
    <row r="12178" spans="1:11" ht="15">
      <c r="A12178"/>
      <c r="B12178"/>
      <c r="C12178"/>
      <c r="D12178"/>
      <c r="E12178"/>
      <c r="F12178"/>
      <c r="G12178"/>
      <c r="H12178"/>
      <c r="I12178"/>
      <c r="J12178"/>
      <c r="K12178"/>
    </row>
    <row r="12179" spans="1:11" ht="15">
      <c r="A12179"/>
      <c r="B12179"/>
      <c r="C12179"/>
      <c r="D12179"/>
      <c r="E12179"/>
      <c r="F12179"/>
      <c r="G12179"/>
      <c r="H12179"/>
      <c r="I12179"/>
      <c r="J12179"/>
      <c r="K12179"/>
    </row>
    <row r="12180" spans="1:11" ht="15">
      <c r="A12180"/>
      <c r="B12180"/>
      <c r="C12180"/>
      <c r="D12180"/>
      <c r="E12180"/>
      <c r="F12180"/>
      <c r="G12180"/>
      <c r="H12180"/>
      <c r="I12180"/>
      <c r="J12180"/>
      <c r="K12180"/>
    </row>
    <row r="12181" spans="1:11" ht="15">
      <c r="A12181"/>
      <c r="B12181"/>
      <c r="C12181"/>
      <c r="D12181"/>
      <c r="E12181"/>
      <c r="F12181"/>
      <c r="G12181"/>
      <c r="H12181"/>
      <c r="I12181"/>
      <c r="J12181"/>
      <c r="K12181"/>
    </row>
    <row r="12182" spans="1:11" ht="15">
      <c r="A12182"/>
      <c r="B12182"/>
      <c r="C12182"/>
      <c r="D12182"/>
      <c r="E12182"/>
      <c r="F12182"/>
      <c r="G12182"/>
      <c r="H12182"/>
      <c r="I12182"/>
      <c r="J12182"/>
      <c r="K12182"/>
    </row>
    <row r="12183" spans="1:11" ht="15">
      <c r="A12183"/>
      <c r="B12183"/>
      <c r="C12183"/>
      <c r="D12183"/>
      <c r="E12183"/>
      <c r="F12183"/>
      <c r="G12183"/>
      <c r="H12183"/>
      <c r="I12183"/>
      <c r="J12183"/>
      <c r="K12183"/>
    </row>
    <row r="12184" spans="1:11" ht="15">
      <c r="A12184"/>
      <c r="B12184"/>
      <c r="C12184"/>
      <c r="D12184"/>
      <c r="E12184"/>
      <c r="F12184"/>
      <c r="G12184"/>
      <c r="H12184"/>
      <c r="I12184"/>
      <c r="J12184"/>
      <c r="K12184"/>
    </row>
    <row r="12185" spans="1:11" ht="15">
      <c r="A12185"/>
      <c r="B12185"/>
      <c r="C12185"/>
      <c r="D12185"/>
      <c r="E12185"/>
      <c r="F12185"/>
      <c r="G12185"/>
      <c r="H12185"/>
      <c r="I12185"/>
      <c r="J12185"/>
      <c r="K12185"/>
    </row>
    <row r="12186" spans="1:11" ht="15">
      <c r="A12186"/>
      <c r="B12186"/>
      <c r="C12186"/>
      <c r="D12186"/>
      <c r="E12186"/>
      <c r="F12186"/>
      <c r="G12186"/>
      <c r="H12186"/>
      <c r="I12186"/>
      <c r="J12186"/>
      <c r="K12186"/>
    </row>
    <row r="12187" spans="1:11" ht="15">
      <c r="A12187"/>
      <c r="B12187"/>
      <c r="C12187"/>
      <c r="D12187"/>
      <c r="E12187"/>
      <c r="F12187"/>
      <c r="G12187"/>
      <c r="H12187"/>
      <c r="I12187"/>
      <c r="J12187"/>
      <c r="K12187"/>
    </row>
    <row r="12188" spans="1:11" ht="15">
      <c r="A12188"/>
      <c r="B12188"/>
      <c r="C12188"/>
      <c r="D12188"/>
      <c r="E12188"/>
      <c r="F12188"/>
      <c r="G12188"/>
      <c r="H12188"/>
      <c r="I12188"/>
      <c r="J12188"/>
      <c r="K12188"/>
    </row>
    <row r="12189" spans="1:11" ht="15">
      <c r="A12189"/>
      <c r="B12189"/>
      <c r="C12189"/>
      <c r="D12189"/>
      <c r="E12189"/>
      <c r="F12189"/>
      <c r="G12189"/>
      <c r="H12189"/>
      <c r="I12189"/>
      <c r="J12189"/>
      <c r="K12189"/>
    </row>
    <row r="12190" spans="1:11" ht="15">
      <c r="A12190"/>
      <c r="B12190"/>
      <c r="C12190"/>
      <c r="D12190"/>
      <c r="E12190"/>
      <c r="F12190"/>
      <c r="G12190"/>
      <c r="H12190"/>
      <c r="I12190"/>
      <c r="J12190"/>
      <c r="K12190"/>
    </row>
    <row r="12191" spans="1:11" ht="15">
      <c r="A12191"/>
      <c r="B12191"/>
      <c r="C12191"/>
      <c r="D12191"/>
      <c r="E12191"/>
      <c r="F12191"/>
      <c r="G12191"/>
      <c r="H12191"/>
      <c r="I12191"/>
      <c r="J12191"/>
      <c r="K12191"/>
    </row>
    <row r="12192" spans="1:11" ht="15">
      <c r="A12192"/>
      <c r="B12192"/>
      <c r="C12192"/>
      <c r="D12192"/>
      <c r="E12192"/>
      <c r="F12192"/>
      <c r="G12192"/>
      <c r="H12192"/>
      <c r="I12192"/>
      <c r="J12192"/>
      <c r="K12192"/>
    </row>
    <row r="12193" spans="1:11" ht="15">
      <c r="A12193"/>
      <c r="B12193"/>
      <c r="C12193"/>
      <c r="D12193"/>
      <c r="E12193"/>
      <c r="F12193"/>
      <c r="G12193"/>
      <c r="H12193"/>
      <c r="I12193"/>
      <c r="J12193"/>
      <c r="K12193"/>
    </row>
    <row r="12194" spans="1:11" ht="15">
      <c r="A12194"/>
      <c r="B12194"/>
      <c r="C12194"/>
      <c r="D12194"/>
      <c r="E12194"/>
      <c r="F12194"/>
      <c r="G12194"/>
      <c r="H12194"/>
      <c r="I12194"/>
      <c r="J12194"/>
      <c r="K12194"/>
    </row>
    <row r="12195" spans="1:11" ht="15">
      <c r="A12195"/>
      <c r="B12195"/>
      <c r="C12195"/>
      <c r="D12195"/>
      <c r="E12195"/>
      <c r="F12195"/>
      <c r="G12195"/>
      <c r="H12195"/>
      <c r="I12195"/>
      <c r="J12195"/>
      <c r="K12195"/>
    </row>
    <row r="12196" spans="1:11" ht="15">
      <c r="A12196"/>
      <c r="B12196"/>
      <c r="C12196"/>
      <c r="D12196"/>
      <c r="E12196"/>
      <c r="F12196"/>
      <c r="G12196"/>
      <c r="H12196"/>
      <c r="I12196"/>
      <c r="J12196"/>
      <c r="K12196"/>
    </row>
    <row r="12197" spans="1:11" ht="15">
      <c r="A12197"/>
      <c r="B12197"/>
      <c r="C12197"/>
      <c r="D12197"/>
      <c r="E12197"/>
      <c r="F12197"/>
      <c r="G12197"/>
      <c r="H12197"/>
      <c r="I12197"/>
      <c r="J12197"/>
      <c r="K12197"/>
    </row>
    <row r="12198" spans="1:11" ht="15">
      <c r="A12198"/>
      <c r="B12198"/>
      <c r="C12198"/>
      <c r="D12198"/>
      <c r="E12198"/>
      <c r="F12198"/>
      <c r="G12198"/>
      <c r="H12198"/>
      <c r="I12198"/>
      <c r="J12198"/>
      <c r="K12198"/>
    </row>
    <row r="12199" spans="1:11" ht="15">
      <c r="A12199"/>
      <c r="B12199"/>
      <c r="C12199"/>
      <c r="D12199"/>
      <c r="E12199"/>
      <c r="F12199"/>
      <c r="G12199"/>
      <c r="H12199"/>
      <c r="I12199"/>
      <c r="J12199"/>
      <c r="K12199"/>
    </row>
    <row r="12200" spans="1:11" ht="15">
      <c r="A12200"/>
      <c r="B12200"/>
      <c r="C12200"/>
      <c r="D12200"/>
      <c r="E12200"/>
      <c r="F12200"/>
      <c r="G12200"/>
      <c r="H12200"/>
      <c r="I12200"/>
      <c r="J12200"/>
      <c r="K12200"/>
    </row>
    <row r="12201" spans="1:11" ht="15">
      <c r="A12201"/>
      <c r="B12201"/>
      <c r="C12201"/>
      <c r="D12201"/>
      <c r="E12201"/>
      <c r="F12201"/>
      <c r="G12201"/>
      <c r="H12201"/>
      <c r="I12201"/>
      <c r="J12201"/>
      <c r="K12201"/>
    </row>
    <row r="12202" spans="1:11" ht="15">
      <c r="A12202"/>
      <c r="B12202"/>
      <c r="C12202"/>
      <c r="D12202"/>
      <c r="E12202"/>
      <c r="F12202"/>
      <c r="G12202"/>
      <c r="H12202"/>
      <c r="I12202"/>
      <c r="J12202"/>
      <c r="K12202"/>
    </row>
    <row r="12203" spans="1:11" ht="15">
      <c r="A12203"/>
      <c r="B12203"/>
      <c r="C12203"/>
      <c r="D12203"/>
      <c r="E12203"/>
      <c r="F12203"/>
      <c r="G12203"/>
      <c r="H12203"/>
      <c r="I12203"/>
      <c r="J12203"/>
      <c r="K12203"/>
    </row>
    <row r="12204" spans="1:11" ht="15">
      <c r="A12204"/>
      <c r="B12204"/>
      <c r="C12204"/>
      <c r="D12204"/>
      <c r="E12204"/>
      <c r="F12204"/>
      <c r="G12204"/>
      <c r="H12204"/>
      <c r="I12204"/>
      <c r="J12204"/>
      <c r="K12204"/>
    </row>
    <row r="12205" spans="1:11" ht="15">
      <c r="A12205"/>
      <c r="B12205"/>
      <c r="C12205"/>
      <c r="D12205"/>
      <c r="E12205"/>
      <c r="F12205"/>
      <c r="G12205"/>
      <c r="H12205"/>
      <c r="I12205"/>
      <c r="J12205"/>
      <c r="K12205"/>
    </row>
    <row r="12206" spans="1:11" ht="15">
      <c r="A12206"/>
      <c r="B12206"/>
      <c r="C12206"/>
      <c r="D12206"/>
      <c r="E12206"/>
      <c r="F12206"/>
      <c r="G12206"/>
      <c r="H12206"/>
      <c r="I12206"/>
      <c r="J12206"/>
      <c r="K12206"/>
    </row>
    <row r="12207" spans="1:11" ht="15">
      <c r="A12207"/>
      <c r="B12207"/>
      <c r="C12207"/>
      <c r="D12207"/>
      <c r="E12207"/>
      <c r="F12207"/>
      <c r="G12207"/>
      <c r="H12207"/>
      <c r="I12207"/>
      <c r="J12207"/>
      <c r="K12207"/>
    </row>
    <row r="12208" spans="1:11" ht="15">
      <c r="A12208"/>
      <c r="B12208"/>
      <c r="C12208"/>
      <c r="D12208"/>
      <c r="E12208"/>
      <c r="F12208"/>
      <c r="G12208"/>
      <c r="H12208"/>
      <c r="I12208"/>
      <c r="J12208"/>
      <c r="K12208"/>
    </row>
    <row r="12209" spans="1:11" ht="15">
      <c r="A12209"/>
      <c r="B12209"/>
      <c r="C12209"/>
      <c r="D12209"/>
      <c r="E12209"/>
      <c r="F12209"/>
      <c r="G12209"/>
      <c r="H12209"/>
      <c r="I12209"/>
      <c r="J12209"/>
      <c r="K12209"/>
    </row>
    <row r="12210" spans="1:11" ht="15">
      <c r="A12210"/>
      <c r="B12210"/>
      <c r="C12210"/>
      <c r="D12210"/>
      <c r="E12210"/>
      <c r="F12210"/>
      <c r="G12210"/>
      <c r="H12210"/>
      <c r="I12210"/>
      <c r="J12210"/>
      <c r="K12210"/>
    </row>
    <row r="12211" spans="1:11" ht="15">
      <c r="A12211"/>
      <c r="B12211"/>
      <c r="C12211"/>
      <c r="D12211"/>
      <c r="E12211"/>
      <c r="F12211"/>
      <c r="G12211"/>
      <c r="H12211"/>
      <c r="I12211"/>
      <c r="J12211"/>
      <c r="K12211"/>
    </row>
    <row r="12212" spans="1:11" ht="15">
      <c r="A12212"/>
      <c r="B12212"/>
      <c r="C12212"/>
      <c r="D12212"/>
      <c r="E12212"/>
      <c r="F12212"/>
      <c r="G12212"/>
      <c r="H12212"/>
      <c r="I12212"/>
      <c r="J12212"/>
      <c r="K12212"/>
    </row>
    <row r="12213" spans="1:11" ht="15">
      <c r="A12213"/>
      <c r="B12213"/>
      <c r="C12213"/>
      <c r="D12213"/>
      <c r="E12213"/>
      <c r="F12213"/>
      <c r="G12213"/>
      <c r="H12213"/>
      <c r="I12213"/>
      <c r="J12213"/>
      <c r="K12213"/>
    </row>
    <row r="12214" spans="1:11" ht="15">
      <c r="A12214"/>
      <c r="B12214"/>
      <c r="C12214"/>
      <c r="D12214"/>
      <c r="E12214"/>
      <c r="F12214"/>
      <c r="G12214"/>
      <c r="H12214"/>
      <c r="I12214"/>
      <c r="J12214"/>
      <c r="K12214"/>
    </row>
    <row r="12215" spans="1:11" ht="15">
      <c r="A12215"/>
      <c r="B12215"/>
      <c r="C12215"/>
      <c r="D12215"/>
      <c r="E12215"/>
      <c r="F12215"/>
      <c r="G12215"/>
      <c r="H12215"/>
      <c r="I12215"/>
      <c r="J12215"/>
      <c r="K12215"/>
    </row>
    <row r="12216" spans="1:11" ht="15">
      <c r="A12216"/>
      <c r="B12216"/>
      <c r="C12216"/>
      <c r="D12216"/>
      <c r="E12216"/>
      <c r="F12216"/>
      <c r="G12216"/>
      <c r="H12216"/>
      <c r="I12216"/>
      <c r="J12216"/>
      <c r="K12216"/>
    </row>
    <row r="12217" spans="1:11" ht="15">
      <c r="A12217"/>
      <c r="B12217"/>
      <c r="C12217"/>
      <c r="D12217"/>
      <c r="E12217"/>
      <c r="F12217"/>
      <c r="G12217"/>
      <c r="H12217"/>
      <c r="I12217"/>
      <c r="J12217"/>
      <c r="K12217"/>
    </row>
    <row r="12218" spans="1:11" ht="15">
      <c r="A12218"/>
      <c r="B12218"/>
      <c r="C12218"/>
      <c r="D12218"/>
      <c r="E12218"/>
      <c r="F12218"/>
      <c r="G12218"/>
      <c r="H12218"/>
      <c r="I12218"/>
      <c r="J12218"/>
      <c r="K12218"/>
    </row>
    <row r="12219" spans="1:11" ht="15">
      <c r="A12219"/>
      <c r="B12219"/>
      <c r="C12219"/>
      <c r="D12219"/>
      <c r="E12219"/>
      <c r="F12219"/>
      <c r="G12219"/>
      <c r="H12219"/>
      <c r="I12219"/>
      <c r="J12219"/>
      <c r="K12219"/>
    </row>
    <row r="12220" spans="1:11" ht="15">
      <c r="A12220"/>
      <c r="B12220"/>
      <c r="C12220"/>
      <c r="D12220"/>
      <c r="E12220"/>
      <c r="F12220"/>
      <c r="G12220"/>
      <c r="H12220"/>
      <c r="I12220"/>
      <c r="J12220"/>
      <c r="K12220"/>
    </row>
    <row r="12221" spans="1:11" ht="15">
      <c r="A12221"/>
      <c r="B12221"/>
      <c r="C12221"/>
      <c r="D12221"/>
      <c r="E12221"/>
      <c r="F12221"/>
      <c r="G12221"/>
      <c r="H12221"/>
      <c r="I12221"/>
      <c r="J12221"/>
      <c r="K12221"/>
    </row>
    <row r="12222" spans="1:11" ht="15">
      <c r="A12222"/>
      <c r="B12222"/>
      <c r="C12222"/>
      <c r="D12222"/>
      <c r="E12222"/>
      <c r="F12222"/>
      <c r="G12222"/>
      <c r="H12222"/>
      <c r="I12222"/>
      <c r="J12222"/>
      <c r="K12222"/>
    </row>
    <row r="12223" spans="1:11" ht="15">
      <c r="A12223"/>
      <c r="B12223"/>
      <c r="C12223"/>
      <c r="D12223"/>
      <c r="E12223"/>
      <c r="F12223"/>
      <c r="G12223"/>
      <c r="H12223"/>
      <c r="I12223"/>
      <c r="J12223"/>
      <c r="K12223"/>
    </row>
    <row r="12224" spans="1:11" ht="15">
      <c r="A12224"/>
      <c r="B12224"/>
      <c r="C12224"/>
      <c r="D12224"/>
      <c r="E12224"/>
      <c r="F12224"/>
      <c r="G12224"/>
      <c r="H12224"/>
      <c r="I12224"/>
      <c r="J12224"/>
      <c r="K12224"/>
    </row>
    <row r="12225" spans="1:11" ht="15">
      <c r="A12225"/>
      <c r="B12225"/>
      <c r="C12225"/>
      <c r="D12225"/>
      <c r="E12225"/>
      <c r="F12225"/>
      <c r="G12225"/>
      <c r="H12225"/>
      <c r="I12225"/>
      <c r="J12225"/>
      <c r="K12225"/>
    </row>
    <row r="12226" spans="1:11" ht="15">
      <c r="A12226"/>
      <c r="B12226"/>
      <c r="C12226"/>
      <c r="D12226"/>
      <c r="E12226"/>
      <c r="F12226"/>
      <c r="G12226"/>
      <c r="H12226"/>
      <c r="I12226"/>
      <c r="J12226"/>
      <c r="K12226"/>
    </row>
    <row r="12227" spans="1:11" ht="15">
      <c r="A12227"/>
      <c r="B12227"/>
      <c r="C12227"/>
      <c r="D12227"/>
      <c r="E12227"/>
      <c r="F12227"/>
      <c r="G12227"/>
      <c r="H12227"/>
      <c r="I12227"/>
      <c r="J12227"/>
      <c r="K12227"/>
    </row>
    <row r="12228" spans="1:11" ht="15">
      <c r="A12228"/>
      <c r="B12228"/>
      <c r="C12228"/>
      <c r="D12228"/>
      <c r="E12228"/>
      <c r="F12228"/>
      <c r="G12228"/>
      <c r="H12228"/>
      <c r="I12228"/>
      <c r="J12228"/>
      <c r="K12228"/>
    </row>
    <row r="12229" spans="1:11" ht="15">
      <c r="A12229"/>
      <c r="B12229"/>
      <c r="C12229"/>
      <c r="D12229"/>
      <c r="E12229"/>
      <c r="F12229"/>
      <c r="G12229"/>
      <c r="H12229"/>
      <c r="I12229"/>
      <c r="J12229"/>
      <c r="K12229"/>
    </row>
    <row r="12230" spans="1:11" ht="15">
      <c r="A12230"/>
      <c r="B12230"/>
      <c r="C12230"/>
      <c r="D12230"/>
      <c r="E12230"/>
      <c r="F12230"/>
      <c r="G12230"/>
      <c r="H12230"/>
      <c r="I12230"/>
      <c r="J12230"/>
      <c r="K12230"/>
    </row>
    <row r="12231" spans="1:11" ht="15">
      <c r="A12231"/>
      <c r="B12231"/>
      <c r="C12231"/>
      <c r="D12231"/>
      <c r="E12231"/>
      <c r="F12231"/>
      <c r="G12231"/>
      <c r="H12231"/>
      <c r="I12231"/>
      <c r="J12231"/>
      <c r="K12231"/>
    </row>
    <row r="12232" spans="1:11" ht="15">
      <c r="A12232"/>
      <c r="B12232"/>
      <c r="C12232"/>
      <c r="D12232"/>
      <c r="E12232"/>
      <c r="F12232"/>
      <c r="G12232"/>
      <c r="H12232"/>
      <c r="I12232"/>
      <c r="J12232"/>
      <c r="K12232"/>
    </row>
    <row r="12233" spans="1:11" ht="15">
      <c r="A12233"/>
      <c r="B12233"/>
      <c r="C12233"/>
      <c r="D12233"/>
      <c r="E12233"/>
      <c r="F12233"/>
      <c r="G12233"/>
      <c r="H12233"/>
      <c r="I12233"/>
      <c r="J12233"/>
      <c r="K12233"/>
    </row>
    <row r="12234" spans="1:11" ht="15">
      <c r="A12234"/>
      <c r="B12234"/>
      <c r="C12234"/>
      <c r="D12234"/>
      <c r="E12234"/>
      <c r="F12234"/>
      <c r="G12234"/>
      <c r="H12234"/>
      <c r="I12234"/>
      <c r="J12234"/>
      <c r="K12234"/>
    </row>
    <row r="12235" spans="1:11" ht="15">
      <c r="A12235"/>
      <c r="B12235"/>
      <c r="C12235"/>
      <c r="D12235"/>
      <c r="E12235"/>
      <c r="F12235"/>
      <c r="G12235"/>
      <c r="H12235"/>
      <c r="I12235"/>
      <c r="J12235"/>
      <c r="K12235"/>
    </row>
    <row r="12236" spans="1:11" ht="15">
      <c r="A12236"/>
      <c r="B12236"/>
      <c r="C12236"/>
      <c r="D12236"/>
      <c r="E12236"/>
      <c r="F12236"/>
      <c r="G12236"/>
      <c r="H12236"/>
      <c r="I12236"/>
      <c r="J12236"/>
      <c r="K12236"/>
    </row>
    <row r="12237" spans="1:11" ht="15">
      <c r="A12237"/>
      <c r="B12237"/>
      <c r="C12237"/>
      <c r="D12237"/>
      <c r="E12237"/>
      <c r="F12237"/>
      <c r="G12237"/>
      <c r="H12237"/>
      <c r="I12237"/>
      <c r="J12237"/>
      <c r="K12237"/>
    </row>
    <row r="12238" spans="1:11" ht="15">
      <c r="A12238"/>
      <c r="B12238"/>
      <c r="C12238"/>
      <c r="D12238"/>
      <c r="E12238"/>
      <c r="F12238"/>
      <c r="G12238"/>
      <c r="H12238"/>
      <c r="I12238"/>
      <c r="J12238"/>
      <c r="K12238"/>
    </row>
    <row r="12239" spans="1:11" ht="15">
      <c r="A12239"/>
      <c r="B12239"/>
      <c r="C12239"/>
      <c r="D12239"/>
      <c r="E12239"/>
      <c r="F12239"/>
      <c r="G12239"/>
      <c r="H12239"/>
      <c r="I12239"/>
      <c r="J12239"/>
      <c r="K12239"/>
    </row>
    <row r="12240" spans="1:11" ht="15">
      <c r="A12240"/>
      <c r="B12240"/>
      <c r="C12240"/>
      <c r="D12240"/>
      <c r="E12240"/>
      <c r="F12240"/>
      <c r="G12240"/>
      <c r="H12240"/>
      <c r="I12240"/>
      <c r="J12240"/>
      <c r="K12240"/>
    </row>
    <row r="12241" spans="1:11" ht="15">
      <c r="A12241"/>
      <c r="B12241"/>
      <c r="C12241"/>
      <c r="D12241"/>
      <c r="E12241"/>
      <c r="F12241"/>
      <c r="G12241"/>
      <c r="H12241"/>
      <c r="I12241"/>
      <c r="J12241"/>
      <c r="K12241"/>
    </row>
    <row r="12242" spans="1:11" ht="15">
      <c r="A12242"/>
      <c r="B12242"/>
      <c r="C12242"/>
      <c r="D12242"/>
      <c r="E12242"/>
      <c r="F12242"/>
      <c r="G12242"/>
      <c r="H12242"/>
      <c r="I12242"/>
      <c r="J12242"/>
      <c r="K12242"/>
    </row>
    <row r="12243" spans="1:11" ht="15">
      <c r="A12243"/>
      <c r="B12243"/>
      <c r="C12243"/>
      <c r="D12243"/>
      <c r="E12243"/>
      <c r="F12243"/>
      <c r="G12243"/>
      <c r="H12243"/>
      <c r="I12243"/>
      <c r="J12243"/>
      <c r="K12243"/>
    </row>
    <row r="12244" spans="1:11" ht="15">
      <c r="A12244"/>
      <c r="B12244"/>
      <c r="C12244"/>
      <c r="D12244"/>
      <c r="E12244"/>
      <c r="F12244"/>
      <c r="G12244"/>
      <c r="H12244"/>
      <c r="I12244"/>
      <c r="J12244"/>
      <c r="K12244"/>
    </row>
    <row r="12245" spans="1:11" ht="15">
      <c r="A12245"/>
      <c r="B12245"/>
      <c r="C12245"/>
      <c r="D12245"/>
      <c r="E12245"/>
      <c r="F12245"/>
      <c r="G12245"/>
      <c r="H12245"/>
      <c r="I12245"/>
      <c r="J12245"/>
      <c r="K12245"/>
    </row>
    <row r="12246" spans="1:11" ht="15">
      <c r="A12246"/>
      <c r="B12246"/>
      <c r="C12246"/>
      <c r="D12246"/>
      <c r="E12246"/>
      <c r="F12246"/>
      <c r="G12246"/>
      <c r="H12246"/>
      <c r="I12246"/>
      <c r="J12246"/>
      <c r="K12246"/>
    </row>
    <row r="12247" spans="1:11" ht="15">
      <c r="A12247"/>
      <c r="B12247"/>
      <c r="C12247"/>
      <c r="D12247"/>
      <c r="E12247"/>
      <c r="F12247"/>
      <c r="G12247"/>
      <c r="H12247"/>
      <c r="I12247"/>
      <c r="J12247"/>
      <c r="K12247"/>
    </row>
    <row r="12248" spans="1:11" ht="15">
      <c r="A12248"/>
      <c r="B12248"/>
      <c r="C12248"/>
      <c r="D12248"/>
      <c r="E12248"/>
      <c r="F12248"/>
      <c r="G12248"/>
      <c r="H12248"/>
      <c r="I12248"/>
      <c r="J12248"/>
      <c r="K12248"/>
    </row>
    <row r="12249" spans="1:11" ht="15">
      <c r="A12249"/>
      <c r="B12249"/>
      <c r="C12249"/>
      <c r="D12249"/>
      <c r="E12249"/>
      <c r="F12249"/>
      <c r="G12249"/>
      <c r="H12249"/>
      <c r="I12249"/>
      <c r="J12249"/>
      <c r="K12249"/>
    </row>
    <row r="12250" spans="1:11" ht="15">
      <c r="A12250"/>
      <c r="B12250"/>
      <c r="C12250"/>
      <c r="D12250"/>
      <c r="E12250"/>
      <c r="F12250"/>
      <c r="G12250"/>
      <c r="H12250"/>
      <c r="I12250"/>
      <c r="J12250"/>
      <c r="K12250"/>
    </row>
    <row r="12251" spans="1:11" ht="15">
      <c r="A12251"/>
      <c r="B12251"/>
      <c r="C12251"/>
      <c r="D12251"/>
      <c r="E12251"/>
      <c r="F12251"/>
      <c r="G12251"/>
      <c r="H12251"/>
      <c r="I12251"/>
      <c r="J12251"/>
      <c r="K12251"/>
    </row>
    <row r="12252" spans="1:11" ht="15">
      <c r="A12252"/>
      <c r="B12252"/>
      <c r="C12252"/>
      <c r="D12252"/>
      <c r="E12252"/>
      <c r="F12252"/>
      <c r="G12252"/>
      <c r="H12252"/>
      <c r="I12252"/>
      <c r="J12252"/>
      <c r="K12252"/>
    </row>
    <row r="12253" spans="1:11" ht="15">
      <c r="A12253"/>
      <c r="B12253"/>
      <c r="C12253"/>
      <c r="D12253"/>
      <c r="E12253"/>
      <c r="F12253"/>
      <c r="G12253"/>
      <c r="H12253"/>
      <c r="I12253"/>
      <c r="J12253"/>
      <c r="K12253"/>
    </row>
    <row r="12254" spans="1:11" ht="15">
      <c r="A12254"/>
      <c r="B12254"/>
      <c r="C12254"/>
      <c r="D12254"/>
      <c r="E12254"/>
      <c r="F12254"/>
      <c r="G12254"/>
      <c r="H12254"/>
      <c r="I12254"/>
      <c r="J12254"/>
      <c r="K12254"/>
    </row>
    <row r="12255" spans="1:11" ht="15">
      <c r="A12255"/>
      <c r="B12255"/>
      <c r="C12255"/>
      <c r="D12255"/>
      <c r="E12255"/>
      <c r="F12255"/>
      <c r="G12255"/>
      <c r="H12255"/>
      <c r="I12255"/>
      <c r="J12255"/>
      <c r="K12255"/>
    </row>
    <row r="12256" spans="1:11" ht="15">
      <c r="A12256"/>
      <c r="B12256"/>
      <c r="C12256"/>
      <c r="D12256"/>
      <c r="E12256"/>
      <c r="F12256"/>
      <c r="G12256"/>
      <c r="H12256"/>
      <c r="I12256"/>
      <c r="J12256"/>
      <c r="K12256"/>
    </row>
    <row r="12257" spans="1:11" ht="15">
      <c r="A12257"/>
      <c r="B12257"/>
      <c r="C12257"/>
      <c r="D12257"/>
      <c r="E12257"/>
      <c r="F12257"/>
      <c r="G12257"/>
      <c r="H12257"/>
      <c r="I12257"/>
      <c r="J12257"/>
      <c r="K12257"/>
    </row>
    <row r="12258" spans="1:11" ht="15">
      <c r="A12258"/>
      <c r="B12258"/>
      <c r="C12258"/>
      <c r="D12258"/>
      <c r="E12258"/>
      <c r="F12258"/>
      <c r="G12258"/>
      <c r="H12258"/>
      <c r="I12258"/>
      <c r="J12258"/>
      <c r="K12258"/>
    </row>
    <row r="12259" spans="1:11" ht="15">
      <c r="A12259"/>
      <c r="B12259"/>
      <c r="C12259"/>
      <c r="D12259"/>
      <c r="E12259"/>
      <c r="F12259"/>
      <c r="G12259"/>
      <c r="H12259"/>
      <c r="I12259"/>
      <c r="J12259"/>
      <c r="K12259"/>
    </row>
    <row r="12260" spans="1:11" ht="15">
      <c r="A12260"/>
      <c r="B12260"/>
      <c r="C12260"/>
      <c r="D12260"/>
      <c r="E12260"/>
      <c r="F12260"/>
      <c r="G12260"/>
      <c r="H12260"/>
      <c r="I12260"/>
      <c r="J12260"/>
      <c r="K12260"/>
    </row>
    <row r="12261" spans="1:11" ht="15">
      <c r="A12261"/>
      <c r="B12261"/>
      <c r="C12261"/>
      <c r="D12261"/>
      <c r="E12261"/>
      <c r="F12261"/>
      <c r="G12261"/>
      <c r="H12261"/>
      <c r="I12261"/>
      <c r="J12261"/>
      <c r="K12261"/>
    </row>
    <row r="12262" spans="1:11" ht="15">
      <c r="A12262"/>
      <c r="B12262"/>
      <c r="C12262"/>
      <c r="D12262"/>
      <c r="E12262"/>
      <c r="F12262"/>
      <c r="G12262"/>
      <c r="H12262"/>
      <c r="I12262"/>
      <c r="J12262"/>
      <c r="K12262"/>
    </row>
    <row r="12263" spans="1:11" ht="15">
      <c r="A12263"/>
      <c r="B12263"/>
      <c r="C12263"/>
      <c r="D12263"/>
      <c r="E12263"/>
      <c r="F12263"/>
      <c r="G12263"/>
      <c r="H12263"/>
      <c r="I12263"/>
      <c r="J12263"/>
      <c r="K12263"/>
    </row>
    <row r="12264" spans="1:11" ht="15">
      <c r="A12264"/>
      <c r="B12264"/>
      <c r="C12264"/>
      <c r="D12264"/>
      <c r="E12264"/>
      <c r="F12264"/>
      <c r="G12264"/>
      <c r="H12264"/>
      <c r="I12264"/>
      <c r="J12264"/>
      <c r="K12264"/>
    </row>
    <row r="12265" spans="1:11" ht="15">
      <c r="A12265"/>
      <c r="B12265"/>
      <c r="C12265"/>
      <c r="D12265"/>
      <c r="E12265"/>
      <c r="F12265"/>
      <c r="G12265"/>
      <c r="H12265"/>
      <c r="I12265"/>
      <c r="J12265"/>
      <c r="K12265"/>
    </row>
    <row r="12266" spans="1:11" ht="15">
      <c r="A12266"/>
      <c r="B12266"/>
      <c r="C12266"/>
      <c r="D12266"/>
      <c r="E12266"/>
      <c r="F12266"/>
      <c r="G12266"/>
      <c r="H12266"/>
      <c r="I12266"/>
      <c r="J12266"/>
      <c r="K12266"/>
    </row>
    <row r="12267" spans="1:11" ht="15">
      <c r="A12267"/>
      <c r="B12267"/>
      <c r="C12267"/>
      <c r="D12267"/>
      <c r="E12267"/>
      <c r="F12267"/>
      <c r="G12267"/>
      <c r="H12267"/>
      <c r="I12267"/>
      <c r="J12267"/>
      <c r="K12267"/>
    </row>
    <row r="12268" spans="1:11" ht="15">
      <c r="A12268"/>
      <c r="B12268"/>
      <c r="C12268"/>
      <c r="D12268"/>
      <c r="E12268"/>
      <c r="F12268"/>
      <c r="G12268"/>
      <c r="H12268"/>
      <c r="I12268"/>
      <c r="J12268"/>
      <c r="K12268"/>
    </row>
    <row r="12269" spans="1:11" ht="15">
      <c r="A12269"/>
      <c r="B12269"/>
      <c r="C12269"/>
      <c r="D12269"/>
      <c r="E12269"/>
      <c r="F12269"/>
      <c r="G12269"/>
      <c r="H12269"/>
      <c r="I12269"/>
      <c r="J12269"/>
      <c r="K12269"/>
    </row>
    <row r="12270" spans="1:11" ht="15">
      <c r="A12270"/>
      <c r="B12270"/>
      <c r="C12270"/>
      <c r="D12270"/>
      <c r="E12270"/>
      <c r="F12270"/>
      <c r="G12270"/>
      <c r="H12270"/>
      <c r="I12270"/>
      <c r="J12270"/>
      <c r="K12270"/>
    </row>
    <row r="12271" spans="1:11" ht="15">
      <c r="A12271"/>
      <c r="B12271"/>
      <c r="C12271"/>
      <c r="D12271"/>
      <c r="E12271"/>
      <c r="F12271"/>
      <c r="G12271"/>
      <c r="H12271"/>
      <c r="I12271"/>
      <c r="J12271"/>
      <c r="K12271"/>
    </row>
    <row r="12272" spans="1:11" ht="15">
      <c r="A12272"/>
      <c r="B12272"/>
      <c r="C12272"/>
      <c r="D12272"/>
      <c r="E12272"/>
      <c r="F12272"/>
      <c r="G12272"/>
      <c r="H12272"/>
      <c r="I12272"/>
      <c r="J12272"/>
      <c r="K12272"/>
    </row>
    <row r="12273" spans="1:11" ht="15">
      <c r="A12273"/>
      <c r="B12273"/>
      <c r="C12273"/>
      <c r="D12273"/>
      <c r="E12273"/>
      <c r="F12273"/>
      <c r="G12273"/>
      <c r="H12273"/>
      <c r="I12273"/>
      <c r="J12273"/>
      <c r="K12273"/>
    </row>
    <row r="12274" spans="1:11" ht="15">
      <c r="A12274"/>
      <c r="B12274"/>
      <c r="C12274"/>
      <c r="D12274"/>
      <c r="E12274"/>
      <c r="F12274"/>
      <c r="G12274"/>
      <c r="H12274"/>
      <c r="I12274"/>
      <c r="J12274"/>
      <c r="K12274"/>
    </row>
    <row r="12275" spans="1:11" ht="15">
      <c r="A12275"/>
      <c r="B12275"/>
      <c r="C12275"/>
      <c r="D12275"/>
      <c r="E12275"/>
      <c r="F12275"/>
      <c r="G12275"/>
      <c r="H12275"/>
      <c r="I12275"/>
      <c r="J12275"/>
      <c r="K12275"/>
    </row>
    <row r="12276" spans="1:11" ht="15">
      <c r="A12276"/>
      <c r="B12276"/>
      <c r="C12276"/>
      <c r="D12276"/>
      <c r="E12276"/>
      <c r="F12276"/>
      <c r="G12276"/>
      <c r="H12276"/>
      <c r="I12276"/>
      <c r="J12276"/>
      <c r="K12276"/>
    </row>
    <row r="12277" spans="1:11" ht="15">
      <c r="A12277"/>
      <c r="B12277"/>
      <c r="C12277"/>
      <c r="D12277"/>
      <c r="E12277"/>
      <c r="F12277"/>
      <c r="G12277"/>
      <c r="H12277"/>
      <c r="I12277"/>
      <c r="J12277"/>
      <c r="K12277"/>
    </row>
    <row r="12278" spans="1:11" ht="15">
      <c r="A12278"/>
      <c r="B12278"/>
      <c r="C12278"/>
      <c r="D12278"/>
      <c r="E12278"/>
      <c r="F12278"/>
      <c r="G12278"/>
      <c r="H12278"/>
      <c r="I12278"/>
      <c r="J12278"/>
      <c r="K12278"/>
    </row>
    <row r="12279" spans="1:11" ht="15">
      <c r="A12279"/>
      <c r="B12279"/>
      <c r="C12279"/>
      <c r="D12279"/>
      <c r="E12279"/>
      <c r="F12279"/>
      <c r="G12279"/>
      <c r="H12279"/>
      <c r="I12279"/>
      <c r="J12279"/>
      <c r="K12279"/>
    </row>
    <row r="12280" spans="1:11" ht="15">
      <c r="A12280"/>
      <c r="B12280"/>
      <c r="C12280"/>
      <c r="D12280"/>
      <c r="E12280"/>
      <c r="F12280"/>
      <c r="G12280"/>
      <c r="H12280"/>
      <c r="I12280"/>
      <c r="J12280"/>
      <c r="K12280"/>
    </row>
    <row r="12281" spans="1:11" ht="15">
      <c r="A12281"/>
      <c r="B12281"/>
      <c r="C12281"/>
      <c r="D12281"/>
      <c r="E12281"/>
      <c r="F12281"/>
      <c r="G12281"/>
      <c r="H12281"/>
      <c r="I12281"/>
      <c r="J12281"/>
      <c r="K12281"/>
    </row>
    <row r="12282" spans="1:11" ht="15">
      <c r="A12282"/>
      <c r="B12282"/>
      <c r="C12282"/>
      <c r="D12282"/>
      <c r="E12282"/>
      <c r="F12282"/>
      <c r="G12282"/>
      <c r="H12282"/>
      <c r="I12282"/>
      <c r="J12282"/>
      <c r="K12282"/>
    </row>
    <row r="12283" spans="1:11" ht="15">
      <c r="A12283"/>
      <c r="B12283"/>
      <c r="C12283"/>
      <c r="D12283"/>
      <c r="E12283"/>
      <c r="F12283"/>
      <c r="G12283"/>
      <c r="H12283"/>
      <c r="I12283"/>
      <c r="J12283"/>
      <c r="K12283"/>
    </row>
    <row r="12284" spans="1:11" ht="15">
      <c r="A12284"/>
      <c r="B12284"/>
      <c r="C12284"/>
      <c r="D12284"/>
      <c r="E12284"/>
      <c r="F12284"/>
      <c r="G12284"/>
      <c r="H12284"/>
      <c r="I12284"/>
      <c r="J12284"/>
      <c r="K12284"/>
    </row>
    <row r="12285" spans="1:11" ht="15">
      <c r="A12285"/>
      <c r="B12285"/>
      <c r="C12285"/>
      <c r="D12285"/>
      <c r="E12285"/>
      <c r="F12285"/>
      <c r="G12285"/>
      <c r="H12285"/>
      <c r="I12285"/>
      <c r="J12285"/>
      <c r="K12285"/>
    </row>
    <row r="12286" spans="1:11" ht="15">
      <c r="A12286"/>
      <c r="B12286"/>
      <c r="C12286"/>
      <c r="D12286"/>
      <c r="E12286"/>
      <c r="F12286"/>
      <c r="G12286"/>
      <c r="H12286"/>
      <c r="I12286"/>
      <c r="J12286"/>
      <c r="K12286"/>
    </row>
    <row r="12287" spans="1:11" ht="15">
      <c r="A12287"/>
      <c r="B12287"/>
      <c r="C12287"/>
      <c r="D12287"/>
      <c r="E12287"/>
      <c r="F12287"/>
      <c r="G12287"/>
      <c r="H12287"/>
      <c r="I12287"/>
      <c r="J12287"/>
      <c r="K12287"/>
    </row>
    <row r="12288" spans="1:11" ht="15">
      <c r="A12288"/>
      <c r="B12288"/>
      <c r="C12288"/>
      <c r="D12288"/>
      <c r="E12288"/>
      <c r="F12288"/>
      <c r="G12288"/>
      <c r="H12288"/>
      <c r="I12288"/>
      <c r="J12288"/>
      <c r="K12288"/>
    </row>
    <row r="12289" spans="1:11" ht="15">
      <c r="A12289"/>
      <c r="B12289"/>
      <c r="C12289"/>
      <c r="D12289"/>
      <c r="E12289"/>
      <c r="F12289"/>
      <c r="G12289"/>
      <c r="H12289"/>
      <c r="I12289"/>
      <c r="J12289"/>
      <c r="K12289"/>
    </row>
    <row r="12290" spans="1:11" ht="15">
      <c r="A12290"/>
      <c r="B12290"/>
      <c r="C12290"/>
      <c r="D12290"/>
      <c r="E12290"/>
      <c r="F12290"/>
      <c r="G12290"/>
      <c r="H12290"/>
      <c r="I12290"/>
      <c r="J12290"/>
      <c r="K12290"/>
    </row>
    <row r="12291" spans="1:11" ht="15">
      <c r="A12291"/>
      <c r="B12291"/>
      <c r="C12291"/>
      <c r="D12291"/>
      <c r="E12291"/>
      <c r="F12291"/>
      <c r="G12291"/>
      <c r="H12291"/>
      <c r="I12291"/>
      <c r="J12291"/>
      <c r="K12291"/>
    </row>
    <row r="12292" spans="1:11" ht="15">
      <c r="A12292"/>
      <c r="B12292"/>
      <c r="C12292"/>
      <c r="D12292"/>
      <c r="E12292"/>
      <c r="F12292"/>
      <c r="G12292"/>
      <c r="H12292"/>
      <c r="I12292"/>
      <c r="J12292"/>
      <c r="K12292"/>
    </row>
    <row r="12293" spans="1:11" ht="15">
      <c r="A12293"/>
      <c r="B12293"/>
      <c r="C12293"/>
      <c r="D12293"/>
      <c r="E12293"/>
      <c r="F12293"/>
      <c r="G12293"/>
      <c r="H12293"/>
      <c r="I12293"/>
      <c r="J12293"/>
      <c r="K12293"/>
    </row>
    <row r="12294" spans="1:11" ht="15">
      <c r="A12294"/>
      <c r="B12294"/>
      <c r="C12294"/>
      <c r="D12294"/>
      <c r="E12294"/>
      <c r="F12294"/>
      <c r="G12294"/>
      <c r="H12294"/>
      <c r="I12294"/>
      <c r="J12294"/>
      <c r="K12294"/>
    </row>
    <row r="12295" spans="1:11" ht="15">
      <c r="A12295"/>
      <c r="B12295"/>
      <c r="C12295"/>
      <c r="D12295"/>
      <c r="E12295"/>
      <c r="F12295"/>
      <c r="G12295"/>
      <c r="H12295"/>
      <c r="I12295"/>
      <c r="J12295"/>
      <c r="K12295"/>
    </row>
    <row r="12296" spans="1:11" ht="15">
      <c r="A12296"/>
      <c r="B12296"/>
      <c r="C12296"/>
      <c r="D12296"/>
      <c r="E12296"/>
      <c r="F12296"/>
      <c r="G12296"/>
      <c r="H12296"/>
      <c r="I12296"/>
      <c r="J12296"/>
      <c r="K12296"/>
    </row>
    <row r="12297" spans="1:11" ht="15">
      <c r="A12297"/>
      <c r="B12297"/>
      <c r="C12297"/>
      <c r="D12297"/>
      <c r="E12297"/>
      <c r="F12297"/>
      <c r="G12297"/>
      <c r="H12297"/>
      <c r="I12297"/>
      <c r="J12297"/>
      <c r="K12297"/>
    </row>
    <row r="12298" spans="1:11" ht="15">
      <c r="A12298"/>
      <c r="B12298"/>
      <c r="C12298"/>
      <c r="D12298"/>
      <c r="E12298"/>
      <c r="F12298"/>
      <c r="G12298"/>
      <c r="H12298"/>
      <c r="I12298"/>
      <c r="J12298"/>
      <c r="K12298"/>
    </row>
    <row r="12299" spans="1:11" ht="15">
      <c r="A12299"/>
      <c r="B12299"/>
      <c r="C12299"/>
      <c r="D12299"/>
      <c r="E12299"/>
      <c r="F12299"/>
      <c r="G12299"/>
      <c r="H12299"/>
      <c r="I12299"/>
      <c r="J12299"/>
      <c r="K12299"/>
    </row>
    <row r="12300" spans="1:11" ht="15">
      <c r="A12300"/>
      <c r="B12300"/>
      <c r="C12300"/>
      <c r="D12300"/>
      <c r="E12300"/>
      <c r="F12300"/>
      <c r="G12300"/>
      <c r="H12300"/>
      <c r="I12300"/>
      <c r="J12300"/>
      <c r="K12300"/>
    </row>
    <row r="12301" spans="1:11" ht="15">
      <c r="A12301"/>
      <c r="B12301"/>
      <c r="C12301"/>
      <c r="D12301"/>
      <c r="E12301"/>
      <c r="F12301"/>
      <c r="G12301"/>
      <c r="H12301"/>
      <c r="I12301"/>
      <c r="J12301"/>
      <c r="K12301"/>
    </row>
    <row r="12302" spans="1:11" ht="15">
      <c r="A12302"/>
      <c r="B12302"/>
      <c r="C12302"/>
      <c r="D12302"/>
      <c r="E12302"/>
      <c r="F12302"/>
      <c r="G12302"/>
      <c r="H12302"/>
      <c r="I12302"/>
      <c r="J12302"/>
      <c r="K12302"/>
    </row>
    <row r="12303" spans="1:11" ht="15">
      <c r="A12303"/>
      <c r="B12303"/>
      <c r="C12303"/>
      <c r="D12303"/>
      <c r="E12303"/>
      <c r="F12303"/>
      <c r="G12303"/>
      <c r="H12303"/>
      <c r="I12303"/>
      <c r="J12303"/>
      <c r="K12303"/>
    </row>
    <row r="12304" spans="1:11" ht="15">
      <c r="A12304"/>
      <c r="B12304"/>
      <c r="C12304"/>
      <c r="D12304"/>
      <c r="E12304"/>
      <c r="F12304"/>
      <c r="G12304"/>
      <c r="H12304"/>
      <c r="I12304"/>
      <c r="J12304"/>
      <c r="K12304"/>
    </row>
    <row r="12305" spans="1:11" ht="15">
      <c r="A12305"/>
      <c r="B12305"/>
      <c r="C12305"/>
      <c r="D12305"/>
      <c r="E12305"/>
      <c r="F12305"/>
      <c r="G12305"/>
      <c r="H12305"/>
      <c r="I12305"/>
      <c r="J12305"/>
      <c r="K12305"/>
    </row>
    <row r="12306" spans="1:11" ht="15">
      <c r="A12306"/>
      <c r="B12306"/>
      <c r="C12306"/>
      <c r="D12306"/>
      <c r="E12306"/>
      <c r="F12306"/>
      <c r="G12306"/>
      <c r="H12306"/>
      <c r="I12306"/>
      <c r="J12306"/>
      <c r="K12306"/>
    </row>
    <row r="12307" spans="1:11" ht="15">
      <c r="A12307"/>
      <c r="B12307"/>
      <c r="C12307"/>
      <c r="D12307"/>
      <c r="E12307"/>
      <c r="F12307"/>
      <c r="G12307"/>
      <c r="H12307"/>
      <c r="I12307"/>
      <c r="J12307"/>
      <c r="K12307"/>
    </row>
    <row r="12308" spans="1:11" ht="15">
      <c r="A12308"/>
      <c r="B12308"/>
      <c r="C12308"/>
      <c r="D12308"/>
      <c r="E12308"/>
      <c r="F12308"/>
      <c r="G12308"/>
      <c r="H12308"/>
      <c r="I12308"/>
      <c r="J12308"/>
      <c r="K12308"/>
    </row>
    <row r="12309" spans="1:11" ht="15">
      <c r="A12309"/>
      <c r="B12309"/>
      <c r="C12309"/>
      <c r="D12309"/>
      <c r="E12309"/>
      <c r="F12309"/>
      <c r="G12309"/>
      <c r="H12309"/>
      <c r="I12309"/>
      <c r="J12309"/>
      <c r="K12309"/>
    </row>
    <row r="12310" spans="1:11" ht="15">
      <c r="A12310"/>
      <c r="B12310"/>
      <c r="C12310"/>
      <c r="D12310"/>
      <c r="E12310"/>
      <c r="F12310"/>
      <c r="G12310"/>
      <c r="H12310"/>
      <c r="I12310"/>
      <c r="J12310"/>
      <c r="K12310"/>
    </row>
    <row r="12311" spans="1:11" ht="15">
      <c r="A12311"/>
      <c r="B12311"/>
      <c r="C12311"/>
      <c r="D12311"/>
      <c r="E12311"/>
      <c r="F12311"/>
      <c r="G12311"/>
      <c r="H12311"/>
      <c r="I12311"/>
      <c r="J12311"/>
      <c r="K12311"/>
    </row>
    <row r="12312" spans="1:11" ht="15">
      <c r="A12312"/>
      <c r="B12312"/>
      <c r="C12312"/>
      <c r="D12312"/>
      <c r="E12312"/>
      <c r="F12312"/>
      <c r="G12312"/>
      <c r="H12312"/>
      <c r="I12312"/>
      <c r="J12312"/>
      <c r="K12312"/>
    </row>
    <row r="12313" spans="1:11" ht="15">
      <c r="A12313"/>
      <c r="B12313"/>
      <c r="C12313"/>
      <c r="D12313"/>
      <c r="E12313"/>
      <c r="F12313"/>
      <c r="G12313"/>
      <c r="H12313"/>
      <c r="I12313"/>
      <c r="J12313"/>
      <c r="K12313"/>
    </row>
    <row r="12314" spans="1:11" ht="15">
      <c r="A12314"/>
      <c r="B12314"/>
      <c r="C12314"/>
      <c r="D12314"/>
      <c r="E12314"/>
      <c r="F12314"/>
      <c r="G12314"/>
      <c r="H12314"/>
      <c r="I12314"/>
      <c r="J12314"/>
      <c r="K12314"/>
    </row>
    <row r="12315" spans="1:11" ht="15">
      <c r="A12315"/>
      <c r="B12315"/>
      <c r="C12315"/>
      <c r="D12315"/>
      <c r="E12315"/>
      <c r="F12315"/>
      <c r="G12315"/>
      <c r="H12315"/>
      <c r="I12315"/>
      <c r="J12315"/>
      <c r="K12315"/>
    </row>
    <row r="12316" spans="1:11" ht="15">
      <c r="A12316"/>
      <c r="B12316"/>
      <c r="C12316"/>
      <c r="D12316"/>
      <c r="E12316"/>
      <c r="F12316"/>
      <c r="G12316"/>
      <c r="H12316"/>
      <c r="I12316"/>
      <c r="J12316"/>
      <c r="K12316"/>
    </row>
    <row r="12317" spans="1:11" ht="15">
      <c r="A12317"/>
      <c r="B12317"/>
      <c r="C12317"/>
      <c r="D12317"/>
      <c r="E12317"/>
      <c r="F12317"/>
      <c r="G12317"/>
      <c r="H12317"/>
      <c r="I12317"/>
      <c r="J12317"/>
      <c r="K12317"/>
    </row>
    <row r="12318" spans="1:11" ht="15">
      <c r="A12318"/>
      <c r="B12318"/>
      <c r="C12318"/>
      <c r="D12318"/>
      <c r="E12318"/>
      <c r="F12318"/>
      <c r="G12318"/>
      <c r="H12318"/>
      <c r="I12318"/>
      <c r="J12318"/>
      <c r="K12318"/>
    </row>
    <row r="12319" spans="1:11" ht="15">
      <c r="A12319"/>
      <c r="B12319"/>
      <c r="C12319"/>
      <c r="D12319"/>
      <c r="E12319"/>
      <c r="F12319"/>
      <c r="G12319"/>
      <c r="H12319"/>
      <c r="I12319"/>
      <c r="J12319"/>
      <c r="K12319"/>
    </row>
    <row r="12320" spans="1:11" ht="15">
      <c r="A12320"/>
      <c r="B12320"/>
      <c r="C12320"/>
      <c r="D12320"/>
      <c r="E12320"/>
      <c r="F12320"/>
      <c r="G12320"/>
      <c r="H12320"/>
      <c r="I12320"/>
      <c r="J12320"/>
      <c r="K12320"/>
    </row>
    <row r="12321" spans="1:11" ht="15">
      <c r="A12321"/>
      <c r="B12321"/>
      <c r="C12321"/>
      <c r="D12321"/>
      <c r="E12321"/>
      <c r="F12321"/>
      <c r="G12321"/>
      <c r="H12321"/>
      <c r="I12321"/>
      <c r="J12321"/>
      <c r="K12321"/>
    </row>
    <row r="12322" spans="1:11" ht="15">
      <c r="A12322"/>
      <c r="B12322"/>
      <c r="C12322"/>
      <c r="D12322"/>
      <c r="E12322"/>
      <c r="F12322"/>
      <c r="G12322"/>
      <c r="H12322"/>
      <c r="I12322"/>
      <c r="J12322"/>
      <c r="K12322"/>
    </row>
    <row r="12323" spans="1:11" ht="15">
      <c r="A12323"/>
      <c r="B12323"/>
      <c r="C12323"/>
      <c r="D12323"/>
      <c r="E12323"/>
      <c r="F12323"/>
      <c r="G12323"/>
      <c r="H12323"/>
      <c r="I12323"/>
      <c r="J12323"/>
      <c r="K12323"/>
    </row>
    <row r="12324" spans="1:11" ht="15">
      <c r="A12324"/>
      <c r="B12324"/>
      <c r="C12324"/>
      <c r="D12324"/>
      <c r="E12324"/>
      <c r="F12324"/>
      <c r="G12324"/>
      <c r="H12324"/>
      <c r="I12324"/>
      <c r="J12324"/>
      <c r="K12324"/>
    </row>
    <row r="12325" spans="1:11" ht="15">
      <c r="A12325"/>
      <c r="B12325"/>
      <c r="C12325"/>
      <c r="D12325"/>
      <c r="E12325"/>
      <c r="F12325"/>
      <c r="G12325"/>
      <c r="H12325"/>
      <c r="I12325"/>
      <c r="J12325"/>
      <c r="K12325"/>
    </row>
    <row r="12326" spans="1:11" ht="15">
      <c r="A12326"/>
      <c r="B12326"/>
      <c r="C12326"/>
      <c r="D12326"/>
      <c r="E12326"/>
      <c r="F12326"/>
      <c r="G12326"/>
      <c r="H12326"/>
      <c r="I12326"/>
      <c r="J12326"/>
      <c r="K12326"/>
    </row>
    <row r="12327" spans="1:11" ht="15">
      <c r="A12327"/>
      <c r="B12327"/>
      <c r="C12327"/>
      <c r="D12327"/>
      <c r="E12327"/>
      <c r="F12327"/>
      <c r="G12327"/>
      <c r="H12327"/>
      <c r="I12327"/>
      <c r="J12327"/>
      <c r="K12327"/>
    </row>
    <row r="12328" spans="1:11" ht="15">
      <c r="A12328"/>
      <c r="B12328"/>
      <c r="C12328"/>
      <c r="D12328"/>
      <c r="E12328"/>
      <c r="F12328"/>
      <c r="G12328"/>
      <c r="H12328"/>
      <c r="I12328"/>
      <c r="J12328"/>
      <c r="K12328"/>
    </row>
    <row r="12329" spans="1:11" ht="15">
      <c r="A12329"/>
      <c r="B12329"/>
      <c r="C12329"/>
      <c r="D12329"/>
      <c r="E12329"/>
      <c r="F12329"/>
      <c r="G12329"/>
      <c r="H12329"/>
      <c r="I12329"/>
      <c r="J12329"/>
      <c r="K12329"/>
    </row>
    <row r="12330" spans="1:11" ht="15">
      <c r="A12330"/>
      <c r="B12330"/>
      <c r="C12330"/>
      <c r="D12330"/>
      <c r="E12330"/>
      <c r="F12330"/>
      <c r="G12330"/>
      <c r="H12330"/>
      <c r="I12330"/>
      <c r="J12330"/>
      <c r="K12330"/>
    </row>
    <row r="12331" spans="1:11" ht="15">
      <c r="A12331"/>
      <c r="B12331"/>
      <c r="C12331"/>
      <c r="D12331"/>
      <c r="E12331"/>
      <c r="F12331"/>
      <c r="G12331"/>
      <c r="H12331"/>
      <c r="I12331"/>
      <c r="J12331"/>
      <c r="K12331"/>
    </row>
    <row r="12332" spans="1:11" ht="15">
      <c r="A12332"/>
      <c r="B12332"/>
      <c r="C12332"/>
      <c r="D12332"/>
      <c r="E12332"/>
      <c r="F12332"/>
      <c r="G12332"/>
      <c r="H12332"/>
      <c r="I12332"/>
      <c r="J12332"/>
      <c r="K12332"/>
    </row>
    <row r="12333" spans="1:11" ht="15">
      <c r="A12333"/>
      <c r="B12333"/>
      <c r="C12333"/>
      <c r="D12333"/>
      <c r="E12333"/>
      <c r="F12333"/>
      <c r="G12333"/>
      <c r="H12333"/>
      <c r="I12333"/>
      <c r="J12333"/>
      <c r="K12333"/>
    </row>
    <row r="12334" spans="1:11" ht="15">
      <c r="A12334"/>
      <c r="B12334"/>
      <c r="C12334"/>
      <c r="D12334"/>
      <c r="E12334"/>
      <c r="F12334"/>
      <c r="G12334"/>
      <c r="H12334"/>
      <c r="I12334"/>
      <c r="J12334"/>
      <c r="K12334"/>
    </row>
    <row r="12335" spans="1:11" ht="15">
      <c r="A12335"/>
      <c r="B12335"/>
      <c r="C12335"/>
      <c r="D12335"/>
      <c r="E12335"/>
      <c r="F12335"/>
      <c r="G12335"/>
      <c r="H12335"/>
      <c r="I12335"/>
      <c r="J12335"/>
      <c r="K12335"/>
    </row>
    <row r="12336" spans="1:11" ht="15">
      <c r="A12336"/>
      <c r="B12336"/>
      <c r="C12336"/>
      <c r="D12336"/>
      <c r="E12336"/>
      <c r="F12336"/>
      <c r="G12336"/>
      <c r="H12336"/>
      <c r="I12336"/>
      <c r="J12336"/>
      <c r="K12336"/>
    </row>
    <row r="12337" spans="1:11" ht="15">
      <c r="A12337"/>
      <c r="B12337"/>
      <c r="C12337"/>
      <c r="D12337"/>
      <c r="E12337"/>
      <c r="F12337"/>
      <c r="G12337"/>
      <c r="H12337"/>
      <c r="I12337"/>
      <c r="J12337"/>
      <c r="K12337"/>
    </row>
    <row r="12338" spans="1:11" ht="15">
      <c r="A12338"/>
      <c r="B12338"/>
      <c r="C12338"/>
      <c r="D12338"/>
      <c r="E12338"/>
      <c r="F12338"/>
      <c r="G12338"/>
      <c r="H12338"/>
      <c r="I12338"/>
      <c r="J12338"/>
      <c r="K12338"/>
    </row>
    <row r="12339" spans="1:11" ht="15">
      <c r="A12339"/>
      <c r="B12339"/>
      <c r="C12339"/>
      <c r="D12339"/>
      <c r="E12339"/>
      <c r="F12339"/>
      <c r="G12339"/>
      <c r="H12339"/>
      <c r="I12339"/>
      <c r="J12339"/>
      <c r="K12339"/>
    </row>
    <row r="12340" spans="1:11" ht="15">
      <c r="A12340"/>
      <c r="B12340"/>
      <c r="C12340"/>
      <c r="D12340"/>
      <c r="E12340"/>
      <c r="F12340"/>
      <c r="G12340"/>
      <c r="H12340"/>
      <c r="I12340"/>
      <c r="J12340"/>
      <c r="K12340"/>
    </row>
    <row r="12341" spans="1:11" ht="15">
      <c r="A12341"/>
      <c r="B12341"/>
      <c r="C12341"/>
      <c r="D12341"/>
      <c r="E12341"/>
      <c r="F12341"/>
      <c r="G12341"/>
      <c r="H12341"/>
      <c r="I12341"/>
      <c r="J12341"/>
      <c r="K12341"/>
    </row>
    <row r="12342" spans="1:11" ht="15">
      <c r="A12342"/>
      <c r="B12342"/>
      <c r="C12342"/>
      <c r="D12342"/>
      <c r="E12342"/>
      <c r="F12342"/>
      <c r="G12342"/>
      <c r="H12342"/>
      <c r="I12342"/>
      <c r="J12342"/>
      <c r="K12342"/>
    </row>
    <row r="12343" spans="1:11" ht="15">
      <c r="A12343"/>
      <c r="B12343"/>
      <c r="C12343"/>
      <c r="D12343"/>
      <c r="E12343"/>
      <c r="F12343"/>
      <c r="G12343"/>
      <c r="H12343"/>
      <c r="I12343"/>
      <c r="J12343"/>
      <c r="K12343"/>
    </row>
    <row r="12344" spans="1:11" ht="15">
      <c r="A12344"/>
      <c r="B12344"/>
      <c r="C12344"/>
      <c r="D12344"/>
      <c r="E12344"/>
      <c r="F12344"/>
      <c r="G12344"/>
      <c r="H12344"/>
      <c r="I12344"/>
      <c r="J12344"/>
      <c r="K12344"/>
    </row>
    <row r="12345" spans="1:11" ht="15">
      <c r="A12345"/>
      <c r="B12345"/>
      <c r="C12345"/>
      <c r="D12345"/>
      <c r="E12345"/>
      <c r="F12345"/>
      <c r="G12345"/>
      <c r="H12345"/>
      <c r="I12345"/>
      <c r="J12345"/>
      <c r="K12345"/>
    </row>
    <row r="12346" spans="1:11" ht="15">
      <c r="A12346"/>
      <c r="B12346"/>
      <c r="C12346"/>
      <c r="D12346"/>
      <c r="E12346"/>
      <c r="F12346"/>
      <c r="G12346"/>
      <c r="H12346"/>
      <c r="I12346"/>
      <c r="J12346"/>
      <c r="K12346"/>
    </row>
    <row r="12347" spans="1:11" ht="15">
      <c r="A12347"/>
      <c r="B12347"/>
      <c r="C12347"/>
      <c r="D12347"/>
      <c r="E12347"/>
      <c r="F12347"/>
      <c r="G12347"/>
      <c r="H12347"/>
      <c r="I12347"/>
      <c r="J12347"/>
      <c r="K12347"/>
    </row>
    <row r="12348" spans="1:11" ht="15">
      <c r="A12348"/>
      <c r="B12348"/>
      <c r="C12348"/>
      <c r="D12348"/>
      <c r="E12348"/>
      <c r="F12348"/>
      <c r="G12348"/>
      <c r="H12348"/>
      <c r="I12348"/>
      <c r="J12348"/>
      <c r="K12348"/>
    </row>
    <row r="12349" spans="1:11" ht="15">
      <c r="A12349"/>
      <c r="B12349"/>
      <c r="C12349"/>
      <c r="D12349"/>
      <c r="E12349"/>
      <c r="F12349"/>
      <c r="G12349"/>
      <c r="H12349"/>
      <c r="I12349"/>
      <c r="J12349"/>
      <c r="K12349"/>
    </row>
    <row r="12350" spans="1:11" ht="15">
      <c r="A12350"/>
      <c r="B12350"/>
      <c r="C12350"/>
      <c r="D12350"/>
      <c r="E12350"/>
      <c r="F12350"/>
      <c r="G12350"/>
      <c r="H12350"/>
      <c r="I12350"/>
      <c r="J12350"/>
      <c r="K12350"/>
    </row>
    <row r="12351" spans="1:11" ht="15">
      <c r="A12351"/>
      <c r="B12351"/>
      <c r="C12351"/>
      <c r="D12351"/>
      <c r="E12351"/>
      <c r="F12351"/>
      <c r="G12351"/>
      <c r="H12351"/>
      <c r="I12351"/>
      <c r="J12351"/>
      <c r="K12351"/>
    </row>
    <row r="12352" spans="1:11" ht="15">
      <c r="A12352"/>
      <c r="B12352"/>
      <c r="C12352"/>
      <c r="D12352"/>
      <c r="E12352"/>
      <c r="F12352"/>
      <c r="G12352"/>
      <c r="H12352"/>
      <c r="I12352"/>
      <c r="J12352"/>
      <c r="K12352"/>
    </row>
    <row r="12353" spans="1:11" ht="15">
      <c r="A12353"/>
      <c r="B12353"/>
      <c r="C12353"/>
      <c r="D12353"/>
      <c r="E12353"/>
      <c r="F12353"/>
      <c r="G12353"/>
      <c r="H12353"/>
      <c r="I12353"/>
      <c r="J12353"/>
      <c r="K12353"/>
    </row>
    <row r="12354" spans="1:11" ht="15">
      <c r="A12354"/>
      <c r="B12354"/>
      <c r="C12354"/>
      <c r="D12354"/>
      <c r="E12354"/>
      <c r="F12354"/>
      <c r="G12354"/>
      <c r="H12354"/>
      <c r="I12354"/>
      <c r="J12354"/>
      <c r="K12354"/>
    </row>
    <row r="12355" spans="1:11" ht="15">
      <c r="A12355"/>
      <c r="B12355"/>
      <c r="C12355"/>
      <c r="D12355"/>
      <c r="E12355"/>
      <c r="F12355"/>
      <c r="G12355"/>
      <c r="H12355"/>
      <c r="I12355"/>
      <c r="J12355"/>
      <c r="K12355"/>
    </row>
    <row r="12356" spans="1:11" ht="15">
      <c r="A12356"/>
      <c r="B12356"/>
      <c r="C12356"/>
      <c r="D12356"/>
      <c r="E12356"/>
      <c r="F12356"/>
      <c r="G12356"/>
      <c r="H12356"/>
      <c r="I12356"/>
      <c r="J12356"/>
      <c r="K12356"/>
    </row>
    <row r="12357" spans="1:11" ht="15">
      <c r="A12357"/>
      <c r="B12357"/>
      <c r="C12357"/>
      <c r="D12357"/>
      <c r="E12357"/>
      <c r="F12357"/>
      <c r="G12357"/>
      <c r="H12357"/>
      <c r="I12357"/>
      <c r="J12357"/>
      <c r="K12357"/>
    </row>
    <row r="12358" spans="1:11" ht="15">
      <c r="A12358"/>
      <c r="B12358"/>
      <c r="C12358"/>
      <c r="D12358"/>
      <c r="E12358"/>
      <c r="F12358"/>
      <c r="G12358"/>
      <c r="H12358"/>
      <c r="I12358"/>
      <c r="J12358"/>
      <c r="K12358"/>
    </row>
    <row r="12359" spans="1:11" ht="15">
      <c r="A12359"/>
      <c r="B12359"/>
      <c r="C12359"/>
      <c r="D12359"/>
      <c r="E12359"/>
      <c r="F12359"/>
      <c r="G12359"/>
      <c r="H12359"/>
      <c r="I12359"/>
      <c r="J12359"/>
      <c r="K12359"/>
    </row>
    <row r="12360" spans="1:11" ht="15">
      <c r="A12360"/>
      <c r="B12360"/>
      <c r="C12360"/>
      <c r="D12360"/>
      <c r="E12360"/>
      <c r="F12360"/>
      <c r="G12360"/>
      <c r="H12360"/>
      <c r="I12360"/>
      <c r="J12360"/>
      <c r="K12360"/>
    </row>
    <row r="12361" spans="1:11" ht="15">
      <c r="A12361"/>
      <c r="B12361"/>
      <c r="C12361"/>
      <c r="D12361"/>
      <c r="E12361"/>
      <c r="F12361"/>
      <c r="G12361"/>
      <c r="H12361"/>
      <c r="I12361"/>
      <c r="J12361"/>
      <c r="K12361"/>
    </row>
    <row r="12362" spans="1:11" ht="15">
      <c r="A12362"/>
      <c r="B12362"/>
      <c r="C12362"/>
      <c r="D12362"/>
      <c r="E12362"/>
      <c r="F12362"/>
      <c r="G12362"/>
      <c r="H12362"/>
      <c r="I12362"/>
      <c r="J12362"/>
      <c r="K12362"/>
    </row>
    <row r="12363" spans="1:11" ht="15">
      <c r="A12363"/>
      <c r="B12363"/>
      <c r="C12363"/>
      <c r="D12363"/>
      <c r="E12363"/>
      <c r="F12363"/>
      <c r="G12363"/>
      <c r="H12363"/>
      <c r="I12363"/>
      <c r="J12363"/>
      <c r="K12363"/>
    </row>
    <row r="12364" spans="1:11" ht="15">
      <c r="A12364"/>
      <c r="B12364"/>
      <c r="C12364"/>
      <c r="D12364"/>
      <c r="E12364"/>
      <c r="F12364"/>
      <c r="G12364"/>
      <c r="H12364"/>
      <c r="I12364"/>
      <c r="J12364"/>
      <c r="K12364"/>
    </row>
    <row r="12365" spans="1:11" ht="15">
      <c r="A12365"/>
      <c r="B12365"/>
      <c r="C12365"/>
      <c r="D12365"/>
      <c r="E12365"/>
      <c r="F12365"/>
      <c r="G12365"/>
      <c r="H12365"/>
      <c r="I12365"/>
      <c r="J12365"/>
      <c r="K12365"/>
    </row>
    <row r="12366" spans="1:11" ht="15">
      <c r="A12366"/>
      <c r="B12366"/>
      <c r="C12366"/>
      <c r="D12366"/>
      <c r="E12366"/>
      <c r="F12366"/>
      <c r="G12366"/>
      <c r="H12366"/>
      <c r="I12366"/>
      <c r="J12366"/>
      <c r="K12366"/>
    </row>
    <row r="12367" spans="1:11" ht="15">
      <c r="A12367"/>
      <c r="B12367"/>
      <c r="C12367"/>
      <c r="D12367"/>
      <c r="E12367"/>
      <c r="F12367"/>
      <c r="G12367"/>
      <c r="H12367"/>
      <c r="I12367"/>
      <c r="J12367"/>
      <c r="K12367"/>
    </row>
    <row r="12368" spans="1:11" ht="15">
      <c r="A12368"/>
      <c r="B12368"/>
      <c r="C12368"/>
      <c r="D12368"/>
      <c r="E12368"/>
      <c r="F12368"/>
      <c r="G12368"/>
      <c r="H12368"/>
      <c r="I12368"/>
      <c r="J12368"/>
      <c r="K12368"/>
    </row>
    <row r="12369" spans="1:11" ht="15">
      <c r="A12369"/>
      <c r="B12369"/>
      <c r="C12369"/>
      <c r="D12369"/>
      <c r="E12369"/>
      <c r="F12369"/>
      <c r="G12369"/>
      <c r="H12369"/>
      <c r="I12369"/>
      <c r="J12369"/>
      <c r="K12369"/>
    </row>
    <row r="12370" spans="1:11" ht="15">
      <c r="A12370"/>
      <c r="B12370"/>
      <c r="C12370"/>
      <c r="D12370"/>
      <c r="E12370"/>
      <c r="F12370"/>
      <c r="G12370"/>
      <c r="H12370"/>
      <c r="I12370"/>
      <c r="J12370"/>
      <c r="K12370"/>
    </row>
    <row r="12371" spans="1:11" ht="15">
      <c r="A12371"/>
      <c r="B12371"/>
      <c r="C12371"/>
      <c r="D12371"/>
      <c r="E12371"/>
      <c r="F12371"/>
      <c r="G12371"/>
      <c r="H12371"/>
      <c r="I12371"/>
      <c r="J12371"/>
      <c r="K12371"/>
    </row>
    <row r="12372" spans="1:11" ht="15">
      <c r="A12372"/>
      <c r="B12372"/>
      <c r="C12372"/>
      <c r="D12372"/>
      <c r="E12372"/>
      <c r="F12372"/>
      <c r="G12372"/>
      <c r="H12372"/>
      <c r="I12372"/>
      <c r="J12372"/>
      <c r="K12372"/>
    </row>
    <row r="12373" spans="1:11" ht="15">
      <c r="A12373"/>
      <c r="B12373"/>
      <c r="C12373"/>
      <c r="D12373"/>
      <c r="E12373"/>
      <c r="F12373"/>
      <c r="G12373"/>
      <c r="H12373"/>
      <c r="I12373"/>
      <c r="J12373"/>
      <c r="K12373"/>
    </row>
    <row r="12374" spans="1:11" ht="15">
      <c r="A12374"/>
      <c r="B12374"/>
      <c r="C12374"/>
      <c r="D12374"/>
      <c r="E12374"/>
      <c r="F12374"/>
      <c r="G12374"/>
      <c r="H12374"/>
      <c r="I12374"/>
      <c r="J12374"/>
      <c r="K12374"/>
    </row>
    <row r="12375" spans="1:11" ht="15">
      <c r="A12375"/>
      <c r="B12375"/>
      <c r="C12375"/>
      <c r="D12375"/>
      <c r="E12375"/>
      <c r="F12375"/>
      <c r="G12375"/>
      <c r="H12375"/>
      <c r="I12375"/>
      <c r="J12375"/>
      <c r="K12375"/>
    </row>
    <row r="12376" spans="1:11" ht="15">
      <c r="A12376"/>
      <c r="B12376"/>
      <c r="C12376"/>
      <c r="D12376"/>
      <c r="E12376"/>
      <c r="F12376"/>
      <c r="G12376"/>
      <c r="H12376"/>
      <c r="I12376"/>
      <c r="J12376"/>
      <c r="K12376"/>
    </row>
    <row r="12377" spans="1:11" ht="15">
      <c r="A12377"/>
      <c r="B12377"/>
      <c r="C12377"/>
      <c r="D12377"/>
      <c r="E12377"/>
      <c r="F12377"/>
      <c r="G12377"/>
      <c r="H12377"/>
      <c r="I12377"/>
      <c r="J12377"/>
      <c r="K12377"/>
    </row>
    <row r="12378" spans="1:11" ht="15">
      <c r="A12378"/>
      <c r="B12378"/>
      <c r="C12378"/>
      <c r="D12378"/>
      <c r="E12378"/>
      <c r="F12378"/>
      <c r="G12378"/>
      <c r="H12378"/>
      <c r="I12378"/>
      <c r="J12378"/>
      <c r="K12378"/>
    </row>
    <row r="12379" spans="1:11" ht="15">
      <c r="A12379"/>
      <c r="B12379"/>
      <c r="C12379"/>
      <c r="D12379"/>
      <c r="E12379"/>
      <c r="F12379"/>
      <c r="G12379"/>
      <c r="H12379"/>
      <c r="I12379"/>
      <c r="J12379"/>
      <c r="K12379"/>
    </row>
    <row r="12380" spans="1:11" ht="15">
      <c r="A12380"/>
      <c r="B12380"/>
      <c r="C12380"/>
      <c r="D12380"/>
      <c r="E12380"/>
      <c r="F12380"/>
      <c r="G12380"/>
      <c r="H12380"/>
      <c r="I12380"/>
      <c r="J12380"/>
      <c r="K12380"/>
    </row>
    <row r="12381" spans="1:11" ht="15">
      <c r="A12381"/>
      <c r="B12381"/>
      <c r="C12381"/>
      <c r="D12381"/>
      <c r="E12381"/>
      <c r="F12381"/>
      <c r="G12381"/>
      <c r="H12381"/>
      <c r="I12381"/>
      <c r="J12381"/>
      <c r="K12381"/>
    </row>
    <row r="12382" spans="1:11" ht="15">
      <c r="A12382"/>
      <c r="B12382"/>
      <c r="C12382"/>
      <c r="D12382"/>
      <c r="E12382"/>
      <c r="F12382"/>
      <c r="G12382"/>
      <c r="H12382"/>
      <c r="I12382"/>
      <c r="J12382"/>
      <c r="K12382"/>
    </row>
    <row r="12383" spans="1:11" ht="15">
      <c r="A12383"/>
      <c r="B12383"/>
      <c r="C12383"/>
      <c r="D12383"/>
      <c r="E12383"/>
      <c r="F12383"/>
      <c r="G12383"/>
      <c r="H12383"/>
      <c r="I12383"/>
      <c r="J12383"/>
      <c r="K12383"/>
    </row>
    <row r="12384" spans="1:11" ht="15">
      <c r="A12384"/>
      <c r="B12384"/>
      <c r="C12384"/>
      <c r="D12384"/>
      <c r="E12384"/>
      <c r="F12384"/>
      <c r="G12384"/>
      <c r="H12384"/>
      <c r="I12384"/>
      <c r="J12384"/>
      <c r="K12384"/>
    </row>
    <row r="12385" spans="1:11" ht="15">
      <c r="A12385"/>
      <c r="B12385"/>
      <c r="C12385"/>
      <c r="D12385"/>
      <c r="E12385"/>
      <c r="F12385"/>
      <c r="G12385"/>
      <c r="H12385"/>
      <c r="I12385"/>
      <c r="J12385"/>
      <c r="K12385"/>
    </row>
    <row r="12386" spans="1:11" ht="15">
      <c r="A12386"/>
      <c r="B12386"/>
      <c r="C12386"/>
      <c r="D12386"/>
      <c r="E12386"/>
      <c r="F12386"/>
      <c r="G12386"/>
      <c r="H12386"/>
      <c r="I12386"/>
      <c r="J12386"/>
      <c r="K12386"/>
    </row>
    <row r="12387" spans="1:11" ht="15">
      <c r="A12387"/>
      <c r="B12387"/>
      <c r="C12387"/>
      <c r="D12387"/>
      <c r="E12387"/>
      <c r="F12387"/>
      <c r="G12387"/>
      <c r="H12387"/>
      <c r="I12387"/>
      <c r="J12387"/>
      <c r="K12387"/>
    </row>
    <row r="12388" spans="1:11" ht="15">
      <c r="A12388"/>
      <c r="B12388"/>
      <c r="C12388"/>
      <c r="D12388"/>
      <c r="E12388"/>
      <c r="F12388"/>
      <c r="G12388"/>
      <c r="H12388"/>
      <c r="I12388"/>
      <c r="J12388"/>
      <c r="K12388"/>
    </row>
    <row r="12389" spans="1:11" ht="15">
      <c r="A12389"/>
      <c r="B12389"/>
      <c r="C12389"/>
      <c r="D12389"/>
      <c r="E12389"/>
      <c r="F12389"/>
      <c r="G12389"/>
      <c r="H12389"/>
      <c r="I12389"/>
      <c r="J12389"/>
      <c r="K12389"/>
    </row>
    <row r="12390" spans="1:11" ht="15">
      <c r="A12390"/>
      <c r="B12390"/>
      <c r="C12390"/>
      <c r="D12390"/>
      <c r="E12390"/>
      <c r="F12390"/>
      <c r="G12390"/>
      <c r="H12390"/>
      <c r="I12390"/>
      <c r="J12390"/>
      <c r="K12390"/>
    </row>
    <row r="12391" spans="1:11" ht="15">
      <c r="A12391"/>
      <c r="B12391"/>
      <c r="C12391"/>
      <c r="D12391"/>
      <c r="E12391"/>
      <c r="F12391"/>
      <c r="G12391"/>
      <c r="H12391"/>
      <c r="I12391"/>
      <c r="J12391"/>
      <c r="K12391"/>
    </row>
    <row r="12392" spans="1:11" ht="15">
      <c r="A12392"/>
      <c r="B12392"/>
      <c r="C12392"/>
      <c r="D12392"/>
      <c r="E12392"/>
      <c r="F12392"/>
      <c r="G12392"/>
      <c r="H12392"/>
      <c r="I12392"/>
      <c r="J12392"/>
      <c r="K12392"/>
    </row>
    <row r="12393" spans="1:11" ht="15">
      <c r="A12393"/>
      <c r="B12393"/>
      <c r="C12393"/>
      <c r="D12393"/>
      <c r="E12393"/>
      <c r="F12393"/>
      <c r="G12393"/>
      <c r="H12393"/>
      <c r="I12393"/>
      <c r="J12393"/>
      <c r="K12393"/>
    </row>
    <row r="12394" spans="1:11" ht="15">
      <c r="A12394"/>
      <c r="B12394"/>
      <c r="C12394"/>
      <c r="D12394"/>
      <c r="E12394"/>
      <c r="F12394"/>
      <c r="G12394"/>
      <c r="H12394"/>
      <c r="I12394"/>
      <c r="J12394"/>
      <c r="K12394"/>
    </row>
    <row r="12395" spans="1:11" ht="15">
      <c r="A12395"/>
      <c r="B12395"/>
      <c r="C12395"/>
      <c r="D12395"/>
      <c r="E12395"/>
      <c r="F12395"/>
      <c r="G12395"/>
      <c r="H12395"/>
      <c r="I12395"/>
      <c r="J12395"/>
      <c r="K12395"/>
    </row>
    <row r="12396" spans="1:11" ht="15">
      <c r="A12396"/>
      <c r="B12396"/>
      <c r="C12396"/>
      <c r="D12396"/>
      <c r="E12396"/>
      <c r="F12396"/>
      <c r="G12396"/>
      <c r="H12396"/>
      <c r="I12396"/>
      <c r="J12396"/>
      <c r="K12396"/>
    </row>
    <row r="12397" spans="1:11" ht="15">
      <c r="A12397"/>
      <c r="B12397"/>
      <c r="C12397"/>
      <c r="D12397"/>
      <c r="E12397"/>
      <c r="F12397"/>
      <c r="G12397"/>
      <c r="H12397"/>
      <c r="I12397"/>
      <c r="J12397"/>
      <c r="K12397"/>
    </row>
    <row r="12398" spans="1:11" ht="15">
      <c r="A12398"/>
      <c r="B12398"/>
      <c r="C12398"/>
      <c r="D12398"/>
      <c r="E12398"/>
      <c r="F12398"/>
      <c r="G12398"/>
      <c r="H12398"/>
      <c r="I12398"/>
      <c r="J12398"/>
      <c r="K12398"/>
    </row>
    <row r="12399" spans="1:11" ht="15">
      <c r="A12399"/>
      <c r="B12399"/>
      <c r="C12399"/>
      <c r="D12399"/>
      <c r="E12399"/>
      <c r="F12399"/>
      <c r="G12399"/>
      <c r="H12399"/>
      <c r="I12399"/>
      <c r="J12399"/>
      <c r="K12399"/>
    </row>
    <row r="12400" spans="1:11" ht="15">
      <c r="A12400"/>
      <c r="B12400"/>
      <c r="C12400"/>
      <c r="D12400"/>
      <c r="E12400"/>
      <c r="F12400"/>
      <c r="G12400"/>
      <c r="H12400"/>
      <c r="I12400"/>
      <c r="J12400"/>
      <c r="K12400"/>
    </row>
    <row r="12401" spans="1:11" ht="15">
      <c r="A12401"/>
      <c r="B12401"/>
      <c r="C12401"/>
      <c r="D12401"/>
      <c r="E12401"/>
      <c r="F12401"/>
      <c r="G12401"/>
      <c r="H12401"/>
      <c r="I12401"/>
      <c r="J12401"/>
      <c r="K12401"/>
    </row>
    <row r="12402" spans="1:11" ht="15">
      <c r="A12402"/>
      <c r="B12402"/>
      <c r="C12402"/>
      <c r="D12402"/>
      <c r="E12402"/>
      <c r="F12402"/>
      <c r="G12402"/>
      <c r="H12402"/>
      <c r="I12402"/>
      <c r="J12402"/>
      <c r="K12402"/>
    </row>
    <row r="12403" spans="1:11" ht="15">
      <c r="A12403"/>
      <c r="B12403"/>
      <c r="C12403"/>
      <c r="D12403"/>
      <c r="E12403"/>
      <c r="F12403"/>
      <c r="G12403"/>
      <c r="H12403"/>
      <c r="I12403"/>
      <c r="J12403"/>
      <c r="K12403"/>
    </row>
    <row r="12404" spans="1:11" ht="15">
      <c r="A12404"/>
      <c r="B12404"/>
      <c r="C12404"/>
      <c r="D12404"/>
      <c r="E12404"/>
      <c r="F12404"/>
      <c r="G12404"/>
      <c r="H12404"/>
      <c r="I12404"/>
      <c r="J12404"/>
      <c r="K12404"/>
    </row>
    <row r="12405" spans="1:11" ht="15">
      <c r="A12405"/>
      <c r="B12405"/>
      <c r="C12405"/>
      <c r="D12405"/>
      <c r="E12405"/>
      <c r="F12405"/>
      <c r="G12405"/>
      <c r="H12405"/>
      <c r="I12405"/>
      <c r="J12405"/>
      <c r="K12405"/>
    </row>
    <row r="12406" spans="1:11" ht="15">
      <c r="A12406"/>
      <c r="B12406"/>
      <c r="C12406"/>
      <c r="D12406"/>
      <c r="E12406"/>
      <c r="F12406"/>
      <c r="G12406"/>
      <c r="H12406"/>
      <c r="I12406"/>
      <c r="J12406"/>
      <c r="K12406"/>
    </row>
    <row r="12407" spans="1:11" ht="15">
      <c r="A12407"/>
      <c r="B12407"/>
      <c r="C12407"/>
      <c r="D12407"/>
      <c r="E12407"/>
      <c r="F12407"/>
      <c r="G12407"/>
      <c r="H12407"/>
      <c r="I12407"/>
      <c r="J12407"/>
      <c r="K12407"/>
    </row>
    <row r="12408" spans="1:11" ht="15">
      <c r="A12408"/>
      <c r="B12408"/>
      <c r="C12408"/>
      <c r="D12408"/>
      <c r="E12408"/>
      <c r="F12408"/>
      <c r="G12408"/>
      <c r="H12408"/>
      <c r="I12408"/>
      <c r="J12408"/>
      <c r="K12408"/>
    </row>
    <row r="12409" spans="1:11" ht="15">
      <c r="A12409"/>
      <c r="B12409"/>
      <c r="C12409"/>
      <c r="D12409"/>
      <c r="E12409"/>
      <c r="F12409"/>
      <c r="G12409"/>
      <c r="H12409"/>
      <c r="I12409"/>
      <c r="J12409"/>
      <c r="K12409"/>
    </row>
    <row r="12410" spans="1:11" ht="15">
      <c r="A12410"/>
      <c r="B12410"/>
      <c r="C12410"/>
      <c r="D12410"/>
      <c r="E12410"/>
      <c r="F12410"/>
      <c r="G12410"/>
      <c r="H12410"/>
      <c r="I12410"/>
      <c r="J12410"/>
      <c r="K12410"/>
    </row>
    <row r="12411" spans="1:11" ht="15">
      <c r="A12411"/>
      <c r="B12411"/>
      <c r="C12411"/>
      <c r="D12411"/>
      <c r="E12411"/>
      <c r="F12411"/>
      <c r="G12411"/>
      <c r="H12411"/>
      <c r="I12411"/>
      <c r="J12411"/>
      <c r="K12411"/>
    </row>
    <row r="12412" spans="1:11" ht="15">
      <c r="A12412"/>
      <c r="B12412"/>
      <c r="C12412"/>
      <c r="D12412"/>
      <c r="E12412"/>
      <c r="F12412"/>
      <c r="G12412"/>
      <c r="H12412"/>
      <c r="I12412"/>
      <c r="J12412"/>
      <c r="K12412"/>
    </row>
    <row r="12413" spans="1:11" ht="15">
      <c r="A12413"/>
      <c r="B12413"/>
      <c r="C12413"/>
      <c r="D12413"/>
      <c r="E12413"/>
      <c r="F12413"/>
      <c r="G12413"/>
      <c r="H12413"/>
      <c r="I12413"/>
      <c r="J12413"/>
      <c r="K12413"/>
    </row>
    <row r="12414" spans="1:11" ht="15">
      <c r="A12414"/>
      <c r="B12414"/>
      <c r="C12414"/>
      <c r="D12414"/>
      <c r="E12414"/>
      <c r="F12414"/>
      <c r="G12414"/>
      <c r="H12414"/>
      <c r="I12414"/>
      <c r="J12414"/>
      <c r="K12414"/>
    </row>
    <row r="12415" spans="1:11" ht="15">
      <c r="A12415"/>
      <c r="B12415"/>
      <c r="C12415"/>
      <c r="D12415"/>
      <c r="E12415"/>
      <c r="F12415"/>
      <c r="G12415"/>
      <c r="H12415"/>
      <c r="I12415"/>
      <c r="J12415"/>
      <c r="K12415"/>
    </row>
    <row r="12416" spans="1:11" ht="15">
      <c r="A12416"/>
      <c r="B12416"/>
      <c r="C12416"/>
      <c r="D12416"/>
      <c r="E12416"/>
      <c r="F12416"/>
      <c r="G12416"/>
      <c r="H12416"/>
      <c r="I12416"/>
      <c r="J12416"/>
      <c r="K12416"/>
    </row>
    <row r="12417" spans="1:11" ht="15">
      <c r="A12417"/>
      <c r="B12417"/>
      <c r="C12417"/>
      <c r="D12417"/>
      <c r="E12417"/>
      <c r="F12417"/>
      <c r="G12417"/>
      <c r="H12417"/>
      <c r="I12417"/>
      <c r="J12417"/>
      <c r="K12417"/>
    </row>
    <row r="12418" spans="1:11" ht="15">
      <c r="A12418"/>
      <c r="B12418"/>
      <c r="C12418"/>
      <c r="D12418"/>
      <c r="E12418"/>
      <c r="F12418"/>
      <c r="G12418"/>
      <c r="H12418"/>
      <c r="I12418"/>
      <c r="J12418"/>
      <c r="K12418"/>
    </row>
    <row r="12419" spans="1:11" ht="15">
      <c r="A12419"/>
      <c r="B12419"/>
      <c r="C12419"/>
      <c r="D12419"/>
      <c r="E12419"/>
      <c r="F12419"/>
      <c r="G12419"/>
      <c r="H12419"/>
      <c r="I12419"/>
      <c r="J12419"/>
      <c r="K12419"/>
    </row>
    <row r="12420" spans="1:11" ht="15">
      <c r="A12420"/>
      <c r="B12420"/>
      <c r="C12420"/>
      <c r="D12420"/>
      <c r="E12420"/>
      <c r="F12420"/>
      <c r="G12420"/>
      <c r="H12420"/>
      <c r="I12420"/>
      <c r="J12420"/>
      <c r="K12420"/>
    </row>
    <row r="12421" spans="1:11" ht="15">
      <c r="A12421"/>
      <c r="B12421"/>
      <c r="C12421"/>
      <c r="D12421"/>
      <c r="E12421"/>
      <c r="F12421"/>
      <c r="G12421"/>
      <c r="H12421"/>
      <c r="I12421"/>
      <c r="J12421"/>
      <c r="K12421"/>
    </row>
    <row r="12422" spans="1:11" ht="15">
      <c r="A12422"/>
      <c r="B12422"/>
      <c r="C12422"/>
      <c r="D12422"/>
      <c r="E12422"/>
      <c r="F12422"/>
      <c r="G12422"/>
      <c r="H12422"/>
      <c r="I12422"/>
      <c r="J12422"/>
      <c r="K12422"/>
    </row>
    <row r="12423" spans="1:11" ht="15">
      <c r="A12423"/>
      <c r="B12423"/>
      <c r="C12423"/>
      <c r="D12423"/>
      <c r="E12423"/>
      <c r="F12423"/>
      <c r="G12423"/>
      <c r="H12423"/>
      <c r="I12423"/>
      <c r="J12423"/>
      <c r="K12423"/>
    </row>
    <row r="12424" spans="1:11" ht="15">
      <c r="A12424"/>
      <c r="B12424"/>
      <c r="C12424"/>
      <c r="D12424"/>
      <c r="E12424"/>
      <c r="F12424"/>
      <c r="G12424"/>
      <c r="H12424"/>
      <c r="I12424"/>
      <c r="J12424"/>
      <c r="K12424"/>
    </row>
    <row r="12425" spans="1:11" ht="15">
      <c r="A12425"/>
      <c r="B12425"/>
      <c r="C12425"/>
      <c r="D12425"/>
      <c r="E12425"/>
      <c r="F12425"/>
      <c r="G12425"/>
      <c r="H12425"/>
      <c r="I12425"/>
      <c r="J12425"/>
      <c r="K12425"/>
    </row>
    <row r="12426" spans="1:11" ht="15">
      <c r="A12426"/>
      <c r="B12426"/>
      <c r="C12426"/>
      <c r="D12426"/>
      <c r="E12426"/>
      <c r="F12426"/>
      <c r="G12426"/>
      <c r="H12426"/>
      <c r="I12426"/>
      <c r="J12426"/>
      <c r="K12426"/>
    </row>
    <row r="12427" spans="1:11" ht="15">
      <c r="A12427"/>
      <c r="B12427"/>
      <c r="C12427"/>
      <c r="D12427"/>
      <c r="E12427"/>
      <c r="F12427"/>
      <c r="G12427"/>
      <c r="H12427"/>
      <c r="I12427"/>
      <c r="J12427"/>
      <c r="K12427"/>
    </row>
    <row r="12428" spans="1:11" ht="15">
      <c r="A12428"/>
      <c r="B12428"/>
      <c r="C12428"/>
      <c r="D12428"/>
      <c r="E12428"/>
      <c r="F12428"/>
      <c r="G12428"/>
      <c r="H12428"/>
      <c r="I12428"/>
      <c r="J12428"/>
      <c r="K12428"/>
    </row>
    <row r="12429" spans="1:11" ht="15">
      <c r="A12429"/>
      <c r="B12429"/>
      <c r="C12429"/>
      <c r="D12429"/>
      <c r="E12429"/>
      <c r="F12429"/>
      <c r="G12429"/>
      <c r="H12429"/>
      <c r="I12429"/>
      <c r="J12429"/>
      <c r="K12429"/>
    </row>
    <row r="12430" spans="1:11" ht="15">
      <c r="A12430"/>
      <c r="B12430"/>
      <c r="C12430"/>
      <c r="D12430"/>
      <c r="E12430"/>
      <c r="F12430"/>
      <c r="G12430"/>
      <c r="H12430"/>
      <c r="I12430"/>
      <c r="J12430"/>
      <c r="K12430"/>
    </row>
    <row r="12431" spans="1:11" ht="15">
      <c r="A12431"/>
      <c r="B12431"/>
      <c r="C12431"/>
      <c r="D12431"/>
      <c r="E12431"/>
      <c r="F12431"/>
      <c r="G12431"/>
      <c r="H12431"/>
      <c r="I12431"/>
      <c r="J12431"/>
      <c r="K12431"/>
    </row>
    <row r="12432" spans="1:11" ht="15">
      <c r="A12432"/>
      <c r="B12432"/>
      <c r="C12432"/>
      <c r="D12432"/>
      <c r="E12432"/>
      <c r="F12432"/>
      <c r="G12432"/>
      <c r="H12432"/>
      <c r="I12432"/>
      <c r="J12432"/>
      <c r="K12432"/>
    </row>
    <row r="12433" spans="1:11" ht="15">
      <c r="A12433"/>
      <c r="B12433"/>
      <c r="C12433"/>
      <c r="D12433"/>
      <c r="E12433"/>
      <c r="F12433"/>
      <c r="G12433"/>
      <c r="H12433"/>
      <c r="I12433"/>
      <c r="J12433"/>
      <c r="K12433"/>
    </row>
    <row r="12434" spans="1:11" ht="15">
      <c r="A12434"/>
      <c r="B12434"/>
      <c r="C12434"/>
      <c r="D12434"/>
      <c r="E12434"/>
      <c r="F12434"/>
      <c r="G12434"/>
      <c r="H12434"/>
      <c r="I12434"/>
      <c r="J12434"/>
      <c r="K12434"/>
    </row>
    <row r="12435" spans="1:11" ht="15">
      <c r="A12435"/>
      <c r="B12435"/>
      <c r="C12435"/>
      <c r="D12435"/>
      <c r="E12435"/>
      <c r="F12435"/>
      <c r="G12435"/>
      <c r="H12435"/>
      <c r="I12435"/>
      <c r="J12435"/>
      <c r="K12435"/>
    </row>
    <row r="12436" spans="1:11" ht="15">
      <c r="A12436"/>
      <c r="B12436"/>
      <c r="C12436"/>
      <c r="D12436"/>
      <c r="E12436"/>
      <c r="F12436"/>
      <c r="G12436"/>
      <c r="H12436"/>
      <c r="I12436"/>
      <c r="J12436"/>
      <c r="K12436"/>
    </row>
    <row r="12437" spans="1:11" ht="15">
      <c r="A12437"/>
      <c r="B12437"/>
      <c r="C12437"/>
      <c r="D12437"/>
      <c r="E12437"/>
      <c r="F12437"/>
      <c r="G12437"/>
      <c r="H12437"/>
      <c r="I12437"/>
      <c r="J12437"/>
      <c r="K12437"/>
    </row>
    <row r="12438" spans="1:11" ht="15">
      <c r="A12438"/>
      <c r="B12438"/>
      <c r="C12438"/>
      <c r="D12438"/>
      <c r="E12438"/>
      <c r="F12438"/>
      <c r="G12438"/>
      <c r="H12438"/>
      <c r="I12438"/>
      <c r="J12438"/>
      <c r="K12438"/>
    </row>
    <row r="12439" spans="1:11" ht="15">
      <c r="A12439"/>
      <c r="B12439"/>
      <c r="C12439"/>
      <c r="D12439"/>
      <c r="E12439"/>
      <c r="F12439"/>
      <c r="G12439"/>
      <c r="H12439"/>
      <c r="I12439"/>
      <c r="J12439"/>
      <c r="K12439"/>
    </row>
    <row r="12440" spans="1:11" ht="15">
      <c r="A12440"/>
      <c r="B12440"/>
      <c r="C12440"/>
      <c r="D12440"/>
      <c r="E12440"/>
      <c r="F12440"/>
      <c r="G12440"/>
      <c r="H12440"/>
      <c r="I12440"/>
      <c r="J12440"/>
      <c r="K12440"/>
    </row>
    <row r="12441" spans="1:11" ht="15">
      <c r="A12441"/>
      <c r="B12441"/>
      <c r="C12441"/>
      <c r="D12441"/>
      <c r="E12441"/>
      <c r="F12441"/>
      <c r="G12441"/>
      <c r="H12441"/>
      <c r="I12441"/>
      <c r="J12441"/>
      <c r="K12441"/>
    </row>
    <row r="12442" spans="1:11" ht="15">
      <c r="A12442"/>
      <c r="B12442"/>
      <c r="C12442"/>
      <c r="D12442"/>
      <c r="E12442"/>
      <c r="F12442"/>
      <c r="G12442"/>
      <c r="H12442"/>
      <c r="I12442"/>
      <c r="J12442"/>
      <c r="K12442"/>
    </row>
    <row r="12443" spans="1:11" ht="15">
      <c r="A12443"/>
      <c r="B12443"/>
      <c r="C12443"/>
      <c r="D12443"/>
      <c r="E12443"/>
      <c r="F12443"/>
      <c r="G12443"/>
      <c r="H12443"/>
      <c r="I12443"/>
      <c r="J12443"/>
      <c r="K12443"/>
    </row>
    <row r="12444" spans="1:11" ht="15">
      <c r="A12444"/>
      <c r="B12444"/>
      <c r="C12444"/>
      <c r="D12444"/>
      <c r="E12444"/>
      <c r="F12444"/>
      <c r="G12444"/>
      <c r="H12444"/>
      <c r="I12444"/>
      <c r="J12444"/>
      <c r="K12444"/>
    </row>
    <row r="12445" spans="1:11" ht="15">
      <c r="A12445"/>
      <c r="B12445"/>
      <c r="C12445"/>
      <c r="D12445"/>
      <c r="E12445"/>
      <c r="F12445"/>
      <c r="G12445"/>
      <c r="H12445"/>
      <c r="I12445"/>
      <c r="J12445"/>
      <c r="K12445"/>
    </row>
    <row r="12446" spans="1:11" ht="15">
      <c r="A12446"/>
      <c r="B12446"/>
      <c r="C12446"/>
      <c r="D12446"/>
      <c r="E12446"/>
      <c r="F12446"/>
      <c r="G12446"/>
      <c r="H12446"/>
      <c r="I12446"/>
      <c r="J12446"/>
      <c r="K12446"/>
    </row>
    <row r="12447" spans="1:11" ht="15">
      <c r="A12447"/>
      <c r="B12447"/>
      <c r="C12447"/>
      <c r="D12447"/>
      <c r="E12447"/>
      <c r="F12447"/>
      <c r="G12447"/>
      <c r="H12447"/>
      <c r="I12447"/>
      <c r="J12447"/>
      <c r="K12447"/>
    </row>
    <row r="12448" spans="1:11" ht="15">
      <c r="A12448"/>
      <c r="B12448"/>
      <c r="C12448"/>
      <c r="D12448"/>
      <c r="E12448"/>
      <c r="F12448"/>
      <c r="G12448"/>
      <c r="H12448"/>
      <c r="I12448"/>
      <c r="J12448"/>
      <c r="K12448"/>
    </row>
    <row r="12449" spans="1:11" ht="15">
      <c r="A12449"/>
      <c r="B12449"/>
      <c r="C12449"/>
      <c r="D12449"/>
      <c r="E12449"/>
      <c r="F12449"/>
      <c r="G12449"/>
      <c r="H12449"/>
      <c r="I12449"/>
      <c r="J12449"/>
      <c r="K12449"/>
    </row>
    <row r="12450" spans="1:11" ht="15">
      <c r="A12450"/>
      <c r="B12450"/>
      <c r="C12450"/>
      <c r="D12450"/>
      <c r="E12450"/>
      <c r="F12450"/>
      <c r="G12450"/>
      <c r="H12450"/>
      <c r="I12450"/>
      <c r="J12450"/>
      <c r="K12450"/>
    </row>
    <row r="12451" spans="1:11" ht="15">
      <c r="A12451"/>
      <c r="B12451"/>
      <c r="C12451"/>
      <c r="D12451"/>
      <c r="E12451"/>
      <c r="F12451"/>
      <c r="G12451"/>
      <c r="H12451"/>
      <c r="I12451"/>
      <c r="J12451"/>
      <c r="K12451"/>
    </row>
    <row r="12452" spans="1:11" ht="15">
      <c r="A12452"/>
      <c r="B12452"/>
      <c r="C12452"/>
      <c r="D12452"/>
      <c r="E12452"/>
      <c r="F12452"/>
      <c r="G12452"/>
      <c r="H12452"/>
      <c r="I12452"/>
      <c r="J12452"/>
      <c r="K12452"/>
    </row>
    <row r="12453" spans="1:11" ht="15">
      <c r="A12453"/>
      <c r="B12453"/>
      <c r="C12453"/>
      <c r="D12453"/>
      <c r="E12453"/>
      <c r="F12453"/>
      <c r="G12453"/>
      <c r="H12453"/>
      <c r="I12453"/>
      <c r="J12453"/>
      <c r="K12453"/>
    </row>
    <row r="12454" spans="1:11" ht="15">
      <c r="A12454"/>
      <c r="B12454"/>
      <c r="C12454"/>
      <c r="D12454"/>
      <c r="E12454"/>
      <c r="F12454"/>
      <c r="G12454"/>
      <c r="H12454"/>
      <c r="I12454"/>
      <c r="J12454"/>
      <c r="K12454"/>
    </row>
    <row r="12455" spans="1:11" ht="15">
      <c r="A12455"/>
      <c r="B12455"/>
      <c r="C12455"/>
      <c r="D12455"/>
      <c r="E12455"/>
      <c r="F12455"/>
      <c r="G12455"/>
      <c r="H12455"/>
      <c r="I12455"/>
      <c r="J12455"/>
      <c r="K12455"/>
    </row>
    <row r="12456" spans="1:11" ht="15">
      <c r="A12456"/>
      <c r="B12456"/>
      <c r="C12456"/>
      <c r="D12456"/>
      <c r="E12456"/>
      <c r="F12456"/>
      <c r="G12456"/>
      <c r="H12456"/>
      <c r="I12456"/>
      <c r="J12456"/>
      <c r="K12456"/>
    </row>
    <row r="12457" spans="1:11" ht="15">
      <c r="A12457"/>
      <c r="B12457"/>
      <c r="C12457"/>
      <c r="D12457"/>
      <c r="E12457"/>
      <c r="F12457"/>
      <c r="G12457"/>
      <c r="H12457"/>
      <c r="I12457"/>
      <c r="J12457"/>
      <c r="K12457"/>
    </row>
    <row r="12458" spans="1:11" ht="15">
      <c r="A12458"/>
      <c r="B12458"/>
      <c r="C12458"/>
      <c r="D12458"/>
      <c r="E12458"/>
      <c r="F12458"/>
      <c r="G12458"/>
      <c r="H12458"/>
      <c r="I12458"/>
      <c r="J12458"/>
      <c r="K12458"/>
    </row>
    <row r="12459" spans="1:11" ht="15">
      <c r="A12459"/>
      <c r="B12459"/>
      <c r="C12459"/>
      <c r="D12459"/>
      <c r="E12459"/>
      <c r="F12459"/>
      <c r="G12459"/>
      <c r="H12459"/>
      <c r="I12459"/>
      <c r="J12459"/>
      <c r="K12459"/>
    </row>
    <row r="12460" spans="1:11" ht="15">
      <c r="A12460"/>
      <c r="B12460"/>
      <c r="C12460"/>
      <c r="D12460"/>
      <c r="E12460"/>
      <c r="F12460"/>
      <c r="G12460"/>
      <c r="H12460"/>
      <c r="I12460"/>
      <c r="J12460"/>
      <c r="K12460"/>
    </row>
    <row r="12461" spans="1:11" ht="15">
      <c r="A12461"/>
      <c r="B12461"/>
      <c r="C12461"/>
      <c r="D12461"/>
      <c r="E12461"/>
      <c r="F12461"/>
      <c r="G12461"/>
      <c r="H12461"/>
      <c r="I12461"/>
      <c r="J12461"/>
      <c r="K12461"/>
    </row>
    <row r="12462" spans="1:11" ht="15">
      <c r="A12462"/>
      <c r="B12462"/>
      <c r="C12462"/>
      <c r="D12462"/>
      <c r="E12462"/>
      <c r="F12462"/>
      <c r="G12462"/>
      <c r="H12462"/>
      <c r="I12462"/>
      <c r="J12462"/>
      <c r="K12462"/>
    </row>
    <row r="12463" spans="1:11" ht="15">
      <c r="A12463"/>
      <c r="B12463"/>
      <c r="C12463"/>
      <c r="D12463"/>
      <c r="E12463"/>
      <c r="F12463"/>
      <c r="G12463"/>
      <c r="H12463"/>
      <c r="I12463"/>
      <c r="J12463"/>
      <c r="K12463"/>
    </row>
    <row r="12464" spans="1:11" ht="15">
      <c r="A12464"/>
      <c r="B12464"/>
      <c r="C12464"/>
      <c r="D12464"/>
      <c r="E12464"/>
      <c r="F12464"/>
      <c r="G12464"/>
      <c r="H12464"/>
      <c r="I12464"/>
      <c r="J12464"/>
      <c r="K12464"/>
    </row>
    <row r="12465" spans="1:11" ht="15">
      <c r="A12465"/>
      <c r="B12465"/>
      <c r="C12465"/>
      <c r="D12465"/>
      <c r="E12465"/>
      <c r="F12465"/>
      <c r="G12465"/>
      <c r="H12465"/>
      <c r="I12465"/>
      <c r="J12465"/>
      <c r="K12465"/>
    </row>
    <row r="12466" spans="1:11" ht="15">
      <c r="A12466"/>
      <c r="B12466"/>
      <c r="C12466"/>
      <c r="D12466"/>
      <c r="E12466"/>
      <c r="F12466"/>
      <c r="G12466"/>
      <c r="H12466"/>
      <c r="I12466"/>
      <c r="J12466"/>
      <c r="K12466"/>
    </row>
    <row r="12467" spans="1:11" ht="15">
      <c r="A12467"/>
      <c r="B12467"/>
      <c r="C12467"/>
      <c r="D12467"/>
      <c r="E12467"/>
      <c r="F12467"/>
      <c r="G12467"/>
      <c r="H12467"/>
      <c r="I12467"/>
      <c r="J12467"/>
      <c r="K12467"/>
    </row>
    <row r="12468" spans="1:11" ht="15">
      <c r="A12468"/>
      <c r="B12468"/>
      <c r="C12468"/>
      <c r="D12468"/>
      <c r="E12468"/>
      <c r="F12468"/>
      <c r="G12468"/>
      <c r="H12468"/>
      <c r="I12468"/>
      <c r="J12468"/>
      <c r="K12468"/>
    </row>
    <row r="12469" spans="1:11" ht="15">
      <c r="A12469"/>
      <c r="B12469"/>
      <c r="C12469"/>
      <c r="D12469"/>
      <c r="E12469"/>
      <c r="F12469"/>
      <c r="G12469"/>
      <c r="H12469"/>
      <c r="I12469"/>
      <c r="J12469"/>
      <c r="K12469"/>
    </row>
    <row r="12470" spans="1:11" ht="15">
      <c r="A12470"/>
      <c r="B12470"/>
      <c r="C12470"/>
      <c r="D12470"/>
      <c r="E12470"/>
      <c r="F12470"/>
      <c r="G12470"/>
      <c r="H12470"/>
      <c r="I12470"/>
      <c r="J12470"/>
      <c r="K12470"/>
    </row>
    <row r="12471" spans="1:11" ht="15">
      <c r="A12471"/>
      <c r="B12471"/>
      <c r="C12471"/>
      <c r="D12471"/>
      <c r="E12471"/>
      <c r="F12471"/>
      <c r="G12471"/>
      <c r="H12471"/>
      <c r="I12471"/>
      <c r="J12471"/>
      <c r="K12471"/>
    </row>
    <row r="12472" spans="1:11" ht="15">
      <c r="A12472"/>
      <c r="B12472"/>
      <c r="C12472"/>
      <c r="D12472"/>
      <c r="E12472"/>
      <c r="F12472"/>
      <c r="G12472"/>
      <c r="H12472"/>
      <c r="I12472"/>
      <c r="J12472"/>
      <c r="K12472"/>
    </row>
    <row r="12473" spans="1:11" ht="15">
      <c r="A12473"/>
      <c r="B12473"/>
      <c r="C12473"/>
      <c r="D12473"/>
      <c r="E12473"/>
      <c r="F12473"/>
      <c r="G12473"/>
      <c r="H12473"/>
      <c r="I12473"/>
      <c r="J12473"/>
      <c r="K12473"/>
    </row>
    <row r="12474" spans="1:11" ht="15">
      <c r="A12474"/>
      <c r="B12474"/>
      <c r="C12474"/>
      <c r="D12474"/>
      <c r="E12474"/>
      <c r="F12474"/>
      <c r="G12474"/>
      <c r="H12474"/>
      <c r="I12474"/>
      <c r="J12474"/>
      <c r="K12474"/>
    </row>
    <row r="12475" spans="1:11" ht="15">
      <c r="A12475"/>
      <c r="B12475"/>
      <c r="C12475"/>
      <c r="D12475"/>
      <c r="E12475"/>
      <c r="F12475"/>
      <c r="G12475"/>
      <c r="H12475"/>
      <c r="I12475"/>
      <c r="J12475"/>
      <c r="K12475"/>
    </row>
    <row r="12476" spans="1:11" ht="15">
      <c r="A12476"/>
      <c r="B12476"/>
      <c r="C12476"/>
      <c r="D12476"/>
      <c r="E12476"/>
      <c r="F12476"/>
      <c r="G12476"/>
      <c r="H12476"/>
      <c r="I12476"/>
      <c r="J12476"/>
      <c r="K12476"/>
    </row>
    <row r="12477" spans="1:11" ht="15">
      <c r="A12477"/>
      <c r="B12477"/>
      <c r="C12477"/>
      <c r="D12477"/>
      <c r="E12477"/>
      <c r="F12477"/>
      <c r="G12477"/>
      <c r="H12477"/>
      <c r="I12477"/>
      <c r="J12477"/>
      <c r="K12477"/>
    </row>
    <row r="12478" spans="1:11" ht="15">
      <c r="A12478"/>
      <c r="B12478"/>
      <c r="C12478"/>
      <c r="D12478"/>
      <c r="E12478"/>
      <c r="F12478"/>
      <c r="G12478"/>
      <c r="H12478"/>
      <c r="I12478"/>
      <c r="J12478"/>
      <c r="K12478"/>
    </row>
    <row r="12479" spans="1:11" ht="15">
      <c r="A12479"/>
      <c r="B12479"/>
      <c r="C12479"/>
      <c r="D12479"/>
      <c r="E12479"/>
      <c r="F12479"/>
      <c r="G12479"/>
      <c r="H12479"/>
      <c r="I12479"/>
      <c r="J12479"/>
      <c r="K12479"/>
    </row>
    <row r="12480" spans="1:11" ht="15">
      <c r="A12480"/>
      <c r="B12480"/>
      <c r="C12480"/>
      <c r="D12480"/>
      <c r="E12480"/>
      <c r="F12480"/>
      <c r="G12480"/>
      <c r="H12480"/>
      <c r="I12480"/>
      <c r="J12480"/>
      <c r="K12480"/>
    </row>
    <row r="12481" spans="1:11" ht="15">
      <c r="A12481"/>
      <c r="B12481"/>
      <c r="C12481"/>
      <c r="D12481"/>
      <c r="E12481"/>
      <c r="F12481"/>
      <c r="G12481"/>
      <c r="H12481"/>
      <c r="I12481"/>
      <c r="J12481"/>
      <c r="K12481"/>
    </row>
    <row r="12482" spans="1:11" ht="15">
      <c r="A12482"/>
      <c r="B12482"/>
      <c r="C12482"/>
      <c r="D12482"/>
      <c r="E12482"/>
      <c r="F12482"/>
      <c r="G12482"/>
      <c r="H12482"/>
      <c r="I12482"/>
      <c r="J12482"/>
      <c r="K12482"/>
    </row>
    <row r="12483" spans="1:11" ht="15">
      <c r="A12483"/>
      <c r="B12483"/>
      <c r="C12483"/>
      <c r="D12483"/>
      <c r="E12483"/>
      <c r="F12483"/>
      <c r="G12483"/>
      <c r="H12483"/>
      <c r="I12483"/>
      <c r="J12483"/>
      <c r="K12483"/>
    </row>
    <row r="12484" spans="1:11" ht="15">
      <c r="A12484"/>
      <c r="B12484"/>
      <c r="C12484"/>
      <c r="D12484"/>
      <c r="E12484"/>
      <c r="F12484"/>
      <c r="G12484"/>
      <c r="H12484"/>
      <c r="I12484"/>
      <c r="J12484"/>
      <c r="K12484"/>
    </row>
    <row r="12485" spans="1:11" ht="15">
      <c r="A12485"/>
      <c r="B12485"/>
      <c r="C12485"/>
      <c r="D12485"/>
      <c r="E12485"/>
      <c r="F12485"/>
      <c r="G12485"/>
      <c r="H12485"/>
      <c r="I12485"/>
      <c r="J12485"/>
      <c r="K12485"/>
    </row>
    <row r="12486" spans="1:11" ht="15">
      <c r="A12486"/>
      <c r="B12486"/>
      <c r="C12486"/>
      <c r="D12486"/>
      <c r="E12486"/>
      <c r="F12486"/>
      <c r="G12486"/>
      <c r="H12486"/>
      <c r="I12486"/>
      <c r="J12486"/>
      <c r="K12486"/>
    </row>
    <row r="12487" spans="1:11" ht="15">
      <c r="A12487"/>
      <c r="B12487"/>
      <c r="C12487"/>
      <c r="D12487"/>
      <c r="E12487"/>
      <c r="F12487"/>
      <c r="G12487"/>
      <c r="H12487"/>
      <c r="I12487"/>
      <c r="J12487"/>
      <c r="K12487"/>
    </row>
    <row r="12488" spans="1:11" ht="15">
      <c r="A12488"/>
      <c r="B12488"/>
      <c r="C12488"/>
      <c r="D12488"/>
      <c r="E12488"/>
      <c r="F12488"/>
      <c r="G12488"/>
      <c r="H12488"/>
      <c r="I12488"/>
      <c r="J12488"/>
      <c r="K12488"/>
    </row>
    <row r="12489" spans="1:11" ht="15">
      <c r="A12489"/>
      <c r="B12489"/>
      <c r="C12489"/>
      <c r="D12489"/>
      <c r="E12489"/>
      <c r="F12489"/>
      <c r="G12489"/>
      <c r="H12489"/>
      <c r="I12489"/>
      <c r="J12489"/>
      <c r="K12489"/>
    </row>
    <row r="12490" spans="1:11" ht="15">
      <c r="A12490"/>
      <c r="B12490"/>
      <c r="C12490"/>
      <c r="D12490"/>
      <c r="E12490"/>
      <c r="F12490"/>
      <c r="G12490"/>
      <c r="H12490"/>
      <c r="I12490"/>
      <c r="J12490"/>
      <c r="K12490"/>
    </row>
    <row r="12491" spans="1:11" ht="15">
      <c r="A12491"/>
      <c r="B12491"/>
      <c r="C12491"/>
      <c r="D12491"/>
      <c r="E12491"/>
      <c r="F12491"/>
      <c r="G12491"/>
      <c r="H12491"/>
      <c r="I12491"/>
      <c r="J12491"/>
      <c r="K12491"/>
    </row>
    <row r="12492" spans="1:11" ht="15">
      <c r="A12492"/>
      <c r="B12492"/>
      <c r="C12492"/>
      <c r="D12492"/>
      <c r="E12492"/>
      <c r="F12492"/>
      <c r="G12492"/>
      <c r="H12492"/>
      <c r="I12492"/>
      <c r="J12492"/>
      <c r="K12492"/>
    </row>
    <row r="12493" spans="1:11" ht="15">
      <c r="A12493"/>
      <c r="B12493"/>
      <c r="C12493"/>
      <c r="D12493"/>
      <c r="E12493"/>
      <c r="F12493"/>
      <c r="G12493"/>
      <c r="H12493"/>
      <c r="I12493"/>
      <c r="J12493"/>
      <c r="K12493"/>
    </row>
    <row r="12494" spans="1:11" ht="15">
      <c r="A12494"/>
      <c r="B12494"/>
      <c r="C12494"/>
      <c r="D12494"/>
      <c r="E12494"/>
      <c r="F12494"/>
      <c r="G12494"/>
      <c r="H12494"/>
      <c r="I12494"/>
      <c r="J12494"/>
      <c r="K12494"/>
    </row>
    <row r="12495" spans="1:11" ht="15">
      <c r="A12495"/>
      <c r="B12495"/>
      <c r="C12495"/>
      <c r="D12495"/>
      <c r="E12495"/>
      <c r="F12495"/>
      <c r="G12495"/>
      <c r="H12495"/>
      <c r="I12495"/>
      <c r="J12495"/>
      <c r="K12495"/>
    </row>
    <row r="12496" spans="1:11" ht="15">
      <c r="A12496"/>
      <c r="B12496"/>
      <c r="C12496"/>
      <c r="D12496"/>
      <c r="E12496"/>
      <c r="F12496"/>
      <c r="G12496"/>
      <c r="H12496"/>
      <c r="I12496"/>
      <c r="J12496"/>
      <c r="K12496"/>
    </row>
    <row r="12497" spans="1:11" ht="15">
      <c r="A12497"/>
      <c r="B12497"/>
      <c r="C12497"/>
      <c r="D12497"/>
      <c r="E12497"/>
      <c r="F12497"/>
      <c r="G12497"/>
      <c r="H12497"/>
      <c r="I12497"/>
      <c r="J12497"/>
      <c r="K12497"/>
    </row>
    <row r="12498" spans="1:11" ht="15">
      <c r="A12498"/>
      <c r="B12498"/>
      <c r="C12498"/>
      <c r="D12498"/>
      <c r="E12498"/>
      <c r="F12498"/>
      <c r="G12498"/>
      <c r="H12498"/>
      <c r="I12498"/>
      <c r="J12498"/>
      <c r="K12498"/>
    </row>
    <row r="12499" spans="1:11" ht="15">
      <c r="A12499"/>
      <c r="B12499"/>
      <c r="C12499"/>
      <c r="D12499"/>
      <c r="E12499"/>
      <c r="F12499"/>
      <c r="G12499"/>
      <c r="H12499"/>
      <c r="I12499"/>
      <c r="J12499"/>
      <c r="K12499"/>
    </row>
    <row r="12500" spans="1:11" ht="15">
      <c r="A12500"/>
      <c r="B12500"/>
      <c r="C12500"/>
      <c r="D12500"/>
      <c r="E12500"/>
      <c r="F12500"/>
      <c r="G12500"/>
      <c r="H12500"/>
      <c r="I12500"/>
      <c r="J12500"/>
      <c r="K12500"/>
    </row>
    <row r="12501" spans="1:11" ht="15">
      <c r="A12501"/>
      <c r="B12501"/>
      <c r="C12501"/>
      <c r="D12501"/>
      <c r="E12501"/>
      <c r="F12501"/>
      <c r="G12501"/>
      <c r="H12501"/>
      <c r="I12501"/>
      <c r="J12501"/>
      <c r="K12501"/>
    </row>
    <row r="12502" spans="1:11" ht="15">
      <c r="A12502"/>
      <c r="B12502"/>
      <c r="C12502"/>
      <c r="D12502"/>
      <c r="E12502"/>
      <c r="F12502"/>
      <c r="G12502"/>
      <c r="H12502"/>
      <c r="I12502"/>
      <c r="J12502"/>
      <c r="K12502"/>
    </row>
    <row r="12503" spans="1:11" ht="15">
      <c r="A12503"/>
      <c r="B12503"/>
      <c r="C12503"/>
      <c r="D12503"/>
      <c r="E12503"/>
      <c r="F12503"/>
      <c r="G12503"/>
      <c r="H12503"/>
      <c r="I12503"/>
      <c r="J12503"/>
      <c r="K12503"/>
    </row>
    <row r="12504" spans="1:11" ht="15">
      <c r="A12504"/>
      <c r="B12504"/>
      <c r="C12504"/>
      <c r="D12504"/>
      <c r="E12504"/>
      <c r="F12504"/>
      <c r="G12504"/>
      <c r="H12504"/>
      <c r="I12504"/>
      <c r="J12504"/>
      <c r="K12504"/>
    </row>
    <row r="12505" spans="1:11" ht="15">
      <c r="A12505"/>
      <c r="B12505"/>
      <c r="C12505"/>
      <c r="D12505"/>
      <c r="E12505"/>
      <c r="F12505"/>
      <c r="G12505"/>
      <c r="H12505"/>
      <c r="I12505"/>
      <c r="J12505"/>
      <c r="K12505"/>
    </row>
    <row r="12506" spans="1:11" ht="15">
      <c r="A12506"/>
      <c r="B12506"/>
      <c r="C12506"/>
      <c r="D12506"/>
      <c r="E12506"/>
      <c r="F12506"/>
      <c r="G12506"/>
      <c r="H12506"/>
      <c r="I12506"/>
      <c r="J12506"/>
      <c r="K12506"/>
    </row>
    <row r="12507" spans="1:11" ht="15">
      <c r="A12507"/>
      <c r="B12507"/>
      <c r="C12507"/>
      <c r="D12507"/>
      <c r="E12507"/>
      <c r="F12507"/>
      <c r="G12507"/>
      <c r="H12507"/>
      <c r="I12507"/>
      <c r="J12507"/>
      <c r="K12507"/>
    </row>
    <row r="12508" spans="1:11" ht="15">
      <c r="A12508"/>
      <c r="B12508"/>
      <c r="C12508"/>
      <c r="D12508"/>
      <c r="E12508"/>
      <c r="F12508"/>
      <c r="G12508"/>
      <c r="H12508"/>
      <c r="I12508"/>
      <c r="J12508"/>
      <c r="K12508"/>
    </row>
    <row r="12509" spans="1:11" ht="15">
      <c r="A12509"/>
      <c r="B12509"/>
      <c r="C12509"/>
      <c r="D12509"/>
      <c r="E12509"/>
      <c r="F12509"/>
      <c r="G12509"/>
      <c r="H12509"/>
      <c r="I12509"/>
      <c r="J12509"/>
      <c r="K12509"/>
    </row>
    <row r="12510" spans="1:11" ht="15">
      <c r="A12510"/>
      <c r="B12510"/>
      <c r="C12510"/>
      <c r="D12510"/>
      <c r="E12510"/>
      <c r="F12510"/>
      <c r="G12510"/>
      <c r="H12510"/>
      <c r="I12510"/>
      <c r="J12510"/>
      <c r="K12510"/>
    </row>
    <row r="12511" spans="1:11" ht="15">
      <c r="A12511"/>
      <c r="B12511"/>
      <c r="C12511"/>
      <c r="D12511"/>
      <c r="E12511"/>
      <c r="F12511"/>
      <c r="G12511"/>
      <c r="H12511"/>
      <c r="I12511"/>
      <c r="J12511"/>
      <c r="K12511"/>
    </row>
    <row r="12512" spans="1:11" ht="15">
      <c r="A12512"/>
      <c r="B12512"/>
      <c r="C12512"/>
      <c r="D12512"/>
      <c r="E12512"/>
      <c r="F12512"/>
      <c r="G12512"/>
      <c r="H12512"/>
      <c r="I12512"/>
      <c r="J12512"/>
      <c r="K12512"/>
    </row>
    <row r="12513" spans="1:11" ht="15">
      <c r="A12513"/>
      <c r="B12513"/>
      <c r="C12513"/>
      <c r="D12513"/>
      <c r="E12513"/>
      <c r="F12513"/>
      <c r="G12513"/>
      <c r="H12513"/>
      <c r="I12513"/>
      <c r="J12513"/>
      <c r="K12513"/>
    </row>
    <row r="12514" spans="1:11" ht="15">
      <c r="A12514"/>
      <c r="B12514"/>
      <c r="C12514"/>
      <c r="D12514"/>
      <c r="E12514"/>
      <c r="F12514"/>
      <c r="G12514"/>
      <c r="H12514"/>
      <c r="I12514"/>
      <c r="J12514"/>
      <c r="K12514"/>
    </row>
    <row r="12515" spans="1:11" ht="15">
      <c r="A12515"/>
      <c r="B12515"/>
      <c r="C12515"/>
      <c r="D12515"/>
      <c r="E12515"/>
      <c r="F12515"/>
      <c r="G12515"/>
      <c r="H12515"/>
      <c r="I12515"/>
      <c r="J12515"/>
      <c r="K12515"/>
    </row>
    <row r="12516" spans="1:11" ht="15">
      <c r="A12516"/>
      <c r="B12516"/>
      <c r="C12516"/>
      <c r="D12516"/>
      <c r="E12516"/>
      <c r="F12516"/>
      <c r="G12516"/>
      <c r="H12516"/>
      <c r="I12516"/>
      <c r="J12516"/>
      <c r="K12516"/>
    </row>
    <row r="12517" spans="1:11" ht="15">
      <c r="A12517"/>
      <c r="B12517"/>
      <c r="C12517"/>
      <c r="D12517"/>
      <c r="E12517"/>
      <c r="F12517"/>
      <c r="G12517"/>
      <c r="H12517"/>
      <c r="I12517"/>
      <c r="J12517"/>
      <c r="K12517"/>
    </row>
    <row r="12518" spans="1:11" ht="15">
      <c r="A12518"/>
      <c r="B12518"/>
      <c r="C12518"/>
      <c r="D12518"/>
      <c r="E12518"/>
      <c r="F12518"/>
      <c r="G12518"/>
      <c r="H12518"/>
      <c r="I12518"/>
      <c r="J12518"/>
      <c r="K12518"/>
    </row>
    <row r="12519" spans="1:11" ht="15">
      <c r="A12519"/>
      <c r="B12519"/>
      <c r="C12519"/>
      <c r="D12519"/>
      <c r="E12519"/>
      <c r="F12519"/>
      <c r="G12519"/>
      <c r="H12519"/>
      <c r="I12519"/>
      <c r="J12519"/>
      <c r="K12519"/>
    </row>
    <row r="12520" spans="1:11" ht="15">
      <c r="A12520"/>
      <c r="B12520"/>
      <c r="C12520"/>
      <c r="D12520"/>
      <c r="E12520"/>
      <c r="F12520"/>
      <c r="G12520"/>
      <c r="H12520"/>
      <c r="I12520"/>
      <c r="J12520"/>
      <c r="K12520"/>
    </row>
    <row r="12521" spans="1:11" ht="15">
      <c r="A12521"/>
      <c r="B12521"/>
      <c r="C12521"/>
      <c r="D12521"/>
      <c r="E12521"/>
      <c r="F12521"/>
      <c r="G12521"/>
      <c r="H12521"/>
      <c r="I12521"/>
      <c r="J12521"/>
      <c r="K12521"/>
    </row>
    <row r="12522" spans="1:11" ht="15">
      <c r="A12522"/>
      <c r="B12522"/>
      <c r="C12522"/>
      <c r="D12522"/>
      <c r="E12522"/>
      <c r="F12522"/>
      <c r="G12522"/>
      <c r="H12522"/>
      <c r="I12522"/>
      <c r="J12522"/>
      <c r="K12522"/>
    </row>
    <row r="12523" spans="1:11" ht="15">
      <c r="A12523"/>
      <c r="B12523"/>
      <c r="C12523"/>
      <c r="D12523"/>
      <c r="E12523"/>
      <c r="F12523"/>
      <c r="G12523"/>
      <c r="H12523"/>
      <c r="I12523"/>
      <c r="J12523"/>
      <c r="K12523"/>
    </row>
    <row r="12524" spans="1:11" ht="15">
      <c r="A12524"/>
      <c r="B12524"/>
      <c r="C12524"/>
      <c r="D12524"/>
      <c r="E12524"/>
      <c r="F12524"/>
      <c r="G12524"/>
      <c r="H12524"/>
      <c r="I12524"/>
      <c r="J12524"/>
      <c r="K12524"/>
    </row>
    <row r="12525" spans="1:11" ht="15">
      <c r="A12525"/>
      <c r="B12525"/>
      <c r="C12525"/>
      <c r="D12525"/>
      <c r="E12525"/>
      <c r="F12525"/>
      <c r="G12525"/>
      <c r="H12525"/>
      <c r="I12525"/>
      <c r="J12525"/>
      <c r="K12525"/>
    </row>
    <row r="12526" spans="1:11" ht="15">
      <c r="A12526"/>
      <c r="B12526"/>
      <c r="C12526"/>
      <c r="D12526"/>
      <c r="E12526"/>
      <c r="F12526"/>
      <c r="G12526"/>
      <c r="H12526"/>
      <c r="I12526"/>
      <c r="J12526"/>
      <c r="K12526"/>
    </row>
    <row r="12527" spans="1:11" ht="15">
      <c r="A12527"/>
      <c r="B12527"/>
      <c r="C12527"/>
      <c r="D12527"/>
      <c r="E12527"/>
      <c r="F12527"/>
      <c r="G12527"/>
      <c r="H12527"/>
      <c r="I12527"/>
      <c r="J12527"/>
      <c r="K12527"/>
    </row>
    <row r="12528" spans="1:11" ht="15">
      <c r="A12528"/>
      <c r="B12528"/>
      <c r="C12528"/>
      <c r="D12528"/>
      <c r="E12528"/>
      <c r="F12528"/>
      <c r="G12528"/>
      <c r="H12528"/>
      <c r="I12528"/>
      <c r="J12528"/>
      <c r="K12528"/>
    </row>
    <row r="12529" spans="1:11" ht="15">
      <c r="A12529"/>
      <c r="B12529"/>
      <c r="C12529"/>
      <c r="D12529"/>
      <c r="E12529"/>
      <c r="F12529"/>
      <c r="G12529"/>
      <c r="H12529"/>
      <c r="I12529"/>
      <c r="J12529"/>
      <c r="K12529"/>
    </row>
    <row r="12530" spans="1:11" ht="15">
      <c r="A12530"/>
      <c r="B12530"/>
      <c r="C12530"/>
      <c r="D12530"/>
      <c r="E12530"/>
      <c r="F12530"/>
      <c r="G12530"/>
      <c r="H12530"/>
      <c r="I12530"/>
      <c r="J12530"/>
      <c r="K12530"/>
    </row>
    <row r="12531" spans="1:11" ht="15">
      <c r="A12531"/>
      <c r="B12531"/>
      <c r="C12531"/>
      <c r="D12531"/>
      <c r="E12531"/>
      <c r="F12531"/>
      <c r="G12531"/>
      <c r="H12531"/>
      <c r="I12531"/>
      <c r="J12531"/>
      <c r="K12531"/>
    </row>
    <row r="12532" spans="1:11" ht="15">
      <c r="A12532"/>
      <c r="B12532"/>
      <c r="C12532"/>
      <c r="D12532"/>
      <c r="E12532"/>
      <c r="F12532"/>
      <c r="G12532"/>
      <c r="H12532"/>
      <c r="I12532"/>
      <c r="J12532"/>
      <c r="K12532"/>
    </row>
    <row r="12533" spans="1:11" ht="15">
      <c r="A12533"/>
      <c r="B12533"/>
      <c r="C12533"/>
      <c r="D12533"/>
      <c r="E12533"/>
      <c r="F12533"/>
      <c r="G12533"/>
      <c r="H12533"/>
      <c r="I12533"/>
      <c r="J12533"/>
      <c r="K12533"/>
    </row>
    <row r="12534" spans="1:11" ht="15">
      <c r="A12534"/>
      <c r="B12534"/>
      <c r="C12534"/>
      <c r="D12534"/>
      <c r="E12534"/>
      <c r="F12534"/>
      <c r="G12534"/>
      <c r="H12534"/>
      <c r="I12534"/>
      <c r="J12534"/>
      <c r="K12534"/>
    </row>
    <row r="12535" spans="1:11" ht="15">
      <c r="A12535"/>
      <c r="B12535"/>
      <c r="C12535"/>
      <c r="D12535"/>
      <c r="E12535"/>
      <c r="F12535"/>
      <c r="G12535"/>
      <c r="H12535"/>
      <c r="I12535"/>
      <c r="J12535"/>
      <c r="K12535"/>
    </row>
    <row r="12536" spans="1:11" ht="15">
      <c r="A12536"/>
      <c r="B12536"/>
      <c r="C12536"/>
      <c r="D12536"/>
      <c r="E12536"/>
      <c r="F12536"/>
      <c r="G12536"/>
      <c r="H12536"/>
      <c r="I12536"/>
      <c r="J12536"/>
      <c r="K12536"/>
    </row>
    <row r="12537" spans="1:11" ht="15">
      <c r="A12537"/>
      <c r="B12537"/>
      <c r="C12537"/>
      <c r="D12537"/>
      <c r="E12537"/>
      <c r="F12537"/>
      <c r="G12537"/>
      <c r="H12537"/>
      <c r="I12537"/>
      <c r="J12537"/>
      <c r="K12537"/>
    </row>
    <row r="12538" spans="1:11" ht="15">
      <c r="A12538"/>
      <c r="B12538"/>
      <c r="C12538"/>
      <c r="D12538"/>
      <c r="E12538"/>
      <c r="F12538"/>
      <c r="G12538"/>
      <c r="H12538"/>
      <c r="I12538"/>
      <c r="J12538"/>
      <c r="K12538"/>
    </row>
    <row r="12539" spans="1:11" ht="15">
      <c r="A12539"/>
      <c r="B12539"/>
      <c r="C12539"/>
      <c r="D12539"/>
      <c r="E12539"/>
      <c r="F12539"/>
      <c r="G12539"/>
      <c r="H12539"/>
      <c r="I12539"/>
      <c r="J12539"/>
      <c r="K12539"/>
    </row>
    <row r="12540" spans="1:11" ht="15">
      <c r="A12540"/>
      <c r="B12540"/>
      <c r="C12540"/>
      <c r="D12540"/>
      <c r="E12540"/>
      <c r="F12540"/>
      <c r="G12540"/>
      <c r="H12540"/>
      <c r="I12540"/>
      <c r="J12540"/>
      <c r="K12540"/>
    </row>
    <row r="12541" spans="1:11" ht="15">
      <c r="A12541"/>
      <c r="B12541"/>
      <c r="C12541"/>
      <c r="D12541"/>
      <c r="E12541"/>
      <c r="F12541"/>
      <c r="G12541"/>
      <c r="H12541"/>
      <c r="I12541"/>
      <c r="J12541"/>
      <c r="K12541"/>
    </row>
    <row r="12542" spans="1:11" ht="15">
      <c r="A12542"/>
      <c r="B12542"/>
      <c r="C12542"/>
      <c r="D12542"/>
      <c r="E12542"/>
      <c r="F12542"/>
      <c r="G12542"/>
      <c r="H12542"/>
      <c r="I12542"/>
      <c r="J12542"/>
      <c r="K12542"/>
    </row>
    <row r="12543" spans="1:11" ht="15">
      <c r="A12543"/>
      <c r="B12543"/>
      <c r="C12543"/>
      <c r="D12543"/>
      <c r="E12543"/>
      <c r="F12543"/>
      <c r="G12543"/>
      <c r="H12543"/>
      <c r="I12543"/>
      <c r="J12543"/>
      <c r="K12543"/>
    </row>
    <row r="12544" spans="1:11" ht="15">
      <c r="A12544"/>
      <c r="B12544"/>
      <c r="C12544"/>
      <c r="D12544"/>
      <c r="E12544"/>
      <c r="F12544"/>
      <c r="G12544"/>
      <c r="H12544"/>
      <c r="I12544"/>
      <c r="J12544"/>
      <c r="K12544"/>
    </row>
    <row r="12545" spans="1:11" ht="15">
      <c r="A12545"/>
      <c r="B12545"/>
      <c r="C12545"/>
      <c r="D12545"/>
      <c r="E12545"/>
      <c r="F12545"/>
      <c r="G12545"/>
      <c r="H12545"/>
      <c r="I12545"/>
      <c r="J12545"/>
      <c r="K12545"/>
    </row>
    <row r="12546" spans="1:11" ht="15">
      <c r="A12546"/>
      <c r="B12546"/>
      <c r="C12546"/>
      <c r="D12546"/>
      <c r="E12546"/>
      <c r="F12546"/>
      <c r="G12546"/>
      <c r="H12546"/>
      <c r="I12546"/>
      <c r="J12546"/>
      <c r="K12546"/>
    </row>
    <row r="12547" spans="1:11" ht="15">
      <c r="A12547"/>
      <c r="B12547"/>
      <c r="C12547"/>
      <c r="D12547"/>
      <c r="E12547"/>
      <c r="F12547"/>
      <c r="G12547"/>
      <c r="H12547"/>
      <c r="I12547"/>
      <c r="J12547"/>
      <c r="K12547"/>
    </row>
    <row r="12548" spans="1:11" ht="15">
      <c r="A12548"/>
      <c r="B12548"/>
      <c r="C12548"/>
      <c r="D12548"/>
      <c r="E12548"/>
      <c r="F12548"/>
      <c r="G12548"/>
      <c r="H12548"/>
      <c r="I12548"/>
      <c r="J12548"/>
      <c r="K12548"/>
    </row>
    <row r="12549" spans="1:11" ht="15">
      <c r="A12549"/>
      <c r="B12549"/>
      <c r="C12549"/>
      <c r="D12549"/>
      <c r="E12549"/>
      <c r="F12549"/>
      <c r="G12549"/>
      <c r="H12549"/>
      <c r="I12549"/>
      <c r="J12549"/>
      <c r="K12549"/>
    </row>
    <row r="12550" spans="1:11" ht="15">
      <c r="A12550"/>
      <c r="B12550"/>
      <c r="C12550"/>
      <c r="D12550"/>
      <c r="E12550"/>
      <c r="F12550"/>
      <c r="G12550"/>
      <c r="H12550"/>
      <c r="I12550"/>
      <c r="J12550"/>
      <c r="K12550"/>
    </row>
    <row r="12551" spans="1:11" ht="15">
      <c r="A12551"/>
      <c r="B12551"/>
      <c r="C12551"/>
      <c r="D12551"/>
      <c r="E12551"/>
      <c r="F12551"/>
      <c r="G12551"/>
      <c r="H12551"/>
      <c r="I12551"/>
      <c r="J12551"/>
      <c r="K12551"/>
    </row>
    <row r="12552" spans="1:11" ht="15">
      <c r="A12552"/>
      <c r="B12552"/>
      <c r="C12552"/>
      <c r="D12552"/>
      <c r="E12552"/>
      <c r="F12552"/>
      <c r="G12552"/>
      <c r="H12552"/>
      <c r="I12552"/>
      <c r="J12552"/>
      <c r="K12552"/>
    </row>
    <row r="12553" spans="1:11" ht="15">
      <c r="A12553"/>
      <c r="B12553"/>
      <c r="C12553"/>
      <c r="D12553"/>
      <c r="E12553"/>
      <c r="F12553"/>
      <c r="G12553"/>
      <c r="H12553"/>
      <c r="I12553"/>
      <c r="J12553"/>
      <c r="K12553"/>
    </row>
    <row r="12554" spans="1:11" ht="15">
      <c r="A12554"/>
      <c r="B12554"/>
      <c r="C12554"/>
      <c r="D12554"/>
      <c r="E12554"/>
      <c r="F12554"/>
      <c r="G12554"/>
      <c r="H12554"/>
      <c r="I12554"/>
      <c r="J12554"/>
      <c r="K12554"/>
    </row>
    <row r="12555" spans="1:11" ht="15">
      <c r="A12555"/>
      <c r="B12555"/>
      <c r="C12555"/>
      <c r="D12555"/>
      <c r="E12555"/>
      <c r="F12555"/>
      <c r="G12555"/>
      <c r="H12555"/>
      <c r="I12555"/>
      <c r="J12555"/>
      <c r="K12555"/>
    </row>
    <row r="12556" spans="1:11" ht="15">
      <c r="A12556"/>
      <c r="B12556"/>
      <c r="C12556"/>
      <c r="D12556"/>
      <c r="E12556"/>
      <c r="F12556"/>
      <c r="G12556"/>
      <c r="H12556"/>
      <c r="I12556"/>
      <c r="J12556"/>
      <c r="K12556"/>
    </row>
    <row r="12557" spans="1:11" ht="15">
      <c r="A12557"/>
      <c r="B12557"/>
      <c r="C12557"/>
      <c r="D12557"/>
      <c r="E12557"/>
      <c r="F12557"/>
      <c r="G12557"/>
      <c r="H12557"/>
      <c r="I12557"/>
      <c r="J12557"/>
      <c r="K12557"/>
    </row>
    <row r="12558" spans="1:11" ht="15">
      <c r="A12558"/>
      <c r="B12558"/>
      <c r="C12558"/>
      <c r="D12558"/>
      <c r="E12558"/>
      <c r="F12558"/>
      <c r="G12558"/>
      <c r="H12558"/>
      <c r="I12558"/>
      <c r="J12558"/>
      <c r="K12558"/>
    </row>
    <row r="12559" spans="1:11" ht="15">
      <c r="A12559"/>
      <c r="B12559"/>
      <c r="C12559"/>
      <c r="D12559"/>
      <c r="E12559"/>
      <c r="F12559"/>
      <c r="G12559"/>
      <c r="H12559"/>
      <c r="I12559"/>
      <c r="J12559"/>
      <c r="K12559"/>
    </row>
    <row r="12560" spans="1:11" ht="15">
      <c r="A12560"/>
      <c r="B12560"/>
      <c r="C12560"/>
      <c r="D12560"/>
      <c r="E12560"/>
      <c r="F12560"/>
      <c r="G12560"/>
      <c r="H12560"/>
      <c r="I12560"/>
      <c r="J12560"/>
      <c r="K12560"/>
    </row>
    <row r="12561" spans="1:11" ht="15">
      <c r="A12561"/>
      <c r="B12561"/>
      <c r="C12561"/>
      <c r="D12561"/>
      <c r="E12561"/>
      <c r="F12561"/>
      <c r="G12561"/>
      <c r="H12561"/>
      <c r="I12561"/>
      <c r="J12561"/>
      <c r="K12561"/>
    </row>
    <row r="12562" spans="1:11" ht="15">
      <c r="A12562"/>
      <c r="B12562"/>
      <c r="C12562"/>
      <c r="D12562"/>
      <c r="E12562"/>
      <c r="F12562"/>
      <c r="G12562"/>
      <c r="H12562"/>
      <c r="I12562"/>
      <c r="J12562"/>
      <c r="K12562"/>
    </row>
    <row r="12563" spans="1:11" ht="15">
      <c r="A12563"/>
      <c r="B12563"/>
      <c r="C12563"/>
      <c r="D12563"/>
      <c r="E12563"/>
      <c r="F12563"/>
      <c r="G12563"/>
      <c r="H12563"/>
      <c r="I12563"/>
      <c r="J12563"/>
      <c r="K12563"/>
    </row>
    <row r="12564" spans="1:11" ht="15">
      <c r="A12564"/>
      <c r="B12564"/>
      <c r="C12564"/>
      <c r="D12564"/>
      <c r="E12564"/>
      <c r="F12564"/>
      <c r="G12564"/>
      <c r="H12564"/>
      <c r="I12564"/>
      <c r="J12564"/>
      <c r="K12564"/>
    </row>
    <row r="12565" spans="1:11" ht="15">
      <c r="A12565"/>
      <c r="B12565"/>
      <c r="C12565"/>
      <c r="D12565"/>
      <c r="E12565"/>
      <c r="F12565"/>
      <c r="G12565"/>
      <c r="H12565"/>
      <c r="I12565"/>
      <c r="J12565"/>
      <c r="K12565"/>
    </row>
    <row r="12566" spans="1:11" ht="15">
      <c r="A12566"/>
      <c r="B12566"/>
      <c r="C12566"/>
      <c r="D12566"/>
      <c r="E12566"/>
      <c r="F12566"/>
      <c r="G12566"/>
      <c r="H12566"/>
      <c r="I12566"/>
      <c r="J12566"/>
      <c r="K12566"/>
    </row>
    <row r="12567" spans="1:11" ht="15">
      <c r="A12567"/>
      <c r="B12567"/>
      <c r="C12567"/>
      <c r="D12567"/>
      <c r="E12567"/>
      <c r="F12567"/>
      <c r="G12567"/>
      <c r="H12567"/>
      <c r="I12567"/>
      <c r="J12567"/>
      <c r="K12567"/>
    </row>
    <row r="12568" spans="1:11" ht="15">
      <c r="A12568"/>
      <c r="B12568"/>
      <c r="C12568"/>
      <c r="D12568"/>
      <c r="E12568"/>
      <c r="F12568"/>
      <c r="G12568"/>
      <c r="H12568"/>
      <c r="I12568"/>
      <c r="J12568"/>
      <c r="K12568"/>
    </row>
    <row r="12569" spans="1:11" ht="15">
      <c r="A12569"/>
      <c r="B12569"/>
      <c r="C12569"/>
      <c r="D12569"/>
      <c r="E12569"/>
      <c r="F12569"/>
      <c r="G12569"/>
      <c r="H12569"/>
      <c r="I12569"/>
      <c r="J12569"/>
      <c r="K12569"/>
    </row>
    <row r="12570" spans="1:11" ht="15">
      <c r="A12570"/>
      <c r="B12570"/>
      <c r="C12570"/>
      <c r="D12570"/>
      <c r="E12570"/>
      <c r="F12570"/>
      <c r="G12570"/>
      <c r="H12570"/>
      <c r="I12570"/>
      <c r="J12570"/>
      <c r="K12570"/>
    </row>
    <row r="12571" spans="1:11" ht="15">
      <c r="A12571"/>
      <c r="B12571"/>
      <c r="C12571"/>
      <c r="D12571"/>
      <c r="E12571"/>
      <c r="F12571"/>
      <c r="G12571"/>
      <c r="H12571"/>
      <c r="I12571"/>
      <c r="J12571"/>
      <c r="K12571"/>
    </row>
    <row r="12572" spans="1:11" ht="15">
      <c r="A12572"/>
      <c r="B12572"/>
      <c r="C12572"/>
      <c r="D12572"/>
      <c r="E12572"/>
      <c r="F12572"/>
      <c r="G12572"/>
      <c r="H12572"/>
      <c r="I12572"/>
      <c r="J12572"/>
      <c r="K12572"/>
    </row>
    <row r="12573" spans="1:11" ht="15">
      <c r="A12573"/>
      <c r="B12573"/>
      <c r="C12573"/>
      <c r="D12573"/>
      <c r="E12573"/>
      <c r="F12573"/>
      <c r="G12573"/>
      <c r="H12573"/>
      <c r="I12573"/>
      <c r="J12573"/>
      <c r="K12573"/>
    </row>
    <row r="12574" spans="1:11" ht="15">
      <c r="A12574"/>
      <c r="B12574"/>
      <c r="C12574"/>
      <c r="D12574"/>
      <c r="E12574"/>
      <c r="F12574"/>
      <c r="G12574"/>
      <c r="H12574"/>
      <c r="I12574"/>
      <c r="J12574"/>
      <c r="K12574"/>
    </row>
    <row r="12575" spans="1:11" ht="15">
      <c r="A12575"/>
      <c r="B12575"/>
      <c r="C12575"/>
      <c r="D12575"/>
      <c r="E12575"/>
      <c r="F12575"/>
      <c r="G12575"/>
      <c r="H12575"/>
      <c r="I12575"/>
      <c r="J12575"/>
      <c r="K12575"/>
    </row>
    <row r="12576" spans="1:11" ht="15">
      <c r="A12576"/>
      <c r="B12576"/>
      <c r="C12576"/>
      <c r="D12576"/>
      <c r="E12576"/>
      <c r="F12576"/>
      <c r="G12576"/>
      <c r="H12576"/>
      <c r="I12576"/>
      <c r="J12576"/>
      <c r="K12576"/>
    </row>
    <row r="12577" spans="1:11" ht="15">
      <c r="A12577"/>
      <c r="B12577"/>
      <c r="C12577"/>
      <c r="D12577"/>
      <c r="E12577"/>
      <c r="F12577"/>
      <c r="G12577"/>
      <c r="H12577"/>
      <c r="I12577"/>
      <c r="J12577"/>
      <c r="K12577"/>
    </row>
    <row r="12578" spans="1:11" ht="15">
      <c r="A12578"/>
      <c r="B12578"/>
      <c r="C12578"/>
      <c r="D12578"/>
      <c r="E12578"/>
      <c r="F12578"/>
      <c r="G12578"/>
      <c r="H12578"/>
      <c r="I12578"/>
      <c r="J12578"/>
      <c r="K12578"/>
    </row>
    <row r="12579" spans="1:11" ht="15">
      <c r="A12579"/>
      <c r="B12579"/>
      <c r="C12579"/>
      <c r="D12579"/>
      <c r="E12579"/>
      <c r="F12579"/>
      <c r="G12579"/>
      <c r="H12579"/>
      <c r="I12579"/>
      <c r="J12579"/>
      <c r="K12579"/>
    </row>
    <row r="12580" spans="1:11" ht="15">
      <c r="A12580"/>
      <c r="B12580"/>
      <c r="C12580"/>
      <c r="D12580"/>
      <c r="E12580"/>
      <c r="F12580"/>
      <c r="G12580"/>
      <c r="H12580"/>
      <c r="I12580"/>
      <c r="J12580"/>
      <c r="K12580"/>
    </row>
    <row r="12581" spans="1:11" ht="15">
      <c r="A12581"/>
      <c r="B12581"/>
      <c r="C12581"/>
      <c r="D12581"/>
      <c r="E12581"/>
      <c r="F12581"/>
      <c r="G12581"/>
      <c r="H12581"/>
      <c r="I12581"/>
      <c r="J12581"/>
      <c r="K12581"/>
    </row>
    <row r="12582" spans="1:11" ht="15">
      <c r="A12582"/>
      <c r="B12582"/>
      <c r="C12582"/>
      <c r="D12582"/>
      <c r="E12582"/>
      <c r="F12582"/>
      <c r="G12582"/>
      <c r="H12582"/>
      <c r="I12582"/>
      <c r="J12582"/>
      <c r="K12582"/>
    </row>
    <row r="12583" spans="1:11" ht="15">
      <c r="A12583"/>
      <c r="B12583"/>
      <c r="C12583"/>
      <c r="D12583"/>
      <c r="E12583"/>
      <c r="F12583"/>
      <c r="G12583"/>
      <c r="H12583"/>
      <c r="I12583"/>
      <c r="J12583"/>
      <c r="K12583"/>
    </row>
    <row r="12584" spans="1:11" ht="15">
      <c r="A12584"/>
      <c r="B12584"/>
      <c r="C12584"/>
      <c r="D12584"/>
      <c r="E12584"/>
      <c r="F12584"/>
      <c r="G12584"/>
      <c r="H12584"/>
      <c r="I12584"/>
      <c r="J12584"/>
      <c r="K12584"/>
    </row>
    <row r="12585" spans="1:11" ht="15">
      <c r="A12585"/>
      <c r="B12585"/>
      <c r="C12585"/>
      <c r="D12585"/>
      <c r="E12585"/>
      <c r="F12585"/>
      <c r="G12585"/>
      <c r="H12585"/>
      <c r="I12585"/>
      <c r="J12585"/>
      <c r="K12585"/>
    </row>
    <row r="12586" spans="1:11" ht="15">
      <c r="A12586"/>
      <c r="B12586"/>
      <c r="C12586"/>
      <c r="D12586"/>
      <c r="E12586"/>
      <c r="F12586"/>
      <c r="G12586"/>
      <c r="H12586"/>
      <c r="I12586"/>
      <c r="J12586"/>
      <c r="K12586"/>
    </row>
    <row r="12587" spans="1:11" ht="15">
      <c r="A12587"/>
      <c r="B12587"/>
      <c r="C12587"/>
      <c r="D12587"/>
      <c r="E12587"/>
      <c r="F12587"/>
      <c r="G12587"/>
      <c r="H12587"/>
      <c r="I12587"/>
      <c r="J12587"/>
      <c r="K12587"/>
    </row>
    <row r="12588" spans="1:11" ht="15">
      <c r="A12588"/>
      <c r="B12588"/>
      <c r="C12588"/>
      <c r="D12588"/>
      <c r="E12588"/>
      <c r="F12588"/>
      <c r="G12588"/>
      <c r="H12588"/>
      <c r="I12588"/>
      <c r="J12588"/>
      <c r="K12588"/>
    </row>
    <row r="12589" spans="1:11" ht="15">
      <c r="A12589"/>
      <c r="B12589"/>
      <c r="C12589"/>
      <c r="D12589"/>
      <c r="E12589"/>
      <c r="F12589"/>
      <c r="G12589"/>
      <c r="H12589"/>
      <c r="I12589"/>
      <c r="J12589"/>
      <c r="K12589"/>
    </row>
    <row r="12590" spans="1:11" ht="15">
      <c r="A12590"/>
      <c r="B12590"/>
      <c r="C12590"/>
      <c r="D12590"/>
      <c r="E12590"/>
      <c r="F12590"/>
      <c r="G12590"/>
      <c r="H12590"/>
      <c r="I12590"/>
      <c r="J12590"/>
      <c r="K12590"/>
    </row>
    <row r="12591" spans="1:11" ht="15">
      <c r="A12591"/>
      <c r="B12591"/>
      <c r="C12591"/>
      <c r="D12591"/>
      <c r="E12591"/>
      <c r="F12591"/>
      <c r="G12591"/>
      <c r="H12591"/>
      <c r="I12591"/>
      <c r="J12591"/>
      <c r="K12591"/>
    </row>
    <row r="12592" spans="1:11" ht="15">
      <c r="A12592"/>
      <c r="B12592"/>
      <c r="C12592"/>
      <c r="D12592"/>
      <c r="E12592"/>
      <c r="F12592"/>
      <c r="G12592"/>
      <c r="H12592"/>
      <c r="I12592"/>
      <c r="J12592"/>
      <c r="K12592"/>
    </row>
    <row r="12593" spans="1:11" ht="15">
      <c r="A12593"/>
      <c r="B12593"/>
      <c r="C12593"/>
      <c r="D12593"/>
      <c r="E12593"/>
      <c r="F12593"/>
      <c r="G12593"/>
      <c r="H12593"/>
      <c r="I12593"/>
      <c r="J12593"/>
      <c r="K12593"/>
    </row>
    <row r="12594" spans="1:11" ht="15">
      <c r="A12594"/>
      <c r="B12594"/>
      <c r="C12594"/>
      <c r="D12594"/>
      <c r="E12594"/>
      <c r="F12594"/>
      <c r="G12594"/>
      <c r="H12594"/>
      <c r="I12594"/>
      <c r="J12594"/>
      <c r="K12594"/>
    </row>
    <row r="12595" spans="1:11" ht="15">
      <c r="A12595"/>
      <c r="B12595"/>
      <c r="C12595"/>
      <c r="D12595"/>
      <c r="E12595"/>
      <c r="F12595"/>
      <c r="G12595"/>
      <c r="H12595"/>
      <c r="I12595"/>
      <c r="J12595"/>
      <c r="K12595"/>
    </row>
    <row r="12596" spans="1:11" ht="15">
      <c r="A12596"/>
      <c r="B12596"/>
      <c r="C12596"/>
      <c r="D12596"/>
      <c r="E12596"/>
      <c r="F12596"/>
      <c r="G12596"/>
      <c r="H12596"/>
      <c r="I12596"/>
      <c r="J12596"/>
      <c r="K12596"/>
    </row>
    <row r="12597" spans="1:11" ht="15">
      <c r="A12597"/>
      <c r="B12597"/>
      <c r="C12597"/>
      <c r="D12597"/>
      <c r="E12597"/>
      <c r="F12597"/>
      <c r="G12597"/>
      <c r="H12597"/>
      <c r="I12597"/>
      <c r="J12597"/>
      <c r="K12597"/>
    </row>
    <row r="12598" spans="1:11" ht="15">
      <c r="A12598"/>
      <c r="B12598"/>
      <c r="C12598"/>
      <c r="D12598"/>
      <c r="E12598"/>
      <c r="F12598"/>
      <c r="G12598"/>
      <c r="H12598"/>
      <c r="I12598"/>
      <c r="J12598"/>
      <c r="K12598"/>
    </row>
    <row r="12599" spans="1:11" ht="15">
      <c r="A12599"/>
      <c r="B12599"/>
      <c r="C12599"/>
      <c r="D12599"/>
      <c r="E12599"/>
      <c r="F12599"/>
      <c r="G12599"/>
      <c r="H12599"/>
      <c r="I12599"/>
      <c r="J12599"/>
      <c r="K12599"/>
    </row>
    <row r="12600" spans="1:11" ht="15">
      <c r="A12600"/>
      <c r="B12600"/>
      <c r="C12600"/>
      <c r="D12600"/>
      <c r="E12600"/>
      <c r="F12600"/>
      <c r="G12600"/>
      <c r="H12600"/>
      <c r="I12600"/>
      <c r="J12600"/>
      <c r="K12600"/>
    </row>
    <row r="12601" spans="1:11" ht="15">
      <c r="A12601"/>
      <c r="B12601"/>
      <c r="C12601"/>
      <c r="D12601"/>
      <c r="E12601"/>
      <c r="F12601"/>
      <c r="G12601"/>
      <c r="H12601"/>
      <c r="I12601"/>
      <c r="J12601"/>
      <c r="K12601"/>
    </row>
    <row r="12602" spans="1:11" ht="15">
      <c r="A12602"/>
      <c r="B12602"/>
      <c r="C12602"/>
      <c r="D12602"/>
      <c r="E12602"/>
      <c r="F12602"/>
      <c r="G12602"/>
      <c r="H12602"/>
      <c r="I12602"/>
      <c r="J12602"/>
      <c r="K12602"/>
    </row>
    <row r="12603" spans="1:11" ht="15">
      <c r="A12603"/>
      <c r="B12603"/>
      <c r="C12603"/>
      <c r="D12603"/>
      <c r="E12603"/>
      <c r="F12603"/>
      <c r="G12603"/>
      <c r="H12603"/>
      <c r="I12603"/>
      <c r="J12603"/>
      <c r="K12603"/>
    </row>
    <row r="12604" spans="1:11" ht="15">
      <c r="A12604"/>
      <c r="B12604"/>
      <c r="C12604"/>
      <c r="D12604"/>
      <c r="E12604"/>
      <c r="F12604"/>
      <c r="G12604"/>
      <c r="H12604"/>
      <c r="I12604"/>
      <c r="J12604"/>
      <c r="K12604"/>
    </row>
    <row r="12605" spans="1:11" ht="15">
      <c r="A12605"/>
      <c r="B12605"/>
      <c r="C12605"/>
      <c r="D12605"/>
      <c r="E12605"/>
      <c r="F12605"/>
      <c r="G12605"/>
      <c r="H12605"/>
      <c r="I12605"/>
      <c r="J12605"/>
      <c r="K12605"/>
    </row>
    <row r="12606" spans="1:11" ht="15">
      <c r="A12606"/>
      <c r="B12606"/>
      <c r="C12606"/>
      <c r="D12606"/>
      <c r="E12606"/>
      <c r="F12606"/>
      <c r="G12606"/>
      <c r="H12606"/>
      <c r="I12606"/>
      <c r="J12606"/>
      <c r="K12606"/>
    </row>
    <row r="12607" spans="1:11" ht="15">
      <c r="A12607"/>
      <c r="B12607"/>
      <c r="C12607"/>
      <c r="D12607"/>
      <c r="E12607"/>
      <c r="F12607"/>
      <c r="G12607"/>
      <c r="H12607"/>
      <c r="I12607"/>
      <c r="J12607"/>
      <c r="K12607"/>
    </row>
    <row r="12608" spans="1:11" ht="15">
      <c r="A12608"/>
      <c r="B12608"/>
      <c r="C12608"/>
      <c r="D12608"/>
      <c r="E12608"/>
      <c r="F12608"/>
      <c r="G12608"/>
      <c r="H12608"/>
      <c r="I12608"/>
      <c r="J12608"/>
      <c r="K12608"/>
    </row>
    <row r="12609" spans="1:11" ht="15">
      <c r="A12609"/>
      <c r="B12609"/>
      <c r="C12609"/>
      <c r="D12609"/>
      <c r="E12609"/>
      <c r="F12609"/>
      <c r="G12609"/>
      <c r="H12609"/>
      <c r="I12609"/>
      <c r="J12609"/>
      <c r="K12609"/>
    </row>
    <row r="12610" spans="1:11" ht="15">
      <c r="A12610"/>
      <c r="B12610"/>
      <c r="C12610"/>
      <c r="D12610"/>
      <c r="E12610"/>
      <c r="F12610"/>
      <c r="G12610"/>
      <c r="H12610"/>
      <c r="I12610"/>
      <c r="J12610"/>
      <c r="K12610"/>
    </row>
    <row r="12611" spans="1:11" ht="15">
      <c r="A12611"/>
      <c r="B12611"/>
      <c r="C12611"/>
      <c r="D12611"/>
      <c r="E12611"/>
      <c r="F12611"/>
      <c r="G12611"/>
      <c r="H12611"/>
      <c r="I12611"/>
      <c r="J12611"/>
      <c r="K12611"/>
    </row>
    <row r="12612" spans="1:11" ht="15">
      <c r="A12612"/>
      <c r="B12612"/>
      <c r="C12612"/>
      <c r="D12612"/>
      <c r="E12612"/>
      <c r="F12612"/>
      <c r="G12612"/>
      <c r="H12612"/>
      <c r="I12612"/>
      <c r="J12612"/>
      <c r="K12612"/>
    </row>
    <row r="12613" spans="1:11" ht="15">
      <c r="A12613"/>
      <c r="B12613"/>
      <c r="C12613"/>
      <c r="D12613"/>
      <c r="E12613"/>
      <c r="F12613"/>
      <c r="G12613"/>
      <c r="H12613"/>
      <c r="I12613"/>
      <c r="J12613"/>
      <c r="K12613"/>
    </row>
    <row r="12614" spans="1:11" ht="15">
      <c r="A12614"/>
      <c r="B12614"/>
      <c r="C12614"/>
      <c r="D12614"/>
      <c r="E12614"/>
      <c r="F12614"/>
      <c r="G12614"/>
      <c r="H12614"/>
      <c r="I12614"/>
      <c r="J12614"/>
      <c r="K12614"/>
    </row>
    <row r="12615" spans="1:11" ht="15">
      <c r="A12615"/>
      <c r="B12615"/>
      <c r="C12615"/>
      <c r="D12615"/>
      <c r="E12615"/>
      <c r="F12615"/>
      <c r="G12615"/>
      <c r="H12615"/>
      <c r="I12615"/>
      <c r="J12615"/>
      <c r="K12615"/>
    </row>
    <row r="12616" spans="1:11" ht="15">
      <c r="A12616"/>
      <c r="B12616"/>
      <c r="C12616"/>
      <c r="D12616"/>
      <c r="E12616"/>
      <c r="F12616"/>
      <c r="G12616"/>
      <c r="H12616"/>
      <c r="I12616"/>
      <c r="J12616"/>
      <c r="K12616"/>
    </row>
    <row r="12617" spans="1:11" ht="15">
      <c r="A12617"/>
      <c r="B12617"/>
      <c r="C12617"/>
      <c r="D12617"/>
      <c r="E12617"/>
      <c r="F12617"/>
      <c r="G12617"/>
      <c r="H12617"/>
      <c r="I12617"/>
      <c r="J12617"/>
      <c r="K12617"/>
    </row>
    <row r="12618" spans="1:11" ht="15">
      <c r="A12618"/>
      <c r="B12618"/>
      <c r="C12618"/>
      <c r="D12618"/>
      <c r="E12618"/>
      <c r="F12618"/>
      <c r="G12618"/>
      <c r="H12618"/>
      <c r="I12618"/>
      <c r="J12618"/>
      <c r="K12618"/>
    </row>
    <row r="12619" spans="1:11" ht="15">
      <c r="A12619"/>
      <c r="B12619"/>
      <c r="C12619"/>
      <c r="D12619"/>
      <c r="E12619"/>
      <c r="F12619"/>
      <c r="G12619"/>
      <c r="H12619"/>
      <c r="I12619"/>
      <c r="J12619"/>
      <c r="K12619"/>
    </row>
    <row r="12620" spans="1:11" ht="15">
      <c r="A12620"/>
      <c r="B12620"/>
      <c r="C12620"/>
      <c r="D12620"/>
      <c r="E12620"/>
      <c r="F12620"/>
      <c r="G12620"/>
      <c r="H12620"/>
      <c r="I12620"/>
      <c r="J12620"/>
      <c r="K12620"/>
    </row>
    <row r="12621" spans="1:11" ht="15">
      <c r="A12621"/>
      <c r="B12621"/>
      <c r="C12621"/>
      <c r="D12621"/>
      <c r="E12621"/>
      <c r="F12621"/>
      <c r="G12621"/>
      <c r="H12621"/>
      <c r="I12621"/>
      <c r="J12621"/>
      <c r="K12621"/>
    </row>
    <row r="12622" spans="1:11" ht="15">
      <c r="A12622"/>
      <c r="B12622"/>
      <c r="C12622"/>
      <c r="D12622"/>
      <c r="E12622"/>
      <c r="F12622"/>
      <c r="G12622"/>
      <c r="H12622"/>
      <c r="I12622"/>
      <c r="J12622"/>
      <c r="K12622"/>
    </row>
    <row r="12623" spans="1:11" ht="15">
      <c r="A12623"/>
      <c r="B12623"/>
      <c r="C12623"/>
      <c r="D12623"/>
      <c r="E12623"/>
      <c r="F12623"/>
      <c r="G12623"/>
      <c r="H12623"/>
      <c r="I12623"/>
      <c r="J12623"/>
      <c r="K12623"/>
    </row>
    <row r="12624" spans="1:11" ht="15">
      <c r="A12624"/>
      <c r="B12624"/>
      <c r="C12624"/>
      <c r="D12624"/>
      <c r="E12624"/>
      <c r="F12624"/>
      <c r="G12624"/>
      <c r="H12624"/>
      <c r="I12624"/>
      <c r="J12624"/>
      <c r="K12624"/>
    </row>
    <row r="12625" spans="1:11" ht="15">
      <c r="A12625"/>
      <c r="B12625"/>
      <c r="C12625"/>
      <c r="D12625"/>
      <c r="E12625"/>
      <c r="F12625"/>
      <c r="G12625"/>
      <c r="H12625"/>
      <c r="I12625"/>
      <c r="J12625"/>
      <c r="K12625"/>
    </row>
    <row r="12626" spans="1:11" ht="15">
      <c r="A12626"/>
      <c r="B12626"/>
      <c r="C12626"/>
      <c r="D12626"/>
      <c r="E12626"/>
      <c r="F12626"/>
      <c r="G12626"/>
      <c r="H12626"/>
      <c r="I12626"/>
      <c r="J12626"/>
      <c r="K12626"/>
    </row>
    <row r="12627" spans="1:11" ht="15">
      <c r="A12627"/>
      <c r="B12627"/>
      <c r="C12627"/>
      <c r="D12627"/>
      <c r="E12627"/>
      <c r="F12627"/>
      <c r="G12627"/>
      <c r="H12627"/>
      <c r="I12627"/>
      <c r="J12627"/>
      <c r="K12627"/>
    </row>
    <row r="12628" spans="1:11" ht="15">
      <c r="A12628"/>
      <c r="B12628"/>
      <c r="C12628"/>
      <c r="D12628"/>
      <c r="E12628"/>
      <c r="F12628"/>
      <c r="G12628"/>
      <c r="H12628"/>
      <c r="I12628"/>
      <c r="J12628"/>
      <c r="K12628"/>
    </row>
    <row r="12629" spans="1:11" ht="15">
      <c r="A12629"/>
      <c r="B12629"/>
      <c r="C12629"/>
      <c r="D12629"/>
      <c r="E12629"/>
      <c r="F12629"/>
      <c r="G12629"/>
      <c r="H12629"/>
      <c r="I12629"/>
      <c r="J12629"/>
      <c r="K12629"/>
    </row>
    <row r="12630" spans="1:11" ht="15">
      <c r="A12630"/>
      <c r="B12630"/>
      <c r="C12630"/>
      <c r="D12630"/>
      <c r="E12630"/>
      <c r="F12630"/>
      <c r="G12630"/>
      <c r="H12630"/>
      <c r="I12630"/>
      <c r="J12630"/>
      <c r="K12630"/>
    </row>
    <row r="12631" spans="1:11" ht="15">
      <c r="A12631"/>
      <c r="B12631"/>
      <c r="C12631"/>
      <c r="D12631"/>
      <c r="E12631"/>
      <c r="F12631"/>
      <c r="G12631"/>
      <c r="H12631"/>
      <c r="I12631"/>
      <c r="J12631"/>
      <c r="K12631"/>
    </row>
    <row r="12632" spans="1:11" ht="15">
      <c r="A12632"/>
      <c r="B12632"/>
      <c r="C12632"/>
      <c r="D12632"/>
      <c r="E12632"/>
      <c r="F12632"/>
      <c r="G12632"/>
      <c r="H12632"/>
      <c r="I12632"/>
      <c r="J12632"/>
      <c r="K12632"/>
    </row>
    <row r="12633" spans="1:11" ht="15">
      <c r="A12633"/>
      <c r="B12633"/>
      <c r="C12633"/>
      <c r="D12633"/>
      <c r="E12633"/>
      <c r="F12633"/>
      <c r="G12633"/>
      <c r="H12633"/>
      <c r="I12633"/>
      <c r="J12633"/>
      <c r="K12633"/>
    </row>
    <row r="12634" spans="1:11" ht="15">
      <c r="A12634"/>
      <c r="B12634"/>
      <c r="C12634"/>
      <c r="D12634"/>
      <c r="E12634"/>
      <c r="F12634"/>
      <c r="G12634"/>
      <c r="H12634"/>
      <c r="I12634"/>
      <c r="J12634"/>
      <c r="K12634"/>
    </row>
    <row r="12635" spans="1:11" ht="15">
      <c r="A12635"/>
      <c r="B12635"/>
      <c r="C12635"/>
      <c r="D12635"/>
      <c r="E12635"/>
      <c r="F12635"/>
      <c r="G12635"/>
      <c r="H12635"/>
      <c r="I12635"/>
      <c r="J12635"/>
      <c r="K12635"/>
    </row>
    <row r="12636" spans="1:11" ht="15">
      <c r="A12636"/>
      <c r="B12636"/>
      <c r="C12636"/>
      <c r="D12636"/>
      <c r="E12636"/>
      <c r="F12636"/>
      <c r="G12636"/>
      <c r="H12636"/>
      <c r="I12636"/>
      <c r="J12636"/>
      <c r="K12636"/>
    </row>
    <row r="12637" spans="1:11" ht="15">
      <c r="A12637"/>
      <c r="B12637"/>
      <c r="C12637"/>
      <c r="D12637"/>
      <c r="E12637"/>
      <c r="F12637"/>
      <c r="G12637"/>
      <c r="H12637"/>
      <c r="I12637"/>
      <c r="J12637"/>
      <c r="K12637"/>
    </row>
    <row r="12638" spans="1:11" ht="15">
      <c r="A12638"/>
      <c r="B12638"/>
      <c r="C12638"/>
      <c r="D12638"/>
      <c r="E12638"/>
      <c r="F12638"/>
      <c r="G12638"/>
      <c r="H12638"/>
      <c r="I12638"/>
      <c r="J12638"/>
      <c r="K12638"/>
    </row>
    <row r="12639" spans="1:11" ht="15">
      <c r="A12639"/>
      <c r="B12639"/>
      <c r="C12639"/>
      <c r="D12639"/>
      <c r="E12639"/>
      <c r="F12639"/>
      <c r="G12639"/>
      <c r="H12639"/>
      <c r="I12639"/>
      <c r="J12639"/>
      <c r="K12639"/>
    </row>
    <row r="12640" spans="1:11" ht="15">
      <c r="A12640"/>
      <c r="B12640"/>
      <c r="C12640"/>
      <c r="D12640"/>
      <c r="E12640"/>
      <c r="F12640"/>
      <c r="G12640"/>
      <c r="H12640"/>
      <c r="I12640"/>
      <c r="J12640"/>
      <c r="K12640"/>
    </row>
    <row r="12641" spans="1:11" ht="15">
      <c r="A12641"/>
      <c r="B12641"/>
      <c r="C12641"/>
      <c r="D12641"/>
      <c r="E12641"/>
      <c r="F12641"/>
      <c r="G12641"/>
      <c r="H12641"/>
      <c r="I12641"/>
      <c r="J12641"/>
      <c r="K12641"/>
    </row>
    <row r="12642" spans="1:11" ht="15">
      <c r="A12642"/>
      <c r="B12642"/>
      <c r="C12642"/>
      <c r="D12642"/>
      <c r="E12642"/>
      <c r="F12642"/>
      <c r="G12642"/>
      <c r="H12642"/>
      <c r="I12642"/>
      <c r="J12642"/>
      <c r="K12642"/>
    </row>
    <row r="12643" spans="1:11" ht="15">
      <c r="A12643"/>
      <c r="B12643"/>
      <c r="C12643"/>
      <c r="D12643"/>
      <c r="E12643"/>
      <c r="F12643"/>
      <c r="G12643"/>
      <c r="H12643"/>
      <c r="I12643"/>
      <c r="J12643"/>
      <c r="K12643"/>
    </row>
    <row r="12644" spans="1:11" ht="15">
      <c r="A12644"/>
      <c r="B12644"/>
      <c r="C12644"/>
      <c r="D12644"/>
      <c r="E12644"/>
      <c r="F12644"/>
      <c r="G12644"/>
      <c r="H12644"/>
      <c r="I12644"/>
      <c r="J12644"/>
      <c r="K12644"/>
    </row>
    <row r="12645" spans="1:11" ht="15">
      <c r="A12645"/>
      <c r="B12645"/>
      <c r="C12645"/>
      <c r="D12645"/>
      <c r="E12645"/>
      <c r="F12645"/>
      <c r="G12645"/>
      <c r="H12645"/>
      <c r="I12645"/>
      <c r="J12645"/>
      <c r="K12645"/>
    </row>
    <row r="12646" spans="1:11" ht="15">
      <c r="A12646"/>
      <c r="B12646"/>
      <c r="C12646"/>
      <c r="D12646"/>
      <c r="E12646"/>
      <c r="F12646"/>
      <c r="G12646"/>
      <c r="H12646"/>
      <c r="I12646"/>
      <c r="J12646"/>
      <c r="K12646"/>
    </row>
    <row r="12647" spans="1:11" ht="15">
      <c r="A12647"/>
      <c r="B12647"/>
      <c r="C12647"/>
      <c r="D12647"/>
      <c r="E12647"/>
      <c r="F12647"/>
      <c r="G12647"/>
      <c r="H12647"/>
      <c r="I12647"/>
      <c r="J12647"/>
      <c r="K12647"/>
    </row>
    <row r="12648" spans="1:11" ht="15">
      <c r="A12648"/>
      <c r="B12648"/>
      <c r="C12648"/>
      <c r="D12648"/>
      <c r="E12648"/>
      <c r="F12648"/>
      <c r="G12648"/>
      <c r="H12648"/>
      <c r="I12648"/>
      <c r="J12648"/>
      <c r="K12648"/>
    </row>
    <row r="12649" spans="1:11" ht="15">
      <c r="A12649"/>
      <c r="B12649"/>
      <c r="C12649"/>
      <c r="D12649"/>
      <c r="E12649"/>
      <c r="F12649"/>
      <c r="G12649"/>
      <c r="H12649"/>
      <c r="I12649"/>
      <c r="J12649"/>
      <c r="K12649"/>
    </row>
    <row r="12650" spans="1:11" ht="15">
      <c r="A12650"/>
      <c r="B12650"/>
      <c r="C12650"/>
      <c r="D12650"/>
      <c r="E12650"/>
      <c r="F12650"/>
      <c r="G12650"/>
      <c r="H12650"/>
      <c r="I12650"/>
      <c r="J12650"/>
      <c r="K12650"/>
    </row>
    <row r="12651" spans="1:11" ht="15">
      <c r="A12651"/>
      <c r="B12651"/>
      <c r="C12651"/>
      <c r="D12651"/>
      <c r="E12651"/>
      <c r="F12651"/>
      <c r="G12651"/>
      <c r="H12651"/>
      <c r="I12651"/>
      <c r="J12651"/>
      <c r="K12651"/>
    </row>
    <row r="12652" spans="1:11" ht="15">
      <c r="A12652"/>
      <c r="B12652"/>
      <c r="C12652"/>
      <c r="D12652"/>
      <c r="E12652"/>
      <c r="F12652"/>
      <c r="G12652"/>
      <c r="H12652"/>
      <c r="I12652"/>
      <c r="J12652"/>
      <c r="K12652"/>
    </row>
    <row r="12653" spans="1:11" ht="15">
      <c r="A12653"/>
      <c r="B12653"/>
      <c r="C12653"/>
      <c r="D12653"/>
      <c r="E12653"/>
      <c r="F12653"/>
      <c r="G12653"/>
      <c r="H12653"/>
      <c r="I12653"/>
      <c r="J12653"/>
      <c r="K12653"/>
    </row>
    <row r="12654" spans="1:11" ht="15">
      <c r="A12654"/>
      <c r="B12654"/>
      <c r="C12654"/>
      <c r="D12654"/>
      <c r="E12654"/>
      <c r="F12654"/>
      <c r="G12654"/>
      <c r="H12654"/>
      <c r="I12654"/>
      <c r="J12654"/>
      <c r="K12654"/>
    </row>
    <row r="12655" spans="1:11" ht="15">
      <c r="A12655"/>
      <c r="B12655"/>
      <c r="C12655"/>
      <c r="D12655"/>
      <c r="E12655"/>
      <c r="F12655"/>
      <c r="G12655"/>
      <c r="H12655"/>
      <c r="I12655"/>
      <c r="J12655"/>
      <c r="K12655"/>
    </row>
    <row r="12656" spans="1:11" ht="15">
      <c r="A12656"/>
      <c r="B12656"/>
      <c r="C12656"/>
      <c r="D12656"/>
      <c r="E12656"/>
      <c r="F12656"/>
      <c r="G12656"/>
      <c r="H12656"/>
      <c r="I12656"/>
      <c r="J12656"/>
      <c r="K12656"/>
    </row>
    <row r="12657" spans="1:11" ht="15">
      <c r="A12657"/>
      <c r="B12657"/>
      <c r="C12657"/>
      <c r="D12657"/>
      <c r="E12657"/>
      <c r="F12657"/>
      <c r="G12657"/>
      <c r="H12657"/>
      <c r="I12657"/>
      <c r="J12657"/>
      <c r="K12657"/>
    </row>
    <row r="12658" spans="1:11" ht="15">
      <c r="A12658"/>
      <c r="B12658"/>
      <c r="C12658"/>
      <c r="D12658"/>
      <c r="E12658"/>
      <c r="F12658"/>
      <c r="G12658"/>
      <c r="H12658"/>
      <c r="I12658"/>
      <c r="J12658"/>
      <c r="K12658"/>
    </row>
    <row r="12659" spans="1:11" ht="15">
      <c r="A12659"/>
      <c r="B12659"/>
      <c r="C12659"/>
      <c r="D12659"/>
      <c r="E12659"/>
      <c r="F12659"/>
      <c r="G12659"/>
      <c r="H12659"/>
      <c r="I12659"/>
      <c r="J12659"/>
      <c r="K12659"/>
    </row>
    <row r="12660" spans="1:11" ht="15">
      <c r="A12660"/>
      <c r="B12660"/>
      <c r="C12660"/>
      <c r="D12660"/>
      <c r="E12660"/>
      <c r="F12660"/>
      <c r="G12660"/>
      <c r="H12660"/>
      <c r="I12660"/>
      <c r="J12660"/>
      <c r="K12660"/>
    </row>
    <row r="12661" spans="1:11" ht="15">
      <c r="A12661"/>
      <c r="B12661"/>
      <c r="C12661"/>
      <c r="D12661"/>
      <c r="E12661"/>
      <c r="F12661"/>
      <c r="G12661"/>
      <c r="H12661"/>
      <c r="I12661"/>
      <c r="J12661"/>
      <c r="K12661"/>
    </row>
    <row r="12662" spans="1:11" ht="15">
      <c r="A12662"/>
      <c r="B12662"/>
      <c r="C12662"/>
      <c r="D12662"/>
      <c r="E12662"/>
      <c r="F12662"/>
      <c r="G12662"/>
      <c r="H12662"/>
      <c r="I12662"/>
      <c r="J12662"/>
      <c r="K12662"/>
    </row>
    <row r="12663" spans="1:11" ht="15">
      <c r="A12663"/>
      <c r="B12663"/>
      <c r="C12663"/>
      <c r="D12663"/>
      <c r="E12663"/>
      <c r="F12663"/>
      <c r="G12663"/>
      <c r="H12663"/>
      <c r="I12663"/>
      <c r="J12663"/>
      <c r="K12663"/>
    </row>
    <row r="12664" spans="1:11" ht="15">
      <c r="A12664"/>
      <c r="B12664"/>
      <c r="C12664"/>
      <c r="D12664"/>
      <c r="E12664"/>
      <c r="F12664"/>
      <c r="G12664"/>
      <c r="H12664"/>
      <c r="I12664"/>
      <c r="J12664"/>
      <c r="K12664"/>
    </row>
    <row r="12665" spans="1:11" ht="15">
      <c r="A12665"/>
      <c r="B12665"/>
      <c r="C12665"/>
      <c r="D12665"/>
      <c r="E12665"/>
      <c r="F12665"/>
      <c r="G12665"/>
      <c r="H12665"/>
      <c r="I12665"/>
      <c r="J12665"/>
      <c r="K12665"/>
    </row>
    <row r="12666" spans="1:11" ht="15">
      <c r="A12666"/>
      <c r="B12666"/>
      <c r="C12666"/>
      <c r="D12666"/>
      <c r="E12666"/>
      <c r="F12666"/>
      <c r="G12666"/>
      <c r="H12666"/>
      <c r="I12666"/>
      <c r="J12666"/>
      <c r="K12666"/>
    </row>
    <row r="12667" spans="1:11" ht="15">
      <c r="A12667"/>
      <c r="B12667"/>
      <c r="C12667"/>
      <c r="D12667"/>
      <c r="E12667"/>
      <c r="F12667"/>
      <c r="G12667"/>
      <c r="H12667"/>
      <c r="I12667"/>
      <c r="J12667"/>
      <c r="K12667"/>
    </row>
    <row r="12668" spans="1:11" ht="15">
      <c r="A12668"/>
      <c r="B12668"/>
      <c r="C12668"/>
      <c r="D12668"/>
      <c r="E12668"/>
      <c r="F12668"/>
      <c r="G12668"/>
      <c r="H12668"/>
      <c r="I12668"/>
      <c r="J12668"/>
      <c r="K12668"/>
    </row>
    <row r="12669" spans="1:11" ht="15">
      <c r="A12669"/>
      <c r="B12669"/>
      <c r="C12669"/>
      <c r="D12669"/>
      <c r="E12669"/>
      <c r="F12669"/>
      <c r="G12669"/>
      <c r="H12669"/>
      <c r="I12669"/>
      <c r="J12669"/>
      <c r="K12669"/>
    </row>
    <row r="12670" spans="1:11" ht="15">
      <c r="A12670"/>
      <c r="B12670"/>
      <c r="C12670"/>
      <c r="D12670"/>
      <c r="E12670"/>
      <c r="F12670"/>
      <c r="G12670"/>
      <c r="H12670"/>
      <c r="I12670"/>
      <c r="J12670"/>
      <c r="K12670"/>
    </row>
    <row r="12671" spans="1:11" ht="15">
      <c r="A12671"/>
      <c r="B12671"/>
      <c r="C12671"/>
      <c r="D12671"/>
      <c r="E12671"/>
      <c r="F12671"/>
      <c r="G12671"/>
      <c r="H12671"/>
      <c r="I12671"/>
      <c r="J12671"/>
      <c r="K12671"/>
    </row>
    <row r="12672" spans="1:11" ht="15">
      <c r="A12672"/>
      <c r="B12672"/>
      <c r="C12672"/>
      <c r="D12672"/>
      <c r="E12672"/>
      <c r="F12672"/>
      <c r="G12672"/>
      <c r="H12672"/>
      <c r="I12672"/>
      <c r="J12672"/>
      <c r="K12672"/>
    </row>
    <row r="12673" spans="1:11" ht="15">
      <c r="A12673"/>
      <c r="B12673"/>
      <c r="C12673"/>
      <c r="D12673"/>
      <c r="E12673"/>
      <c r="F12673"/>
      <c r="G12673"/>
      <c r="H12673"/>
      <c r="I12673"/>
      <c r="J12673"/>
      <c r="K12673"/>
    </row>
    <row r="12674" spans="1:11" ht="15">
      <c r="A12674"/>
      <c r="B12674"/>
      <c r="C12674"/>
      <c r="D12674"/>
      <c r="E12674"/>
      <c r="F12674"/>
      <c r="G12674"/>
      <c r="H12674"/>
      <c r="I12674"/>
      <c r="J12674"/>
      <c r="K12674"/>
    </row>
    <row r="12675" spans="1:11" ht="15">
      <c r="A12675"/>
      <c r="B12675"/>
      <c r="C12675"/>
      <c r="D12675"/>
      <c r="E12675"/>
      <c r="F12675"/>
      <c r="G12675"/>
      <c r="H12675"/>
      <c r="I12675"/>
      <c r="J12675"/>
      <c r="K12675"/>
    </row>
    <row r="12676" spans="1:11" ht="15">
      <c r="A12676"/>
      <c r="B12676"/>
      <c r="C12676"/>
      <c r="D12676"/>
      <c r="E12676"/>
      <c r="F12676"/>
      <c r="G12676"/>
      <c r="H12676"/>
      <c r="I12676"/>
      <c r="J12676"/>
      <c r="K12676"/>
    </row>
    <row r="12677" spans="1:11" ht="15">
      <c r="A12677"/>
      <c r="B12677"/>
      <c r="C12677"/>
      <c r="D12677"/>
      <c r="E12677"/>
      <c r="F12677"/>
      <c r="G12677"/>
      <c r="H12677"/>
      <c r="I12677"/>
      <c r="J12677"/>
      <c r="K12677"/>
    </row>
    <row r="12678" spans="1:11" ht="15">
      <c r="A12678"/>
      <c r="B12678"/>
      <c r="C12678"/>
      <c r="D12678"/>
      <c r="E12678"/>
      <c r="F12678"/>
      <c r="G12678"/>
      <c r="H12678"/>
      <c r="I12678"/>
      <c r="J12678"/>
      <c r="K12678"/>
    </row>
    <row r="12679" spans="1:11" ht="15">
      <c r="A12679"/>
      <c r="B12679"/>
      <c r="C12679"/>
      <c r="D12679"/>
      <c r="E12679"/>
      <c r="F12679"/>
      <c r="G12679"/>
      <c r="H12679"/>
      <c r="I12679"/>
      <c r="J12679"/>
      <c r="K12679"/>
    </row>
    <row r="12680" spans="1:11" ht="15">
      <c r="A12680"/>
      <c r="B12680"/>
      <c r="C12680"/>
      <c r="D12680"/>
      <c r="E12680"/>
      <c r="F12680"/>
      <c r="G12680"/>
      <c r="H12680"/>
      <c r="I12680"/>
      <c r="J12680"/>
      <c r="K12680"/>
    </row>
    <row r="12681" spans="1:11" ht="15">
      <c r="A12681"/>
      <c r="B12681"/>
      <c r="C12681"/>
      <c r="D12681"/>
      <c r="E12681"/>
      <c r="F12681"/>
      <c r="G12681"/>
      <c r="H12681"/>
      <c r="I12681"/>
      <c r="J12681"/>
      <c r="K12681"/>
    </row>
    <row r="12682" spans="1:11" ht="15">
      <c r="A12682"/>
      <c r="B12682"/>
      <c r="C12682"/>
      <c r="D12682"/>
      <c r="E12682"/>
      <c r="F12682"/>
      <c r="G12682"/>
      <c r="H12682"/>
      <c r="I12682"/>
      <c r="J12682"/>
      <c r="K12682"/>
    </row>
    <row r="12683" spans="1:11" ht="15">
      <c r="A12683"/>
      <c r="B12683"/>
      <c r="C12683"/>
      <c r="D12683"/>
      <c r="E12683"/>
      <c r="F12683"/>
      <c r="G12683"/>
      <c r="H12683"/>
      <c r="I12683"/>
      <c r="J12683"/>
      <c r="K12683"/>
    </row>
    <row r="12684" spans="1:11" ht="15">
      <c r="A12684"/>
      <c r="B12684"/>
      <c r="C12684"/>
      <c r="D12684"/>
      <c r="E12684"/>
      <c r="F12684"/>
      <c r="G12684"/>
      <c r="H12684"/>
      <c r="I12684"/>
      <c r="J12684"/>
      <c r="K12684"/>
    </row>
    <row r="12685" spans="1:11" ht="15">
      <c r="A12685"/>
      <c r="B12685"/>
      <c r="C12685"/>
      <c r="D12685"/>
      <c r="E12685"/>
      <c r="F12685"/>
      <c r="G12685"/>
      <c r="H12685"/>
      <c r="I12685"/>
      <c r="J12685"/>
      <c r="K12685"/>
    </row>
    <row r="12686" spans="1:11" ht="15">
      <c r="A12686"/>
      <c r="B12686"/>
      <c r="C12686"/>
      <c r="D12686"/>
      <c r="E12686"/>
      <c r="F12686"/>
      <c r="G12686"/>
      <c r="H12686"/>
      <c r="I12686"/>
      <c r="J12686"/>
      <c r="K12686"/>
    </row>
    <row r="12687" spans="1:11" ht="15">
      <c r="A12687"/>
      <c r="B12687"/>
      <c r="C12687"/>
      <c r="D12687"/>
      <c r="E12687"/>
      <c r="F12687"/>
      <c r="G12687"/>
      <c r="H12687"/>
      <c r="I12687"/>
      <c r="J12687"/>
      <c r="K12687"/>
    </row>
    <row r="12688" spans="1:11" ht="15">
      <c r="A12688"/>
      <c r="B12688"/>
      <c r="C12688"/>
      <c r="D12688"/>
      <c r="E12688"/>
      <c r="F12688"/>
      <c r="G12688"/>
      <c r="H12688"/>
      <c r="I12688"/>
      <c r="J12688"/>
      <c r="K12688"/>
    </row>
    <row r="12689" spans="1:11" ht="15">
      <c r="A12689"/>
      <c r="B12689"/>
      <c r="C12689"/>
      <c r="D12689"/>
      <c r="E12689"/>
      <c r="F12689"/>
      <c r="G12689"/>
      <c r="H12689"/>
      <c r="I12689"/>
      <c r="J12689"/>
      <c r="K12689"/>
    </row>
    <row r="12690" spans="1:11" ht="15">
      <c r="A12690"/>
      <c r="B12690"/>
      <c r="C12690"/>
      <c r="D12690"/>
      <c r="E12690"/>
      <c r="F12690"/>
      <c r="G12690"/>
      <c r="H12690"/>
      <c r="I12690"/>
      <c r="J12690"/>
      <c r="K12690"/>
    </row>
    <row r="12691" spans="1:11" ht="15">
      <c r="A12691"/>
      <c r="B12691"/>
      <c r="C12691"/>
      <c r="D12691"/>
      <c r="E12691"/>
      <c r="F12691"/>
      <c r="G12691"/>
      <c r="H12691"/>
      <c r="I12691"/>
      <c r="J12691"/>
      <c r="K12691"/>
    </row>
    <row r="12692" spans="1:11" ht="15">
      <c r="A12692"/>
      <c r="B12692"/>
      <c r="C12692"/>
      <c r="D12692"/>
      <c r="E12692"/>
      <c r="F12692"/>
      <c r="G12692"/>
      <c r="H12692"/>
      <c r="I12692"/>
      <c r="J12692"/>
      <c r="K12692"/>
    </row>
    <row r="12693" spans="1:11" ht="15">
      <c r="A12693"/>
      <c r="B12693"/>
      <c r="C12693"/>
      <c r="D12693"/>
      <c r="E12693"/>
      <c r="F12693"/>
      <c r="G12693"/>
      <c r="H12693"/>
      <c r="I12693"/>
      <c r="J12693"/>
      <c r="K12693"/>
    </row>
    <row r="12694" spans="1:11" ht="15">
      <c r="A12694"/>
      <c r="B12694"/>
      <c r="C12694"/>
      <c r="D12694"/>
      <c r="E12694"/>
      <c r="F12694"/>
      <c r="G12694"/>
      <c r="H12694"/>
      <c r="I12694"/>
      <c r="J12694"/>
      <c r="K12694"/>
    </row>
    <row r="12695" spans="1:11" ht="15">
      <c r="A12695"/>
      <c r="B12695"/>
      <c r="C12695"/>
      <c r="D12695"/>
      <c r="E12695"/>
      <c r="F12695"/>
      <c r="G12695"/>
      <c r="H12695"/>
      <c r="I12695"/>
      <c r="J12695"/>
      <c r="K12695"/>
    </row>
    <row r="12696" spans="1:11" ht="15">
      <c r="A12696"/>
      <c r="B12696"/>
      <c r="C12696"/>
      <c r="D12696"/>
      <c r="E12696"/>
      <c r="F12696"/>
      <c r="G12696"/>
      <c r="H12696"/>
      <c r="I12696"/>
      <c r="J12696"/>
      <c r="K12696"/>
    </row>
    <row r="12697" spans="1:11" ht="15">
      <c r="A12697"/>
      <c r="B12697"/>
      <c r="C12697"/>
      <c r="D12697"/>
      <c r="E12697"/>
      <c r="F12697"/>
      <c r="G12697"/>
      <c r="H12697"/>
      <c r="I12697"/>
      <c r="J12697"/>
      <c r="K12697"/>
    </row>
    <row r="12698" spans="1:11" ht="15">
      <c r="A12698"/>
      <c r="B12698"/>
      <c r="C12698"/>
      <c r="D12698"/>
      <c r="E12698"/>
      <c r="F12698"/>
      <c r="G12698"/>
      <c r="H12698"/>
      <c r="I12698"/>
      <c r="J12698"/>
      <c r="K12698"/>
    </row>
    <row r="12699" spans="1:11" ht="15">
      <c r="A12699"/>
      <c r="B12699"/>
      <c r="C12699"/>
      <c r="D12699"/>
      <c r="E12699"/>
      <c r="F12699"/>
      <c r="G12699"/>
      <c r="H12699"/>
      <c r="I12699"/>
      <c r="J12699"/>
      <c r="K12699"/>
    </row>
    <row r="12700" spans="1:11" ht="15">
      <c r="A12700"/>
      <c r="B12700"/>
      <c r="C12700"/>
      <c r="D12700"/>
      <c r="E12700"/>
      <c r="F12700"/>
      <c r="G12700"/>
      <c r="H12700"/>
      <c r="I12700"/>
      <c r="J12700"/>
      <c r="K12700"/>
    </row>
    <row r="12701" spans="1:11" ht="15">
      <c r="A12701"/>
      <c r="B12701"/>
      <c r="C12701"/>
      <c r="D12701"/>
      <c r="E12701"/>
      <c r="F12701"/>
      <c r="G12701"/>
      <c r="H12701"/>
      <c r="I12701"/>
      <c r="J12701"/>
      <c r="K12701"/>
    </row>
    <row r="12702" spans="1:11" ht="15">
      <c r="A12702"/>
      <c r="B12702"/>
      <c r="C12702"/>
      <c r="D12702"/>
      <c r="E12702"/>
      <c r="F12702"/>
      <c r="G12702"/>
      <c r="H12702"/>
      <c r="I12702"/>
      <c r="J12702"/>
      <c r="K12702"/>
    </row>
    <row r="12703" spans="1:11" ht="15">
      <c r="A12703"/>
      <c r="B12703"/>
      <c r="C12703"/>
      <c r="D12703"/>
      <c r="E12703"/>
      <c r="F12703"/>
      <c r="G12703"/>
      <c r="H12703"/>
      <c r="I12703"/>
      <c r="J12703"/>
      <c r="K12703"/>
    </row>
    <row r="12704" spans="1:11" ht="15">
      <c r="A12704"/>
      <c r="B12704"/>
      <c r="C12704"/>
      <c r="D12704"/>
      <c r="E12704"/>
      <c r="F12704"/>
      <c r="G12704"/>
      <c r="H12704"/>
      <c r="I12704"/>
      <c r="J12704"/>
      <c r="K12704"/>
    </row>
    <row r="12705" spans="1:11" ht="15">
      <c r="A12705"/>
      <c r="B12705"/>
      <c r="C12705"/>
      <c r="D12705"/>
      <c r="E12705"/>
      <c r="F12705"/>
      <c r="G12705"/>
      <c r="H12705"/>
      <c r="I12705"/>
      <c r="J12705"/>
      <c r="K12705"/>
    </row>
    <row r="12706" spans="1:11" ht="15">
      <c r="A12706"/>
      <c r="B12706"/>
      <c r="C12706"/>
      <c r="D12706"/>
      <c r="E12706"/>
      <c r="F12706"/>
      <c r="G12706"/>
      <c r="H12706"/>
      <c r="I12706"/>
      <c r="J12706"/>
      <c r="K12706"/>
    </row>
    <row r="12707" spans="1:11" ht="15">
      <c r="A12707"/>
      <c r="B12707"/>
      <c r="C12707"/>
      <c r="D12707"/>
      <c r="E12707"/>
      <c r="F12707"/>
      <c r="G12707"/>
      <c r="H12707"/>
      <c r="I12707"/>
      <c r="J12707"/>
      <c r="K12707"/>
    </row>
    <row r="12708" spans="1:11" ht="15">
      <c r="A12708"/>
      <c r="B12708"/>
      <c r="C12708"/>
      <c r="D12708"/>
      <c r="E12708"/>
      <c r="F12708"/>
      <c r="G12708"/>
      <c r="H12708"/>
      <c r="I12708"/>
      <c r="J12708"/>
      <c r="K12708"/>
    </row>
    <row r="12709" spans="1:11" ht="15">
      <c r="A12709"/>
      <c r="B12709"/>
      <c r="C12709"/>
      <c r="D12709"/>
      <c r="E12709"/>
      <c r="F12709"/>
      <c r="G12709"/>
      <c r="H12709"/>
      <c r="I12709"/>
      <c r="J12709"/>
      <c r="K12709"/>
    </row>
    <row r="12710" spans="1:11" ht="15">
      <c r="A12710"/>
      <c r="B12710"/>
      <c r="C12710"/>
      <c r="D12710"/>
      <c r="E12710"/>
      <c r="F12710"/>
      <c r="G12710"/>
      <c r="H12710"/>
      <c r="I12710"/>
      <c r="J12710"/>
      <c r="K12710"/>
    </row>
    <row r="12711" spans="1:11" ht="15">
      <c r="A12711"/>
      <c r="B12711"/>
      <c r="C12711"/>
      <c r="D12711"/>
      <c r="E12711"/>
      <c r="F12711"/>
      <c r="G12711"/>
      <c r="H12711"/>
      <c r="I12711"/>
      <c r="J12711"/>
      <c r="K12711"/>
    </row>
    <row r="12712" spans="1:11" ht="15">
      <c r="A12712"/>
      <c r="B12712"/>
      <c r="C12712"/>
      <c r="D12712"/>
      <c r="E12712"/>
      <c r="F12712"/>
      <c r="G12712"/>
      <c r="H12712"/>
      <c r="I12712"/>
      <c r="J12712"/>
      <c r="K12712"/>
    </row>
    <row r="12713" spans="1:11" ht="15">
      <c r="A12713"/>
      <c r="B12713"/>
      <c r="C12713"/>
      <c r="D12713"/>
      <c r="E12713"/>
      <c r="F12713"/>
      <c r="G12713"/>
      <c r="H12713"/>
      <c r="I12713"/>
      <c r="J12713"/>
      <c r="K12713"/>
    </row>
    <row r="12714" spans="1:11" ht="15">
      <c r="A12714"/>
      <c r="B12714"/>
      <c r="C12714"/>
      <c r="D12714"/>
      <c r="E12714"/>
      <c r="F12714"/>
      <c r="G12714"/>
      <c r="H12714"/>
      <c r="I12714"/>
      <c r="J12714"/>
      <c r="K12714"/>
    </row>
    <row r="12715" spans="1:11" ht="15">
      <c r="A12715"/>
      <c r="B12715"/>
      <c r="C12715"/>
      <c r="D12715"/>
      <c r="E12715"/>
      <c r="F12715"/>
      <c r="G12715"/>
      <c r="H12715"/>
      <c r="I12715"/>
      <c r="J12715"/>
      <c r="K12715"/>
    </row>
    <row r="12716" spans="1:11" ht="15">
      <c r="A12716"/>
      <c r="B12716"/>
      <c r="C12716"/>
      <c r="D12716"/>
      <c r="E12716"/>
      <c r="F12716"/>
      <c r="G12716"/>
      <c r="H12716"/>
      <c r="I12716"/>
      <c r="J12716"/>
      <c r="K12716"/>
    </row>
    <row r="12717" spans="1:11" ht="15">
      <c r="A12717"/>
      <c r="B12717"/>
      <c r="C12717"/>
      <c r="D12717"/>
      <c r="E12717"/>
      <c r="F12717"/>
      <c r="G12717"/>
      <c r="H12717"/>
      <c r="I12717"/>
      <c r="J12717"/>
      <c r="K12717"/>
    </row>
    <row r="12718" spans="1:11" ht="15">
      <c r="A12718"/>
      <c r="B12718"/>
      <c r="C12718"/>
      <c r="D12718"/>
      <c r="E12718"/>
      <c r="F12718"/>
      <c r="G12718"/>
      <c r="H12718"/>
      <c r="I12718"/>
      <c r="J12718"/>
      <c r="K12718"/>
    </row>
    <row r="12719" spans="1:11" ht="15">
      <c r="A12719"/>
      <c r="B12719"/>
      <c r="C12719"/>
      <c r="D12719"/>
      <c r="E12719"/>
      <c r="F12719"/>
      <c r="G12719"/>
      <c r="H12719"/>
      <c r="I12719"/>
      <c r="J12719"/>
      <c r="K12719"/>
    </row>
    <row r="12720" spans="1:11" ht="15">
      <c r="A12720"/>
      <c r="B12720"/>
      <c r="C12720"/>
      <c r="D12720"/>
      <c r="E12720"/>
      <c r="F12720"/>
      <c r="G12720"/>
      <c r="H12720"/>
      <c r="I12720"/>
      <c r="J12720"/>
      <c r="K12720"/>
    </row>
    <row r="12721" spans="1:11" ht="15">
      <c r="A12721"/>
      <c r="B12721"/>
      <c r="C12721"/>
      <c r="D12721"/>
      <c r="E12721"/>
      <c r="F12721"/>
      <c r="G12721"/>
      <c r="H12721"/>
      <c r="I12721"/>
      <c r="J12721"/>
      <c r="K12721"/>
    </row>
    <row r="12722" spans="1:11" ht="15">
      <c r="A12722"/>
      <c r="B12722"/>
      <c r="C12722"/>
      <c r="D12722"/>
      <c r="E12722"/>
      <c r="F12722"/>
      <c r="G12722"/>
      <c r="H12722"/>
      <c r="I12722"/>
      <c r="J12722"/>
      <c r="K12722"/>
    </row>
    <row r="12723" spans="1:11" ht="15">
      <c r="A12723"/>
      <c r="B12723"/>
      <c r="C12723"/>
      <c r="D12723"/>
      <c r="E12723"/>
      <c r="F12723"/>
      <c r="G12723"/>
      <c r="H12723"/>
      <c r="I12723"/>
      <c r="J12723"/>
      <c r="K12723"/>
    </row>
    <row r="12724" spans="1:11" ht="15">
      <c r="A12724"/>
      <c r="B12724"/>
      <c r="C12724"/>
      <c r="D12724"/>
      <c r="E12724"/>
      <c r="F12724"/>
      <c r="G12724"/>
      <c r="H12724"/>
      <c r="I12724"/>
      <c r="J12724"/>
      <c r="K12724"/>
    </row>
    <row r="12725" spans="1:11" ht="15">
      <c r="A12725"/>
      <c r="B12725"/>
      <c r="C12725"/>
      <c r="D12725"/>
      <c r="E12725"/>
      <c r="F12725"/>
      <c r="G12725"/>
      <c r="H12725"/>
      <c r="I12725"/>
      <c r="J12725"/>
      <c r="K12725"/>
    </row>
    <row r="12726" spans="1:11" ht="15">
      <c r="A12726"/>
      <c r="B12726"/>
      <c r="C12726"/>
      <c r="D12726"/>
      <c r="E12726"/>
      <c r="F12726"/>
      <c r="G12726"/>
      <c r="H12726"/>
      <c r="I12726"/>
      <c r="J12726"/>
      <c r="K12726"/>
    </row>
    <row r="12727" spans="1:11" ht="15">
      <c r="A12727"/>
      <c r="B12727"/>
      <c r="C12727"/>
      <c r="D12727"/>
      <c r="E12727"/>
      <c r="F12727"/>
      <c r="G12727"/>
      <c r="H12727"/>
      <c r="I12727"/>
      <c r="J12727"/>
      <c r="K12727"/>
    </row>
    <row r="12728" spans="1:11" ht="15">
      <c r="A12728"/>
      <c r="B12728"/>
      <c r="C12728"/>
      <c r="D12728"/>
      <c r="E12728"/>
      <c r="F12728"/>
      <c r="G12728"/>
      <c r="H12728"/>
      <c r="I12728"/>
      <c r="J12728"/>
      <c r="K12728"/>
    </row>
    <row r="12729" spans="1:11" ht="15">
      <c r="A12729"/>
      <c r="B12729"/>
      <c r="C12729"/>
      <c r="D12729"/>
      <c r="E12729"/>
      <c r="F12729"/>
      <c r="G12729"/>
      <c r="H12729"/>
      <c r="I12729"/>
      <c r="J12729"/>
      <c r="K12729"/>
    </row>
    <row r="12730" spans="1:11" ht="15">
      <c r="A12730"/>
      <c r="B12730"/>
      <c r="C12730"/>
      <c r="D12730"/>
      <c r="E12730"/>
      <c r="F12730"/>
      <c r="G12730"/>
      <c r="H12730"/>
      <c r="I12730"/>
      <c r="J12730"/>
      <c r="K12730"/>
    </row>
    <row r="12731" spans="1:11" ht="15">
      <c r="A12731"/>
      <c r="B12731"/>
      <c r="C12731"/>
      <c r="D12731"/>
      <c r="E12731"/>
      <c r="F12731"/>
      <c r="G12731"/>
      <c r="H12731"/>
      <c r="I12731"/>
      <c r="J12731"/>
      <c r="K12731"/>
    </row>
    <row r="12732" spans="1:11" ht="15">
      <c r="A12732"/>
      <c r="B12732"/>
      <c r="C12732"/>
      <c r="D12732"/>
      <c r="E12732"/>
      <c r="F12732"/>
      <c r="G12732"/>
      <c r="H12732"/>
      <c r="I12732"/>
      <c r="J12732"/>
      <c r="K12732"/>
    </row>
    <row r="12733" spans="1:11" ht="15">
      <c r="A12733"/>
      <c r="B12733"/>
      <c r="C12733"/>
      <c r="D12733"/>
      <c r="E12733"/>
      <c r="F12733"/>
      <c r="G12733"/>
      <c r="H12733"/>
      <c r="I12733"/>
      <c r="J12733"/>
      <c r="K12733"/>
    </row>
    <row r="12734" spans="1:11" ht="15">
      <c r="A12734"/>
      <c r="B12734"/>
      <c r="C12734"/>
      <c r="D12734"/>
      <c r="E12734"/>
      <c r="F12734"/>
      <c r="G12734"/>
      <c r="H12734"/>
      <c r="I12734"/>
      <c r="J12734"/>
      <c r="K12734"/>
    </row>
    <row r="12735" spans="1:11" ht="15">
      <c r="A12735"/>
      <c r="B12735"/>
      <c r="C12735"/>
      <c r="D12735"/>
      <c r="E12735"/>
      <c r="F12735"/>
      <c r="G12735"/>
      <c r="H12735"/>
      <c r="I12735"/>
      <c r="J12735"/>
      <c r="K12735"/>
    </row>
    <row r="12736" spans="1:11" ht="15">
      <c r="A12736"/>
      <c r="B12736"/>
      <c r="C12736"/>
      <c r="D12736"/>
      <c r="E12736"/>
      <c r="F12736"/>
      <c r="G12736"/>
      <c r="H12736"/>
      <c r="I12736"/>
      <c r="J12736"/>
      <c r="K12736"/>
    </row>
    <row r="12737" spans="1:11" ht="15">
      <c r="A12737"/>
      <c r="B12737"/>
      <c r="C12737"/>
      <c r="D12737"/>
      <c r="E12737"/>
      <c r="F12737"/>
      <c r="G12737"/>
      <c r="H12737"/>
      <c r="I12737"/>
      <c r="J12737"/>
      <c r="K12737"/>
    </row>
    <row r="12738" spans="1:11" ht="15">
      <c r="A12738"/>
      <c r="B12738"/>
      <c r="C12738"/>
      <c r="D12738"/>
      <c r="E12738"/>
      <c r="F12738"/>
      <c r="G12738"/>
      <c r="H12738"/>
      <c r="I12738"/>
      <c r="J12738"/>
      <c r="K12738"/>
    </row>
    <row r="12739" spans="1:11" ht="15">
      <c r="A12739"/>
      <c r="B12739"/>
      <c r="C12739"/>
      <c r="D12739"/>
      <c r="E12739"/>
      <c r="F12739"/>
      <c r="G12739"/>
      <c r="H12739"/>
      <c r="I12739"/>
      <c r="J12739"/>
      <c r="K12739"/>
    </row>
    <row r="12740" spans="1:11" ht="15">
      <c r="A12740"/>
      <c r="B12740"/>
      <c r="C12740"/>
      <c r="D12740"/>
      <c r="E12740"/>
      <c r="F12740"/>
      <c r="G12740"/>
      <c r="H12740"/>
      <c r="I12740"/>
      <c r="J12740"/>
      <c r="K12740"/>
    </row>
    <row r="12741" spans="1:11" ht="15">
      <c r="A12741"/>
      <c r="B12741"/>
      <c r="C12741"/>
      <c r="D12741"/>
      <c r="E12741"/>
      <c r="F12741"/>
      <c r="G12741"/>
      <c r="H12741"/>
      <c r="I12741"/>
      <c r="J12741"/>
      <c r="K12741"/>
    </row>
    <row r="12742" spans="1:11" ht="15">
      <c r="A12742"/>
      <c r="B12742"/>
      <c r="C12742"/>
      <c r="D12742"/>
      <c r="E12742"/>
      <c r="F12742"/>
      <c r="G12742"/>
      <c r="H12742"/>
      <c r="I12742"/>
      <c r="J12742"/>
      <c r="K12742"/>
    </row>
    <row r="12743" spans="1:11" ht="15">
      <c r="A12743"/>
      <c r="B12743"/>
      <c r="C12743"/>
      <c r="D12743"/>
      <c r="E12743"/>
      <c r="F12743"/>
      <c r="G12743"/>
      <c r="H12743"/>
      <c r="I12743"/>
      <c r="J12743"/>
      <c r="K12743"/>
    </row>
    <row r="12744" spans="1:11" ht="15">
      <c r="A12744"/>
      <c r="B12744"/>
      <c r="C12744"/>
      <c r="D12744"/>
      <c r="E12744"/>
      <c r="F12744"/>
      <c r="G12744"/>
      <c r="H12744"/>
      <c r="I12744"/>
      <c r="J12744"/>
      <c r="K12744"/>
    </row>
    <row r="12745" spans="1:11" ht="15">
      <c r="A12745"/>
      <c r="B12745"/>
      <c r="C12745"/>
      <c r="D12745"/>
      <c r="E12745"/>
      <c r="F12745"/>
      <c r="G12745"/>
      <c r="H12745"/>
      <c r="I12745"/>
      <c r="J12745"/>
      <c r="K12745"/>
    </row>
    <row r="12746" spans="1:11" ht="15">
      <c r="A12746"/>
      <c r="B12746"/>
      <c r="C12746"/>
      <c r="D12746"/>
      <c r="E12746"/>
      <c r="F12746"/>
      <c r="G12746"/>
      <c r="H12746"/>
      <c r="I12746"/>
      <c r="J12746"/>
      <c r="K12746"/>
    </row>
    <row r="12747" spans="1:11" ht="15">
      <c r="A12747"/>
      <c r="B12747"/>
      <c r="C12747"/>
      <c r="D12747"/>
      <c r="E12747"/>
      <c r="F12747"/>
      <c r="G12747"/>
      <c r="H12747"/>
      <c r="I12747"/>
      <c r="J12747"/>
      <c r="K12747"/>
    </row>
    <row r="12748" spans="1:11" ht="15">
      <c r="A12748"/>
      <c r="B12748"/>
      <c r="C12748"/>
      <c r="D12748"/>
      <c r="E12748"/>
      <c r="F12748"/>
      <c r="G12748"/>
      <c r="H12748"/>
      <c r="I12748"/>
      <c r="J12748"/>
      <c r="K12748"/>
    </row>
    <row r="12749" spans="1:11" ht="15">
      <c r="A12749"/>
      <c r="B12749"/>
      <c r="C12749"/>
      <c r="D12749"/>
      <c r="E12749"/>
      <c r="F12749"/>
      <c r="G12749"/>
      <c r="H12749"/>
      <c r="I12749"/>
      <c r="J12749"/>
      <c r="K12749"/>
    </row>
    <row r="12750" spans="1:11" ht="15">
      <c r="A12750"/>
      <c r="B12750"/>
      <c r="C12750"/>
      <c r="D12750"/>
      <c r="E12750"/>
      <c r="F12750"/>
      <c r="G12750"/>
      <c r="H12750"/>
      <c r="I12750"/>
      <c r="J12750"/>
      <c r="K12750"/>
    </row>
    <row r="12751" spans="1:11" ht="15">
      <c r="A12751"/>
      <c r="B12751"/>
      <c r="C12751"/>
      <c r="D12751"/>
      <c r="E12751"/>
      <c r="F12751"/>
      <c r="G12751"/>
      <c r="H12751"/>
      <c r="I12751"/>
      <c r="J12751"/>
      <c r="K12751"/>
    </row>
    <row r="12752" spans="1:11" ht="15">
      <c r="A12752"/>
      <c r="B12752"/>
      <c r="C12752"/>
      <c r="D12752"/>
      <c r="E12752"/>
      <c r="F12752"/>
      <c r="G12752"/>
      <c r="H12752"/>
      <c r="I12752"/>
      <c r="J12752"/>
      <c r="K12752"/>
    </row>
    <row r="12753" spans="1:11" ht="15">
      <c r="A12753"/>
      <c r="B12753"/>
      <c r="C12753"/>
      <c r="D12753"/>
      <c r="E12753"/>
      <c r="F12753"/>
      <c r="G12753"/>
      <c r="H12753"/>
      <c r="I12753"/>
      <c r="J12753"/>
      <c r="K12753"/>
    </row>
    <row r="12754" spans="1:11" ht="15">
      <c r="A12754"/>
      <c r="B12754"/>
      <c r="C12754"/>
      <c r="D12754"/>
      <c r="E12754"/>
      <c r="F12754"/>
      <c r="G12754"/>
      <c r="H12754"/>
      <c r="I12754"/>
      <c r="J12754"/>
      <c r="K12754"/>
    </row>
    <row r="12755" spans="1:11" ht="15">
      <c r="A12755"/>
      <c r="B12755"/>
      <c r="C12755"/>
      <c r="D12755"/>
      <c r="E12755"/>
      <c r="F12755"/>
      <c r="G12755"/>
      <c r="H12755"/>
      <c r="I12755"/>
      <c r="J12755"/>
      <c r="K12755"/>
    </row>
    <row r="12756" spans="1:11" ht="15">
      <c r="A12756"/>
      <c r="B12756"/>
      <c r="C12756"/>
      <c r="D12756"/>
      <c r="E12756"/>
      <c r="F12756"/>
      <c r="G12756"/>
      <c r="H12756"/>
      <c r="I12756"/>
      <c r="J12756"/>
      <c r="K12756"/>
    </row>
    <row r="12757" spans="1:11" ht="15">
      <c r="A12757"/>
      <c r="B12757"/>
      <c r="C12757"/>
      <c r="D12757"/>
      <c r="E12757"/>
      <c r="F12757"/>
      <c r="G12757"/>
      <c r="H12757"/>
      <c r="I12757"/>
      <c r="J12757"/>
      <c r="K12757"/>
    </row>
    <row r="12758" spans="1:11" ht="15">
      <c r="A12758"/>
      <c r="B12758"/>
      <c r="C12758"/>
      <c r="D12758"/>
      <c r="E12758"/>
      <c r="F12758"/>
      <c r="G12758"/>
      <c r="H12758"/>
      <c r="I12758"/>
      <c r="J12758"/>
      <c r="K12758"/>
    </row>
    <row r="12759" spans="1:11" ht="15">
      <c r="A12759"/>
      <c r="B12759"/>
      <c r="C12759"/>
      <c r="D12759"/>
      <c r="E12759"/>
      <c r="F12759"/>
      <c r="G12759"/>
      <c r="H12759"/>
      <c r="I12759"/>
      <c r="J12759"/>
      <c r="K12759"/>
    </row>
    <row r="12760" spans="1:11" ht="15">
      <c r="A12760"/>
      <c r="B12760"/>
      <c r="C12760"/>
      <c r="D12760"/>
      <c r="E12760"/>
      <c r="F12760"/>
      <c r="G12760"/>
      <c r="H12760"/>
      <c r="I12760"/>
      <c r="J12760"/>
      <c r="K12760"/>
    </row>
    <row r="12761" spans="1:11" ht="15">
      <c r="A12761"/>
      <c r="B12761"/>
      <c r="C12761"/>
      <c r="D12761"/>
      <c r="E12761"/>
      <c r="F12761"/>
      <c r="G12761"/>
      <c r="H12761"/>
      <c r="I12761"/>
      <c r="J12761"/>
      <c r="K12761"/>
    </row>
    <row r="12762" spans="1:11" ht="15">
      <c r="A12762"/>
      <c r="B12762"/>
      <c r="C12762"/>
      <c r="D12762"/>
      <c r="E12762"/>
      <c r="F12762"/>
      <c r="G12762"/>
      <c r="H12762"/>
      <c r="I12762"/>
      <c r="J12762"/>
      <c r="K12762"/>
    </row>
    <row r="12763" spans="1:11" ht="15">
      <c r="A12763"/>
      <c r="B12763"/>
      <c r="C12763"/>
      <c r="D12763"/>
      <c r="E12763"/>
      <c r="F12763"/>
      <c r="G12763"/>
      <c r="H12763"/>
      <c r="I12763"/>
      <c r="J12763"/>
      <c r="K12763"/>
    </row>
    <row r="12764" spans="1:11" ht="15">
      <c r="A12764"/>
      <c r="B12764"/>
      <c r="C12764"/>
      <c r="D12764"/>
      <c r="E12764"/>
      <c r="F12764"/>
      <c r="G12764"/>
      <c r="H12764"/>
      <c r="I12764"/>
      <c r="J12764"/>
      <c r="K12764"/>
    </row>
    <row r="12765" spans="1:11" ht="15">
      <c r="A12765"/>
      <c r="B12765"/>
      <c r="C12765"/>
      <c r="D12765"/>
      <c r="E12765"/>
      <c r="F12765"/>
      <c r="G12765"/>
      <c r="H12765"/>
      <c r="I12765"/>
      <c r="J12765"/>
      <c r="K12765"/>
    </row>
    <row r="12766" spans="1:11" ht="15">
      <c r="A12766"/>
      <c r="B12766"/>
      <c r="C12766"/>
      <c r="D12766"/>
      <c r="E12766"/>
      <c r="F12766"/>
      <c r="G12766"/>
      <c r="H12766"/>
      <c r="I12766"/>
      <c r="J12766"/>
      <c r="K12766"/>
    </row>
    <row r="12767" spans="1:11" ht="15">
      <c r="A12767"/>
      <c r="B12767"/>
      <c r="C12767"/>
      <c r="D12767"/>
      <c r="E12767"/>
      <c r="F12767"/>
      <c r="G12767"/>
      <c r="H12767"/>
      <c r="I12767"/>
      <c r="J12767"/>
      <c r="K12767"/>
    </row>
    <row r="12768" spans="1:11" ht="15">
      <c r="A12768"/>
      <c r="B12768"/>
      <c r="C12768"/>
      <c r="D12768"/>
      <c r="E12768"/>
      <c r="F12768"/>
      <c r="G12768"/>
      <c r="H12768"/>
      <c r="I12768"/>
      <c r="J12768"/>
      <c r="K12768"/>
    </row>
    <row r="12769" spans="1:11" ht="15">
      <c r="A12769"/>
      <c r="B12769"/>
      <c r="C12769"/>
      <c r="D12769"/>
      <c r="E12769"/>
      <c r="F12769"/>
      <c r="G12769"/>
      <c r="H12769"/>
      <c r="I12769"/>
      <c r="J12769"/>
      <c r="K12769"/>
    </row>
    <row r="12770" spans="1:11" ht="15">
      <c r="A12770"/>
      <c r="B12770"/>
      <c r="C12770"/>
      <c r="D12770"/>
      <c r="E12770"/>
      <c r="F12770"/>
      <c r="G12770"/>
      <c r="H12770"/>
      <c r="I12770"/>
      <c r="J12770"/>
      <c r="K12770"/>
    </row>
    <row r="12771" spans="1:11" ht="15">
      <c r="A12771"/>
      <c r="B12771"/>
      <c r="C12771"/>
      <c r="D12771"/>
      <c r="E12771"/>
      <c r="F12771"/>
      <c r="G12771"/>
      <c r="H12771"/>
      <c r="I12771"/>
      <c r="J12771"/>
      <c r="K12771"/>
    </row>
    <row r="12772" spans="1:11" ht="15">
      <c r="A12772"/>
      <c r="B12772"/>
      <c r="C12772"/>
      <c r="D12772"/>
      <c r="E12772"/>
      <c r="F12772"/>
      <c r="G12772"/>
      <c r="H12772"/>
      <c r="I12772"/>
      <c r="J12772"/>
      <c r="K12772"/>
    </row>
    <row r="12773" spans="1:11" ht="15">
      <c r="A12773"/>
      <c r="B12773"/>
      <c r="C12773"/>
      <c r="D12773"/>
      <c r="E12773"/>
      <c r="F12773"/>
      <c r="G12773"/>
      <c r="H12773"/>
      <c r="I12773"/>
      <c r="J12773"/>
      <c r="K12773"/>
    </row>
    <row r="12774" spans="1:11" ht="15">
      <c r="A12774"/>
      <c r="B12774"/>
      <c r="C12774"/>
      <c r="D12774"/>
      <c r="E12774"/>
      <c r="F12774"/>
      <c r="G12774"/>
      <c r="H12774"/>
      <c r="I12774"/>
      <c r="J12774"/>
      <c r="K12774"/>
    </row>
    <row r="12775" spans="1:11" ht="15">
      <c r="A12775"/>
      <c r="B12775"/>
      <c r="C12775"/>
      <c r="D12775"/>
      <c r="E12775"/>
      <c r="F12775"/>
      <c r="G12775"/>
      <c r="H12775"/>
      <c r="I12775"/>
      <c r="J12775"/>
      <c r="K12775"/>
    </row>
    <row r="12776" spans="1:11" ht="15">
      <c r="A12776"/>
      <c r="B12776"/>
      <c r="C12776"/>
      <c r="D12776"/>
      <c r="E12776"/>
      <c r="F12776"/>
      <c r="G12776"/>
      <c r="H12776"/>
      <c r="I12776"/>
      <c r="J12776"/>
      <c r="K12776"/>
    </row>
    <row r="12777" spans="1:11" ht="15">
      <c r="A12777"/>
      <c r="B12777"/>
      <c r="C12777"/>
      <c r="D12777"/>
      <c r="E12777"/>
      <c r="F12777"/>
      <c r="G12777"/>
      <c r="H12777"/>
      <c r="I12777"/>
      <c r="J12777"/>
      <c r="K12777"/>
    </row>
    <row r="12778" spans="1:11" ht="15">
      <c r="A12778"/>
      <c r="B12778"/>
      <c r="C12778"/>
      <c r="D12778"/>
      <c r="E12778"/>
      <c r="F12778"/>
      <c r="G12778"/>
      <c r="H12778"/>
      <c r="I12778"/>
      <c r="J12778"/>
      <c r="K12778"/>
    </row>
    <row r="12779" spans="1:11" ht="15">
      <c r="A12779"/>
      <c r="B12779"/>
      <c r="C12779"/>
      <c r="D12779"/>
      <c r="E12779"/>
      <c r="F12779"/>
      <c r="G12779"/>
      <c r="H12779"/>
      <c r="I12779"/>
      <c r="J12779"/>
      <c r="K12779"/>
    </row>
    <row r="12780" spans="1:11" ht="15">
      <c r="A12780"/>
      <c r="B12780"/>
      <c r="C12780"/>
      <c r="D12780"/>
      <c r="E12780"/>
      <c r="F12780"/>
      <c r="G12780"/>
      <c r="H12780"/>
      <c r="I12780"/>
      <c r="J12780"/>
      <c r="K12780"/>
    </row>
    <row r="12781" spans="1:11" ht="15">
      <c r="A12781"/>
      <c r="B12781"/>
      <c r="C12781"/>
      <c r="D12781"/>
      <c r="E12781"/>
      <c r="F12781"/>
      <c r="G12781"/>
      <c r="H12781"/>
      <c r="I12781"/>
      <c r="J12781"/>
      <c r="K12781"/>
    </row>
    <row r="12782" spans="1:11" ht="15">
      <c r="A12782"/>
      <c r="B12782"/>
      <c r="C12782"/>
      <c r="D12782"/>
      <c r="E12782"/>
      <c r="F12782"/>
      <c r="G12782"/>
      <c r="H12782"/>
      <c r="I12782"/>
      <c r="J12782"/>
      <c r="K12782"/>
    </row>
    <row r="12783" spans="1:11" ht="15">
      <c r="A12783"/>
      <c r="B12783"/>
      <c r="C12783"/>
      <c r="D12783"/>
      <c r="E12783"/>
      <c r="F12783"/>
      <c r="G12783"/>
      <c r="H12783"/>
      <c r="I12783"/>
      <c r="J12783"/>
      <c r="K12783"/>
    </row>
    <row r="12784" spans="1:11" ht="15">
      <c r="A12784"/>
      <c r="B12784"/>
      <c r="C12784"/>
      <c r="D12784"/>
      <c r="E12784"/>
      <c r="F12784"/>
      <c r="G12784"/>
      <c r="H12784"/>
      <c r="I12784"/>
      <c r="J12784"/>
      <c r="K12784"/>
    </row>
    <row r="12785" spans="1:11" ht="15">
      <c r="A12785"/>
      <c r="B12785"/>
      <c r="C12785"/>
      <c r="D12785"/>
      <c r="E12785"/>
      <c r="F12785"/>
      <c r="G12785"/>
      <c r="H12785"/>
      <c r="I12785"/>
      <c r="J12785"/>
      <c r="K12785"/>
    </row>
    <row r="12786" spans="1:11" ht="15">
      <c r="A12786"/>
      <c r="B12786"/>
      <c r="C12786"/>
      <c r="D12786"/>
      <c r="E12786"/>
      <c r="F12786"/>
      <c r="G12786"/>
      <c r="H12786"/>
      <c r="I12786"/>
      <c r="J12786"/>
      <c r="K12786"/>
    </row>
    <row r="12787" spans="1:11" ht="15">
      <c r="A12787"/>
      <c r="B12787"/>
      <c r="C12787"/>
      <c r="D12787"/>
      <c r="E12787"/>
      <c r="F12787"/>
      <c r="G12787"/>
      <c r="H12787"/>
      <c r="I12787"/>
      <c r="J12787"/>
      <c r="K12787"/>
    </row>
    <row r="12788" spans="1:11" ht="15">
      <c r="A12788"/>
      <c r="B12788"/>
      <c r="C12788"/>
      <c r="D12788"/>
      <c r="E12788"/>
      <c r="F12788"/>
      <c r="G12788"/>
      <c r="H12788"/>
      <c r="I12788"/>
      <c r="J12788"/>
      <c r="K12788"/>
    </row>
    <row r="12789" spans="1:11" ht="15">
      <c r="A12789"/>
      <c r="B12789"/>
      <c r="C12789"/>
      <c r="D12789"/>
      <c r="E12789"/>
      <c r="F12789"/>
      <c r="G12789"/>
      <c r="H12789"/>
      <c r="I12789"/>
      <c r="J12789"/>
      <c r="K12789"/>
    </row>
    <row r="12790" spans="1:11" ht="15">
      <c r="A12790"/>
      <c r="B12790"/>
      <c r="C12790"/>
      <c r="D12790"/>
      <c r="E12790"/>
      <c r="F12790"/>
      <c r="G12790"/>
      <c r="H12790"/>
      <c r="I12790"/>
      <c r="J12790"/>
      <c r="K12790"/>
    </row>
    <row r="12791" spans="1:11" ht="15">
      <c r="A12791"/>
      <c r="B12791"/>
      <c r="C12791"/>
      <c r="D12791"/>
      <c r="E12791"/>
      <c r="F12791"/>
      <c r="G12791"/>
      <c r="H12791"/>
      <c r="I12791"/>
      <c r="J12791"/>
      <c r="K12791"/>
    </row>
    <row r="12792" spans="1:11" ht="15">
      <c r="A12792"/>
      <c r="B12792"/>
      <c r="C12792"/>
      <c r="D12792"/>
      <c r="E12792"/>
      <c r="F12792"/>
      <c r="G12792"/>
      <c r="H12792"/>
      <c r="I12792"/>
      <c r="J12792"/>
      <c r="K12792"/>
    </row>
    <row r="12793" spans="1:11" ht="15">
      <c r="A12793"/>
      <c r="B12793"/>
      <c r="C12793"/>
      <c r="D12793"/>
      <c r="E12793"/>
      <c r="F12793"/>
      <c r="G12793"/>
      <c r="H12793"/>
      <c r="I12793"/>
      <c r="J12793"/>
      <c r="K12793"/>
    </row>
    <row r="12794" spans="1:11" ht="15">
      <c r="A12794"/>
      <c r="B12794"/>
      <c r="C12794"/>
      <c r="D12794"/>
      <c r="E12794"/>
      <c r="F12794"/>
      <c r="G12794"/>
      <c r="H12794"/>
      <c r="I12794"/>
      <c r="J12794"/>
      <c r="K12794"/>
    </row>
    <row r="12795" spans="1:11" ht="15">
      <c r="A12795"/>
      <c r="B12795"/>
      <c r="C12795"/>
      <c r="D12795"/>
      <c r="E12795"/>
      <c r="F12795"/>
      <c r="G12795"/>
      <c r="H12795"/>
      <c r="I12795"/>
      <c r="J12795"/>
      <c r="K12795"/>
    </row>
    <row r="12796" spans="1:11" ht="15">
      <c r="A12796"/>
      <c r="B12796"/>
      <c r="C12796"/>
      <c r="D12796"/>
      <c r="E12796"/>
      <c r="F12796"/>
      <c r="G12796"/>
      <c r="H12796"/>
      <c r="I12796"/>
      <c r="J12796"/>
      <c r="K12796"/>
    </row>
    <row r="12797" spans="1:11" ht="15">
      <c r="A12797"/>
      <c r="B12797"/>
      <c r="C12797"/>
      <c r="D12797"/>
      <c r="E12797"/>
      <c r="F12797"/>
      <c r="G12797"/>
      <c r="H12797"/>
      <c r="I12797"/>
      <c r="J12797"/>
      <c r="K12797"/>
    </row>
    <row r="12798" spans="1:11" ht="15">
      <c r="A12798"/>
      <c r="B12798"/>
      <c r="C12798"/>
      <c r="D12798"/>
      <c r="E12798"/>
      <c r="F12798"/>
      <c r="G12798"/>
      <c r="H12798"/>
      <c r="I12798"/>
      <c r="J12798"/>
      <c r="K12798"/>
    </row>
    <row r="12799" spans="1:11" ht="15">
      <c r="A12799"/>
      <c r="B12799"/>
      <c r="C12799"/>
      <c r="D12799"/>
      <c r="E12799"/>
      <c r="F12799"/>
      <c r="G12799"/>
      <c r="H12799"/>
      <c r="I12799"/>
      <c r="J12799"/>
      <c r="K12799"/>
    </row>
    <row r="12800" spans="1:11" ht="15">
      <c r="A12800"/>
      <c r="B12800"/>
      <c r="C12800"/>
      <c r="D12800"/>
      <c r="E12800"/>
      <c r="F12800"/>
      <c r="G12800"/>
      <c r="H12800"/>
      <c r="I12800"/>
      <c r="J12800"/>
      <c r="K12800"/>
    </row>
    <row r="12801" spans="1:11" ht="15">
      <c r="A12801"/>
      <c r="B12801"/>
      <c r="C12801"/>
      <c r="D12801"/>
      <c r="E12801"/>
      <c r="F12801"/>
      <c r="G12801"/>
      <c r="H12801"/>
      <c r="I12801"/>
      <c r="J12801"/>
      <c r="K12801"/>
    </row>
    <row r="12802" spans="1:11" ht="15">
      <c r="A12802"/>
      <c r="B12802"/>
      <c r="C12802"/>
      <c r="D12802"/>
      <c r="E12802"/>
      <c r="F12802"/>
      <c r="G12802"/>
      <c r="H12802"/>
      <c r="I12802"/>
      <c r="J12802"/>
      <c r="K12802"/>
    </row>
    <row r="12803" spans="1:11" ht="15">
      <c r="A12803"/>
      <c r="B12803"/>
      <c r="C12803"/>
      <c r="D12803"/>
      <c r="E12803"/>
      <c r="F12803"/>
      <c r="G12803"/>
      <c r="H12803"/>
      <c r="I12803"/>
      <c r="J12803"/>
      <c r="K12803"/>
    </row>
    <row r="12804" spans="1:11" ht="15">
      <c r="A12804"/>
      <c r="B12804"/>
      <c r="C12804"/>
      <c r="D12804"/>
      <c r="E12804"/>
      <c r="F12804"/>
      <c r="G12804"/>
      <c r="H12804"/>
      <c r="I12804"/>
      <c r="J12804"/>
      <c r="K12804"/>
    </row>
    <row r="12805" spans="1:11" ht="15">
      <c r="A12805"/>
      <c r="B12805"/>
      <c r="C12805"/>
      <c r="D12805"/>
      <c r="E12805"/>
      <c r="F12805"/>
      <c r="G12805"/>
      <c r="H12805"/>
      <c r="I12805"/>
      <c r="J12805"/>
      <c r="K12805"/>
    </row>
    <row r="12806" spans="1:11" ht="15">
      <c r="A12806"/>
      <c r="B12806"/>
      <c r="C12806"/>
      <c r="D12806"/>
      <c r="E12806"/>
      <c r="F12806"/>
      <c r="G12806"/>
      <c r="H12806"/>
      <c r="I12806"/>
      <c r="J12806"/>
      <c r="K12806"/>
    </row>
    <row r="12807" spans="1:11" ht="15">
      <c r="A12807"/>
      <c r="B12807"/>
      <c r="C12807"/>
      <c r="D12807"/>
      <c r="E12807"/>
      <c r="F12807"/>
      <c r="G12807"/>
      <c r="H12807"/>
      <c r="I12807"/>
      <c r="J12807"/>
      <c r="K12807"/>
    </row>
    <row r="12808" spans="1:11" ht="15">
      <c r="A12808"/>
      <c r="B12808"/>
      <c r="C12808"/>
      <c r="D12808"/>
      <c r="E12808"/>
      <c r="F12808"/>
      <c r="G12808"/>
      <c r="H12808"/>
      <c r="I12808"/>
      <c r="J12808"/>
      <c r="K12808"/>
    </row>
    <row r="12809" spans="1:11" ht="15">
      <c r="A12809"/>
      <c r="B12809"/>
      <c r="C12809"/>
      <c r="D12809"/>
      <c r="E12809"/>
      <c r="F12809"/>
      <c r="G12809"/>
      <c r="H12809"/>
      <c r="I12809"/>
      <c r="J12809"/>
      <c r="K12809"/>
    </row>
    <row r="12810" spans="1:11" ht="15">
      <c r="A12810"/>
      <c r="B12810"/>
      <c r="C12810"/>
      <c r="D12810"/>
      <c r="E12810"/>
      <c r="F12810"/>
      <c r="G12810"/>
      <c r="H12810"/>
      <c r="I12810"/>
      <c r="J12810"/>
      <c r="K12810"/>
    </row>
    <row r="12811" spans="1:11" ht="15">
      <c r="A12811"/>
      <c r="B12811"/>
      <c r="C12811"/>
      <c r="D12811"/>
      <c r="E12811"/>
      <c r="F12811"/>
      <c r="G12811"/>
      <c r="H12811"/>
      <c r="I12811"/>
      <c r="J12811"/>
      <c r="K12811"/>
    </row>
    <row r="12812" spans="1:11" ht="15">
      <c r="A12812"/>
      <c r="B12812"/>
      <c r="C12812"/>
      <c r="D12812"/>
      <c r="E12812"/>
      <c r="F12812"/>
      <c r="G12812"/>
      <c r="H12812"/>
      <c r="I12812"/>
      <c r="J12812"/>
      <c r="K12812"/>
    </row>
    <row r="12813" spans="1:11" ht="15">
      <c r="A12813"/>
      <c r="B12813"/>
      <c r="C12813"/>
      <c r="D12813"/>
      <c r="E12813"/>
      <c r="F12813"/>
      <c r="G12813"/>
      <c r="H12813"/>
      <c r="I12813"/>
      <c r="J12813"/>
      <c r="K12813"/>
    </row>
    <row r="12814" spans="1:11" ht="15">
      <c r="A12814"/>
      <c r="B12814"/>
      <c r="C12814"/>
      <c r="D12814"/>
      <c r="E12814"/>
      <c r="F12814"/>
      <c r="G12814"/>
      <c r="H12814"/>
      <c r="I12814"/>
      <c r="J12814"/>
      <c r="K12814"/>
    </row>
    <row r="12815" spans="1:11" ht="15">
      <c r="A12815"/>
      <c r="B12815"/>
      <c r="C12815"/>
      <c r="D12815"/>
      <c r="E12815"/>
      <c r="F12815"/>
      <c r="G12815"/>
      <c r="H12815"/>
      <c r="I12815"/>
      <c r="J12815"/>
      <c r="K12815"/>
    </row>
    <row r="12816" spans="1:11" ht="15">
      <c r="A12816"/>
      <c r="B12816"/>
      <c r="C12816"/>
      <c r="D12816"/>
      <c r="E12816"/>
      <c r="F12816"/>
      <c r="G12816"/>
      <c r="H12816"/>
      <c r="I12816"/>
      <c r="J12816"/>
      <c r="K12816"/>
    </row>
    <row r="12817" spans="1:11" ht="15">
      <c r="A12817"/>
      <c r="B12817"/>
      <c r="C12817"/>
      <c r="D12817"/>
      <c r="E12817"/>
      <c r="F12817"/>
      <c r="G12817"/>
      <c r="H12817"/>
      <c r="I12817"/>
      <c r="J12817"/>
      <c r="K12817"/>
    </row>
    <row r="12818" spans="1:11" ht="15">
      <c r="A12818"/>
      <c r="B12818"/>
      <c r="C12818"/>
      <c r="D12818"/>
      <c r="E12818"/>
      <c r="F12818"/>
      <c r="G12818"/>
      <c r="H12818"/>
      <c r="I12818"/>
      <c r="J12818"/>
      <c r="K12818"/>
    </row>
    <row r="12819" spans="1:11" ht="15">
      <c r="A12819"/>
      <c r="B12819"/>
      <c r="C12819"/>
      <c r="D12819"/>
      <c r="E12819"/>
      <c r="F12819"/>
      <c r="G12819"/>
      <c r="H12819"/>
      <c r="I12819"/>
      <c r="J12819"/>
      <c r="K12819"/>
    </row>
    <row r="12820" spans="1:11" ht="15">
      <c r="A12820"/>
      <c r="B12820"/>
      <c r="C12820"/>
      <c r="D12820"/>
      <c r="E12820"/>
      <c r="F12820"/>
      <c r="G12820"/>
      <c r="H12820"/>
      <c r="I12820"/>
      <c r="J12820"/>
      <c r="K12820"/>
    </row>
    <row r="12821" spans="1:11" ht="15">
      <c r="A12821"/>
      <c r="B12821"/>
      <c r="C12821"/>
      <c r="D12821"/>
      <c r="E12821"/>
      <c r="F12821"/>
      <c r="G12821"/>
      <c r="H12821"/>
      <c r="I12821"/>
      <c r="J12821"/>
      <c r="K12821"/>
    </row>
    <row r="12822" spans="1:11" ht="15">
      <c r="A12822"/>
      <c r="B12822"/>
      <c r="C12822"/>
      <c r="D12822"/>
      <c r="E12822"/>
      <c r="F12822"/>
      <c r="G12822"/>
      <c r="H12822"/>
      <c r="I12822"/>
      <c r="J12822"/>
      <c r="K12822"/>
    </row>
    <row r="12823" spans="1:11" ht="15">
      <c r="A12823"/>
      <c r="B12823"/>
      <c r="C12823"/>
      <c r="D12823"/>
      <c r="E12823"/>
      <c r="F12823"/>
      <c r="G12823"/>
      <c r="H12823"/>
      <c r="I12823"/>
      <c r="J12823"/>
      <c r="K12823"/>
    </row>
    <row r="12824" spans="1:11" ht="15">
      <c r="A12824"/>
      <c r="B12824"/>
      <c r="C12824"/>
      <c r="D12824"/>
      <c r="E12824"/>
      <c r="F12824"/>
      <c r="G12824"/>
      <c r="H12824"/>
      <c r="I12824"/>
      <c r="J12824"/>
      <c r="K12824"/>
    </row>
    <row r="12825" spans="1:11" ht="15">
      <c r="A12825"/>
      <c r="B12825"/>
      <c r="C12825"/>
      <c r="D12825"/>
      <c r="E12825"/>
      <c r="F12825"/>
      <c r="G12825"/>
      <c r="H12825"/>
      <c r="I12825"/>
      <c r="J12825"/>
      <c r="K12825"/>
    </row>
    <row r="12826" spans="1:11" ht="15">
      <c r="A12826"/>
      <c r="B12826"/>
      <c r="C12826"/>
      <c r="D12826"/>
      <c r="E12826"/>
      <c r="F12826"/>
      <c r="G12826"/>
      <c r="H12826"/>
      <c r="I12826"/>
      <c r="J12826"/>
      <c r="K12826"/>
    </row>
    <row r="12827" spans="1:11" ht="15">
      <c r="A12827"/>
      <c r="B12827"/>
      <c r="C12827"/>
      <c r="D12827"/>
      <c r="E12827"/>
      <c r="F12827"/>
      <c r="G12827"/>
      <c r="H12827"/>
      <c r="I12827"/>
      <c r="J12827"/>
      <c r="K12827"/>
    </row>
    <row r="12828" spans="1:11" ht="15">
      <c r="A12828"/>
      <c r="B12828"/>
      <c r="C12828"/>
      <c r="D12828"/>
      <c r="E12828"/>
      <c r="F12828"/>
      <c r="G12828"/>
      <c r="H12828"/>
      <c r="I12828"/>
      <c r="J12828"/>
      <c r="K12828"/>
    </row>
    <row r="12829" spans="1:11" ht="15">
      <c r="A12829"/>
      <c r="B12829"/>
      <c r="C12829"/>
      <c r="D12829"/>
      <c r="E12829"/>
      <c r="F12829"/>
      <c r="G12829"/>
      <c r="H12829"/>
      <c r="I12829"/>
      <c r="J12829"/>
      <c r="K12829"/>
    </row>
    <row r="12830" spans="1:11" ht="15">
      <c r="A12830"/>
      <c r="B12830"/>
      <c r="C12830"/>
      <c r="D12830"/>
      <c r="E12830"/>
      <c r="F12830"/>
      <c r="G12830"/>
      <c r="H12830"/>
      <c r="I12830"/>
      <c r="J12830"/>
      <c r="K12830"/>
    </row>
    <row r="12831" spans="1:11" ht="15">
      <c r="A12831"/>
      <c r="B12831"/>
      <c r="C12831"/>
      <c r="D12831"/>
      <c r="E12831"/>
      <c r="F12831"/>
      <c r="G12831"/>
      <c r="H12831"/>
      <c r="I12831"/>
      <c r="J12831"/>
      <c r="K12831"/>
    </row>
    <row r="12832" spans="1:11" ht="15">
      <c r="A12832"/>
      <c r="B12832"/>
      <c r="C12832"/>
      <c r="D12832"/>
      <c r="E12832"/>
      <c r="F12832"/>
      <c r="G12832"/>
      <c r="H12832"/>
      <c r="I12832"/>
      <c r="J12832"/>
      <c r="K12832"/>
    </row>
    <row r="12833" spans="1:11" ht="15">
      <c r="A12833"/>
      <c r="B12833"/>
      <c r="C12833"/>
      <c r="D12833"/>
      <c r="E12833"/>
      <c r="F12833"/>
      <c r="G12833"/>
      <c r="H12833"/>
      <c r="I12833"/>
      <c r="J12833"/>
      <c r="K12833"/>
    </row>
    <row r="12834" spans="1:11" ht="15">
      <c r="A12834"/>
      <c r="B12834"/>
      <c r="C12834"/>
      <c r="D12834"/>
      <c r="E12834"/>
      <c r="F12834"/>
      <c r="G12834"/>
      <c r="H12834"/>
      <c r="I12834"/>
      <c r="J12834"/>
      <c r="K12834"/>
    </row>
    <row r="12835" spans="1:11" ht="15">
      <c r="A12835"/>
      <c r="B12835"/>
      <c r="C12835"/>
      <c r="D12835"/>
      <c r="E12835"/>
      <c r="F12835"/>
      <c r="G12835"/>
      <c r="H12835"/>
      <c r="I12835"/>
      <c r="J12835"/>
      <c r="K12835"/>
    </row>
    <row r="12836" spans="1:11" ht="15">
      <c r="A12836"/>
      <c r="B12836"/>
      <c r="C12836"/>
      <c r="D12836"/>
      <c r="E12836"/>
      <c r="F12836"/>
      <c r="G12836"/>
      <c r="H12836"/>
      <c r="I12836"/>
      <c r="J12836"/>
      <c r="K12836"/>
    </row>
    <row r="12837" spans="1:11" ht="15">
      <c r="A12837"/>
      <c r="B12837"/>
      <c r="C12837"/>
      <c r="D12837"/>
      <c r="E12837"/>
      <c r="F12837"/>
      <c r="G12837"/>
      <c r="H12837"/>
      <c r="I12837"/>
      <c r="J12837"/>
      <c r="K12837"/>
    </row>
    <row r="12838" spans="1:11" ht="15">
      <c r="A12838"/>
      <c r="B12838"/>
      <c r="C12838"/>
      <c r="D12838"/>
      <c r="E12838"/>
      <c r="F12838"/>
      <c r="G12838"/>
      <c r="H12838"/>
      <c r="I12838"/>
      <c r="J12838"/>
      <c r="K12838"/>
    </row>
    <row r="12839" spans="1:11" ht="15">
      <c r="A12839"/>
      <c r="B12839"/>
      <c r="C12839"/>
      <c r="D12839"/>
      <c r="E12839"/>
      <c r="F12839"/>
      <c r="G12839"/>
      <c r="H12839"/>
      <c r="I12839"/>
      <c r="J12839"/>
      <c r="K12839"/>
    </row>
    <row r="12840" spans="1:11" ht="15">
      <c r="A12840"/>
      <c r="B12840"/>
      <c r="C12840"/>
      <c r="D12840"/>
      <c r="E12840"/>
      <c r="F12840"/>
      <c r="G12840"/>
      <c r="H12840"/>
      <c r="I12840"/>
      <c r="J12840"/>
      <c r="K12840"/>
    </row>
    <row r="12841" spans="1:11" ht="15">
      <c r="A12841"/>
      <c r="B12841"/>
      <c r="C12841"/>
      <c r="D12841"/>
      <c r="E12841"/>
      <c r="F12841"/>
      <c r="G12841"/>
      <c r="H12841"/>
      <c r="I12841"/>
      <c r="J12841"/>
      <c r="K12841"/>
    </row>
    <row r="12842" spans="1:11" ht="15">
      <c r="A12842"/>
      <c r="B12842"/>
      <c r="C12842"/>
      <c r="D12842"/>
      <c r="E12842"/>
      <c r="F12842"/>
      <c r="G12842"/>
      <c r="H12842"/>
      <c r="I12842"/>
      <c r="J12842"/>
      <c r="K12842"/>
    </row>
    <row r="12843" spans="1:11" ht="15">
      <c r="A12843"/>
      <c r="B12843"/>
      <c r="C12843"/>
      <c r="D12843"/>
      <c r="E12843"/>
      <c r="F12843"/>
      <c r="G12843"/>
      <c r="H12843"/>
      <c r="I12843"/>
      <c r="J12843"/>
      <c r="K12843"/>
    </row>
    <row r="12844" spans="1:11" ht="15">
      <c r="A12844"/>
      <c r="B12844"/>
      <c r="C12844"/>
      <c r="D12844"/>
      <c r="E12844"/>
      <c r="F12844"/>
      <c r="G12844"/>
      <c r="H12844"/>
      <c r="I12844"/>
      <c r="J12844"/>
      <c r="K12844"/>
    </row>
    <row r="12845" spans="1:11" ht="15">
      <c r="A12845"/>
      <c r="B12845"/>
      <c r="C12845"/>
      <c r="D12845"/>
      <c r="E12845"/>
      <c r="F12845"/>
      <c r="G12845"/>
      <c r="H12845"/>
      <c r="I12845"/>
      <c r="J12845"/>
      <c r="K12845"/>
    </row>
    <row r="12846" spans="1:11" ht="15">
      <c r="A12846"/>
      <c r="B12846"/>
      <c r="C12846"/>
      <c r="D12846"/>
      <c r="E12846"/>
      <c r="F12846"/>
      <c r="G12846"/>
      <c r="H12846"/>
      <c r="I12846"/>
      <c r="J12846"/>
      <c r="K12846"/>
    </row>
    <row r="12847" spans="1:11" ht="15">
      <c r="A12847"/>
      <c r="B12847"/>
      <c r="C12847"/>
      <c r="D12847"/>
      <c r="E12847"/>
      <c r="F12847"/>
      <c r="G12847"/>
      <c r="H12847"/>
      <c r="I12847"/>
      <c r="J12847"/>
      <c r="K12847"/>
    </row>
    <row r="12848" spans="1:11" ht="15">
      <c r="A12848"/>
      <c r="B12848"/>
      <c r="C12848"/>
      <c r="D12848"/>
      <c r="E12848"/>
      <c r="F12848"/>
      <c r="G12848"/>
      <c r="H12848"/>
      <c r="I12848"/>
      <c r="J12848"/>
      <c r="K12848"/>
    </row>
    <row r="12849" spans="1:11" ht="15">
      <c r="A12849"/>
      <c r="B12849"/>
      <c r="C12849"/>
      <c r="D12849"/>
      <c r="E12849"/>
      <c r="F12849"/>
      <c r="G12849"/>
      <c r="H12849"/>
      <c r="I12849"/>
      <c r="J12849"/>
      <c r="K12849"/>
    </row>
    <row r="12850" spans="1:11" ht="15">
      <c r="A12850"/>
      <c r="B12850"/>
      <c r="C12850"/>
      <c r="D12850"/>
      <c r="E12850"/>
      <c r="F12850"/>
      <c r="G12850"/>
      <c r="H12850"/>
      <c r="I12850"/>
      <c r="J12850"/>
      <c r="K12850"/>
    </row>
    <row r="12851" spans="1:11" ht="15">
      <c r="A12851"/>
      <c r="B12851"/>
      <c r="C12851"/>
      <c r="D12851"/>
      <c r="E12851"/>
      <c r="F12851"/>
      <c r="G12851"/>
      <c r="H12851"/>
      <c r="I12851"/>
      <c r="J12851"/>
      <c r="K12851"/>
    </row>
    <row r="12852" spans="1:11" ht="15">
      <c r="A12852"/>
      <c r="B12852"/>
      <c r="C12852"/>
      <c r="D12852"/>
      <c r="E12852"/>
      <c r="F12852"/>
      <c r="G12852"/>
      <c r="H12852"/>
      <c r="I12852"/>
      <c r="J12852"/>
      <c r="K12852"/>
    </row>
    <row r="12853" spans="1:11" ht="15">
      <c r="A12853"/>
      <c r="B12853"/>
      <c r="C12853"/>
      <c r="D12853"/>
      <c r="E12853"/>
      <c r="F12853"/>
      <c r="G12853"/>
      <c r="H12853"/>
      <c r="I12853"/>
      <c r="J12853"/>
      <c r="K12853"/>
    </row>
    <row r="12854" spans="1:11" ht="15">
      <c r="A12854"/>
      <c r="B12854"/>
      <c r="C12854"/>
      <c r="D12854"/>
      <c r="E12854"/>
      <c r="F12854"/>
      <c r="G12854"/>
      <c r="H12854"/>
      <c r="I12854"/>
      <c r="J12854"/>
      <c r="K12854"/>
    </row>
    <row r="12855" spans="1:11" ht="15">
      <c r="A12855"/>
      <c r="B12855"/>
      <c r="C12855"/>
      <c r="D12855"/>
      <c r="E12855"/>
      <c r="F12855"/>
      <c r="G12855"/>
      <c r="H12855"/>
      <c r="I12855"/>
      <c r="J12855"/>
      <c r="K12855"/>
    </row>
    <row r="12856" spans="1:11" ht="15">
      <c r="A12856"/>
      <c r="B12856"/>
      <c r="C12856"/>
      <c r="D12856"/>
      <c r="E12856"/>
      <c r="F12856"/>
      <c r="G12856"/>
      <c r="H12856"/>
      <c r="I12856"/>
      <c r="J12856"/>
      <c r="K12856"/>
    </row>
    <row r="12857" spans="1:11" ht="15">
      <c r="A12857"/>
      <c r="B12857"/>
      <c r="C12857"/>
      <c r="D12857"/>
      <c r="E12857"/>
      <c r="F12857"/>
      <c r="G12857"/>
      <c r="H12857"/>
      <c r="I12857"/>
      <c r="J12857"/>
      <c r="K12857"/>
    </row>
    <row r="12858" spans="1:11" ht="15">
      <c r="A12858"/>
      <c r="B12858"/>
      <c r="C12858"/>
      <c r="D12858"/>
      <c r="E12858"/>
      <c r="F12858"/>
      <c r="G12858"/>
      <c r="H12858"/>
      <c r="I12858"/>
      <c r="J12858"/>
      <c r="K12858"/>
    </row>
    <row r="12859" spans="1:11" ht="15">
      <c r="A12859"/>
      <c r="B12859"/>
      <c r="C12859"/>
      <c r="D12859"/>
      <c r="E12859"/>
      <c r="F12859"/>
      <c r="G12859"/>
      <c r="H12859"/>
      <c r="I12859"/>
      <c r="J12859"/>
      <c r="K12859"/>
    </row>
    <row r="12860" spans="1:11" ht="15">
      <c r="A12860"/>
      <c r="B12860"/>
      <c r="C12860"/>
      <c r="D12860"/>
      <c r="E12860"/>
      <c r="F12860"/>
      <c r="G12860"/>
      <c r="H12860"/>
      <c r="I12860"/>
      <c r="J12860"/>
      <c r="K12860"/>
    </row>
    <row r="12861" spans="1:11" ht="15">
      <c r="A12861"/>
      <c r="B12861"/>
      <c r="C12861"/>
      <c r="D12861"/>
      <c r="E12861"/>
      <c r="F12861"/>
      <c r="G12861"/>
      <c r="H12861"/>
      <c r="I12861"/>
      <c r="J12861"/>
      <c r="K12861"/>
    </row>
    <row r="12862" spans="1:11" ht="15">
      <c r="A12862"/>
      <c r="B12862"/>
      <c r="C12862"/>
      <c r="D12862"/>
      <c r="E12862"/>
      <c r="F12862"/>
      <c r="G12862"/>
      <c r="H12862"/>
      <c r="I12862"/>
      <c r="J12862"/>
      <c r="K12862"/>
    </row>
    <row r="12863" spans="1:11" ht="15">
      <c r="A12863"/>
      <c r="B12863"/>
      <c r="C12863"/>
      <c r="D12863"/>
      <c r="E12863"/>
      <c r="F12863"/>
      <c r="G12863"/>
      <c r="H12863"/>
      <c r="I12863"/>
      <c r="J12863"/>
      <c r="K12863"/>
    </row>
    <row r="12864" spans="1:11" ht="15">
      <c r="A12864"/>
      <c r="B12864"/>
      <c r="C12864"/>
      <c r="D12864"/>
      <c r="E12864"/>
      <c r="F12864"/>
      <c r="G12864"/>
      <c r="H12864"/>
      <c r="I12864"/>
      <c r="J12864"/>
      <c r="K12864"/>
    </row>
    <row r="12865" spans="1:11" ht="15">
      <c r="A12865"/>
      <c r="B12865"/>
      <c r="C12865"/>
      <c r="D12865"/>
      <c r="E12865"/>
      <c r="F12865"/>
      <c r="G12865"/>
      <c r="H12865"/>
      <c r="I12865"/>
      <c r="J12865"/>
      <c r="K12865"/>
    </row>
    <row r="12866" spans="1:11" ht="15">
      <c r="A12866"/>
      <c r="B12866"/>
      <c r="C12866"/>
      <c r="D12866"/>
      <c r="E12866"/>
      <c r="F12866"/>
      <c r="G12866"/>
      <c r="H12866"/>
      <c r="I12866"/>
      <c r="J12866"/>
      <c r="K12866"/>
    </row>
    <row r="12867" spans="1:11" ht="15">
      <c r="A12867"/>
      <c r="B12867"/>
      <c r="C12867"/>
      <c r="D12867"/>
      <c r="E12867"/>
      <c r="F12867"/>
      <c r="G12867"/>
      <c r="H12867"/>
      <c r="I12867"/>
      <c r="J12867"/>
      <c r="K12867"/>
    </row>
    <row r="12868" spans="1:11" ht="15">
      <c r="A12868"/>
      <c r="B12868"/>
      <c r="C12868"/>
      <c r="D12868"/>
      <c r="E12868"/>
      <c r="F12868"/>
      <c r="G12868"/>
      <c r="H12868"/>
      <c r="I12868"/>
      <c r="J12868"/>
      <c r="K12868"/>
    </row>
    <row r="12869" spans="1:11" ht="15">
      <c r="A12869"/>
      <c r="B12869"/>
      <c r="C12869"/>
      <c r="D12869"/>
      <c r="E12869"/>
      <c r="F12869"/>
      <c r="G12869"/>
      <c r="H12869"/>
      <c r="I12869"/>
      <c r="J12869"/>
      <c r="K12869"/>
    </row>
    <row r="12870" spans="1:11" ht="15">
      <c r="A12870"/>
      <c r="B12870"/>
      <c r="C12870"/>
      <c r="D12870"/>
      <c r="E12870"/>
      <c r="F12870"/>
      <c r="G12870"/>
      <c r="H12870"/>
      <c r="I12870"/>
      <c r="J12870"/>
      <c r="K12870"/>
    </row>
    <row r="12871" spans="1:11" ht="15">
      <c r="A12871"/>
      <c r="B12871"/>
      <c r="C12871"/>
      <c r="D12871"/>
      <c r="E12871"/>
      <c r="F12871"/>
      <c r="G12871"/>
      <c r="H12871"/>
      <c r="I12871"/>
      <c r="J12871"/>
      <c r="K12871"/>
    </row>
    <row r="12872" spans="1:11" ht="15">
      <c r="A12872"/>
      <c r="B12872"/>
      <c r="C12872"/>
      <c r="D12872"/>
      <c r="E12872"/>
      <c r="F12872"/>
      <c r="G12872"/>
      <c r="H12872"/>
      <c r="I12872"/>
      <c r="J12872"/>
      <c r="K12872"/>
    </row>
    <row r="12873" spans="1:11" ht="15">
      <c r="A12873"/>
      <c r="B12873"/>
      <c r="C12873"/>
      <c r="D12873"/>
      <c r="E12873"/>
      <c r="F12873"/>
      <c r="G12873"/>
      <c r="H12873"/>
      <c r="I12873"/>
      <c r="J12873"/>
      <c r="K12873"/>
    </row>
    <row r="12874" spans="1:11" ht="15">
      <c r="A12874"/>
      <c r="B12874"/>
      <c r="C12874"/>
      <c r="D12874"/>
      <c r="E12874"/>
      <c r="F12874"/>
      <c r="G12874"/>
      <c r="H12874"/>
      <c r="I12874"/>
      <c r="J12874"/>
      <c r="K12874"/>
    </row>
    <row r="12875" spans="1:11" ht="15">
      <c r="A12875"/>
      <c r="B12875"/>
      <c r="C12875"/>
      <c r="D12875"/>
      <c r="E12875"/>
      <c r="F12875"/>
      <c r="G12875"/>
      <c r="H12875"/>
      <c r="I12875"/>
      <c r="J12875"/>
      <c r="K12875"/>
    </row>
    <row r="12876" spans="1:11" ht="15">
      <c r="A12876"/>
      <c r="B12876"/>
      <c r="C12876"/>
      <c r="D12876"/>
      <c r="E12876"/>
      <c r="F12876"/>
      <c r="G12876"/>
      <c r="H12876"/>
      <c r="I12876"/>
      <c r="J12876"/>
      <c r="K12876"/>
    </row>
    <row r="12877" spans="1:11" ht="15">
      <c r="A12877"/>
      <c r="B12877"/>
      <c r="C12877"/>
      <c r="D12877"/>
      <c r="E12877"/>
      <c r="F12877"/>
      <c r="G12877"/>
      <c r="H12877"/>
      <c r="I12877"/>
      <c r="J12877"/>
      <c r="K12877"/>
    </row>
    <row r="12878" spans="1:11" ht="15">
      <c r="A12878"/>
      <c r="B12878"/>
      <c r="C12878"/>
      <c r="D12878"/>
      <c r="E12878"/>
      <c r="F12878"/>
      <c r="G12878"/>
      <c r="H12878"/>
      <c r="I12878"/>
      <c r="J12878"/>
      <c r="K12878"/>
    </row>
    <row r="12879" spans="1:11" ht="15">
      <c r="A12879"/>
      <c r="B12879"/>
      <c r="C12879"/>
      <c r="D12879"/>
      <c r="E12879"/>
      <c r="F12879"/>
      <c r="G12879"/>
      <c r="H12879"/>
      <c r="I12879"/>
      <c r="J12879"/>
      <c r="K12879"/>
    </row>
    <row r="12880" spans="1:11" ht="15">
      <c r="A12880"/>
      <c r="B12880"/>
      <c r="C12880"/>
      <c r="D12880"/>
      <c r="E12880"/>
      <c r="F12880"/>
      <c r="G12880"/>
      <c r="H12880"/>
      <c r="I12880"/>
      <c r="J12880"/>
      <c r="K12880"/>
    </row>
    <row r="12881" spans="1:11" ht="15">
      <c r="A12881"/>
      <c r="B12881"/>
      <c r="C12881"/>
      <c r="D12881"/>
      <c r="E12881"/>
      <c r="F12881"/>
      <c r="G12881"/>
      <c r="H12881"/>
      <c r="I12881"/>
      <c r="J12881"/>
      <c r="K12881"/>
    </row>
    <row r="12882" spans="1:11" ht="15">
      <c r="A12882"/>
      <c r="B12882"/>
      <c r="C12882"/>
      <c r="D12882"/>
      <c r="E12882"/>
      <c r="F12882"/>
      <c r="G12882"/>
      <c r="H12882"/>
      <c r="I12882"/>
      <c r="J12882"/>
      <c r="K12882"/>
    </row>
    <row r="12883" spans="1:11" ht="15">
      <c r="A12883"/>
      <c r="B12883"/>
      <c r="C12883"/>
      <c r="D12883"/>
      <c r="E12883"/>
      <c r="F12883"/>
      <c r="G12883"/>
      <c r="H12883"/>
      <c r="I12883"/>
      <c r="J12883"/>
      <c r="K12883"/>
    </row>
    <row r="12884" spans="1:11" ht="15">
      <c r="A12884"/>
      <c r="B12884"/>
      <c r="C12884"/>
      <c r="D12884"/>
      <c r="E12884"/>
      <c r="F12884"/>
      <c r="G12884"/>
      <c r="H12884"/>
      <c r="I12884"/>
      <c r="J12884"/>
      <c r="K12884"/>
    </row>
    <row r="12885" spans="1:11" ht="15">
      <c r="A12885"/>
      <c r="B12885"/>
      <c r="C12885"/>
      <c r="D12885"/>
      <c r="E12885"/>
      <c r="F12885"/>
      <c r="G12885"/>
      <c r="H12885"/>
      <c r="I12885"/>
      <c r="J12885"/>
      <c r="K12885"/>
    </row>
    <row r="12886" spans="1:11" ht="15">
      <c r="A12886"/>
      <c r="B12886"/>
      <c r="C12886"/>
      <c r="D12886"/>
      <c r="E12886"/>
      <c r="F12886"/>
      <c r="G12886"/>
      <c r="H12886"/>
      <c r="I12886"/>
      <c r="J12886"/>
      <c r="K12886"/>
    </row>
    <row r="12887" spans="1:11" ht="15">
      <c r="A12887"/>
      <c r="B12887"/>
      <c r="C12887"/>
      <c r="D12887"/>
      <c r="E12887"/>
      <c r="F12887"/>
      <c r="G12887"/>
      <c r="H12887"/>
      <c r="I12887"/>
      <c r="J12887"/>
      <c r="K12887"/>
    </row>
    <row r="12888" spans="1:11" ht="15">
      <c r="A12888"/>
      <c r="B12888"/>
      <c r="C12888"/>
      <c r="D12888"/>
      <c r="E12888"/>
      <c r="F12888"/>
      <c r="G12888"/>
      <c r="H12888"/>
      <c r="I12888"/>
      <c r="J12888"/>
      <c r="K12888"/>
    </row>
    <row r="12889" spans="1:11" ht="15">
      <c r="A12889"/>
      <c r="B12889"/>
      <c r="C12889"/>
      <c r="D12889"/>
      <c r="E12889"/>
      <c r="F12889"/>
      <c r="G12889"/>
      <c r="H12889"/>
      <c r="I12889"/>
      <c r="J12889"/>
      <c r="K12889"/>
    </row>
    <row r="12890" spans="1:11" ht="15">
      <c r="A12890"/>
      <c r="B12890"/>
      <c r="C12890"/>
      <c r="D12890"/>
      <c r="E12890"/>
      <c r="F12890"/>
      <c r="G12890"/>
      <c r="H12890"/>
      <c r="I12890"/>
      <c r="J12890"/>
      <c r="K12890"/>
    </row>
    <row r="12891" spans="1:11" ht="15">
      <c r="A12891"/>
      <c r="B12891"/>
      <c r="C12891"/>
      <c r="D12891"/>
      <c r="E12891"/>
      <c r="F12891"/>
      <c r="G12891"/>
      <c r="H12891"/>
      <c r="I12891"/>
      <c r="J12891"/>
      <c r="K12891"/>
    </row>
    <row r="12892" spans="1:11" ht="15">
      <c r="A12892"/>
      <c r="B12892"/>
      <c r="C12892"/>
      <c r="D12892"/>
      <c r="E12892"/>
      <c r="F12892"/>
      <c r="G12892"/>
      <c r="H12892"/>
      <c r="I12892"/>
      <c r="J12892"/>
      <c r="K12892"/>
    </row>
    <row r="12893" spans="1:11" ht="15">
      <c r="A12893"/>
      <c r="B12893"/>
      <c r="C12893"/>
      <c r="D12893"/>
      <c r="E12893"/>
      <c r="F12893"/>
      <c r="G12893"/>
      <c r="H12893"/>
      <c r="I12893"/>
      <c r="J12893"/>
      <c r="K12893"/>
    </row>
    <row r="12894" spans="1:11" ht="15">
      <c r="A12894"/>
      <c r="B12894"/>
      <c r="C12894"/>
      <c r="D12894"/>
      <c r="E12894"/>
      <c r="F12894"/>
      <c r="G12894"/>
      <c r="H12894"/>
      <c r="I12894"/>
      <c r="J12894"/>
      <c r="K12894"/>
    </row>
    <row r="12895" spans="1:11" ht="15">
      <c r="A12895"/>
      <c r="B12895"/>
      <c r="C12895"/>
      <c r="D12895"/>
      <c r="E12895"/>
      <c r="F12895"/>
      <c r="G12895"/>
      <c r="H12895"/>
      <c r="I12895"/>
      <c r="J12895"/>
      <c r="K12895"/>
    </row>
    <row r="12896" spans="1:11" ht="15">
      <c r="A12896"/>
      <c r="B12896"/>
      <c r="C12896"/>
      <c r="D12896"/>
      <c r="E12896"/>
      <c r="F12896"/>
      <c r="G12896"/>
      <c r="H12896"/>
      <c r="I12896"/>
      <c r="J12896"/>
      <c r="K12896"/>
    </row>
    <row r="12897" spans="1:11" ht="15">
      <c r="A12897"/>
      <c r="B12897"/>
      <c r="C12897"/>
      <c r="D12897"/>
      <c r="E12897"/>
      <c r="F12897"/>
      <c r="G12897"/>
      <c r="H12897"/>
      <c r="I12897"/>
      <c r="J12897"/>
      <c r="K12897"/>
    </row>
    <row r="12898" spans="1:11" ht="15">
      <c r="A12898"/>
      <c r="B12898"/>
      <c r="C12898"/>
      <c r="D12898"/>
      <c r="E12898"/>
      <c r="F12898"/>
      <c r="G12898"/>
      <c r="H12898"/>
      <c r="I12898"/>
      <c r="J12898"/>
      <c r="K12898"/>
    </row>
    <row r="12899" spans="1:11" ht="15">
      <c r="A12899"/>
      <c r="B12899"/>
      <c r="C12899"/>
      <c r="D12899"/>
      <c r="E12899"/>
      <c r="F12899"/>
      <c r="G12899"/>
      <c r="H12899"/>
      <c r="I12899"/>
      <c r="J12899"/>
      <c r="K12899"/>
    </row>
    <row r="12900" spans="1:11" ht="15">
      <c r="A12900"/>
      <c r="B12900"/>
      <c r="C12900"/>
      <c r="D12900"/>
      <c r="E12900"/>
      <c r="F12900"/>
      <c r="G12900"/>
      <c r="H12900"/>
      <c r="I12900"/>
      <c r="J12900"/>
      <c r="K12900"/>
    </row>
    <row r="12901" spans="1:11" ht="15">
      <c r="A12901"/>
      <c r="B12901"/>
      <c r="C12901"/>
      <c r="D12901"/>
      <c r="E12901"/>
      <c r="F12901"/>
      <c r="G12901"/>
      <c r="H12901"/>
      <c r="I12901"/>
      <c r="J12901"/>
      <c r="K12901"/>
    </row>
    <row r="12902" spans="1:11" ht="15">
      <c r="A12902"/>
      <c r="B12902"/>
      <c r="C12902"/>
      <c r="D12902"/>
      <c r="E12902"/>
      <c r="F12902"/>
      <c r="G12902"/>
      <c r="H12902"/>
      <c r="I12902"/>
      <c r="J12902"/>
      <c r="K12902"/>
    </row>
    <row r="12903" spans="1:11" ht="15">
      <c r="A12903"/>
      <c r="B12903"/>
      <c r="C12903"/>
      <c r="D12903"/>
      <c r="E12903"/>
      <c r="F12903"/>
      <c r="G12903"/>
      <c r="H12903"/>
      <c r="I12903"/>
      <c r="J12903"/>
      <c r="K12903"/>
    </row>
    <row r="12904" spans="1:11" ht="15">
      <c r="A12904"/>
      <c r="B12904"/>
      <c r="C12904"/>
      <c r="D12904"/>
      <c r="E12904"/>
      <c r="F12904"/>
      <c r="G12904"/>
      <c r="H12904"/>
      <c r="I12904"/>
      <c r="J12904"/>
      <c r="K12904"/>
    </row>
    <row r="12905" spans="1:11" ht="15">
      <c r="A12905"/>
      <c r="B12905"/>
      <c r="C12905"/>
      <c r="D12905"/>
      <c r="E12905"/>
      <c r="F12905"/>
      <c r="G12905"/>
      <c r="H12905"/>
      <c r="I12905"/>
      <c r="J12905"/>
      <c r="K12905"/>
    </row>
    <row r="12906" spans="1:11" ht="15">
      <c r="A12906"/>
      <c r="B12906"/>
      <c r="C12906"/>
      <c r="D12906"/>
      <c r="E12906"/>
      <c r="F12906"/>
      <c r="G12906"/>
      <c r="H12906"/>
      <c r="I12906"/>
      <c r="J12906"/>
      <c r="K12906"/>
    </row>
    <row r="12907" spans="1:11" ht="15">
      <c r="A12907"/>
      <c r="B12907"/>
      <c r="C12907"/>
      <c r="D12907"/>
      <c r="E12907"/>
      <c r="F12907"/>
      <c r="G12907"/>
      <c r="H12907"/>
      <c r="I12907"/>
      <c r="J12907"/>
      <c r="K12907"/>
    </row>
    <row r="12908" spans="1:11" ht="15">
      <c r="A12908"/>
      <c r="B12908"/>
      <c r="C12908"/>
      <c r="D12908"/>
      <c r="E12908"/>
      <c r="F12908"/>
      <c r="G12908"/>
      <c r="H12908"/>
      <c r="I12908"/>
      <c r="J12908"/>
      <c r="K12908"/>
    </row>
    <row r="12909" spans="1:11" ht="15">
      <c r="A12909"/>
      <c r="B12909"/>
      <c r="C12909"/>
      <c r="D12909"/>
      <c r="E12909"/>
      <c r="F12909"/>
      <c r="G12909"/>
      <c r="H12909"/>
      <c r="I12909"/>
      <c r="J12909"/>
      <c r="K12909"/>
    </row>
    <row r="12910" spans="1:11" ht="15">
      <c r="A12910"/>
      <c r="B12910"/>
      <c r="C12910"/>
      <c r="D12910"/>
      <c r="E12910"/>
      <c r="F12910"/>
      <c r="G12910"/>
      <c r="H12910"/>
      <c r="I12910"/>
      <c r="J12910"/>
      <c r="K12910"/>
    </row>
    <row r="12911" spans="1:11" ht="15">
      <c r="A12911"/>
      <c r="B12911"/>
      <c r="C12911"/>
      <c r="D12911"/>
      <c r="E12911"/>
      <c r="F12911"/>
      <c r="G12911"/>
      <c r="H12911"/>
      <c r="I12911"/>
      <c r="J12911"/>
      <c r="K12911"/>
    </row>
    <row r="12912" spans="1:11" ht="15">
      <c r="A12912"/>
      <c r="B12912"/>
      <c r="C12912"/>
      <c r="D12912"/>
      <c r="E12912"/>
      <c r="F12912"/>
      <c r="G12912"/>
      <c r="H12912"/>
      <c r="I12912"/>
      <c r="J12912"/>
      <c r="K12912"/>
    </row>
    <row r="12913" spans="1:11" ht="15">
      <c r="A12913"/>
      <c r="B12913"/>
      <c r="C12913"/>
      <c r="D12913"/>
      <c r="E12913"/>
      <c r="F12913"/>
      <c r="G12913"/>
      <c r="H12913"/>
      <c r="I12913"/>
      <c r="J12913"/>
      <c r="K12913"/>
    </row>
    <row r="12914" spans="1:11" ht="15">
      <c r="A12914"/>
      <c r="B12914"/>
      <c r="C12914"/>
      <c r="D12914"/>
      <c r="E12914"/>
      <c r="F12914"/>
      <c r="G12914"/>
      <c r="H12914"/>
      <c r="I12914"/>
      <c r="J12914"/>
      <c r="K12914"/>
    </row>
    <row r="12915" spans="1:11" ht="15">
      <c r="A12915"/>
      <c r="B12915"/>
      <c r="C12915"/>
      <c r="D12915"/>
      <c r="E12915"/>
      <c r="F12915"/>
      <c r="G12915"/>
      <c r="H12915"/>
      <c r="I12915"/>
      <c r="J12915"/>
      <c r="K12915"/>
    </row>
    <row r="12916" spans="1:11" ht="15">
      <c r="A12916"/>
      <c r="B12916"/>
      <c r="C12916"/>
      <c r="D12916"/>
      <c r="E12916"/>
      <c r="F12916"/>
      <c r="G12916"/>
      <c r="H12916"/>
      <c r="I12916"/>
      <c r="J12916"/>
      <c r="K12916"/>
    </row>
    <row r="12917" spans="1:11" ht="15">
      <c r="A12917"/>
      <c r="B12917"/>
      <c r="C12917"/>
      <c r="D12917"/>
      <c r="E12917"/>
      <c r="F12917"/>
      <c r="G12917"/>
      <c r="H12917"/>
      <c r="I12917"/>
      <c r="J12917"/>
      <c r="K12917"/>
    </row>
    <row r="12918" spans="1:11" ht="15">
      <c r="A12918"/>
      <c r="B12918"/>
      <c r="C12918"/>
      <c r="D12918"/>
      <c r="E12918"/>
      <c r="F12918"/>
      <c r="G12918"/>
      <c r="H12918"/>
      <c r="I12918"/>
      <c r="J12918"/>
      <c r="K12918"/>
    </row>
    <row r="12919" spans="1:11" ht="15">
      <c r="A12919"/>
      <c r="B12919"/>
      <c r="C12919"/>
      <c r="D12919"/>
      <c r="E12919"/>
      <c r="F12919"/>
      <c r="G12919"/>
      <c r="H12919"/>
      <c r="I12919"/>
      <c r="J12919"/>
      <c r="K12919"/>
    </row>
    <row r="12920" spans="1:11" ht="15">
      <c r="A12920"/>
      <c r="B12920"/>
      <c r="C12920"/>
      <c r="D12920"/>
      <c r="E12920"/>
      <c r="F12920"/>
      <c r="G12920"/>
      <c r="H12920"/>
      <c r="I12920"/>
      <c r="J12920"/>
      <c r="K12920"/>
    </row>
    <row r="12921" spans="1:11" ht="15">
      <c r="A12921"/>
      <c r="B12921"/>
      <c r="C12921"/>
      <c r="D12921"/>
      <c r="E12921"/>
      <c r="F12921"/>
      <c r="G12921"/>
      <c r="H12921"/>
      <c r="I12921"/>
      <c r="J12921"/>
      <c r="K12921"/>
    </row>
    <row r="12922" spans="1:11" ht="15">
      <c r="A12922"/>
      <c r="B12922"/>
      <c r="C12922"/>
      <c r="D12922"/>
      <c r="E12922"/>
      <c r="F12922"/>
      <c r="G12922"/>
      <c r="H12922"/>
      <c r="I12922"/>
      <c r="J12922"/>
      <c r="K12922"/>
    </row>
    <row r="12923" spans="1:11" ht="15">
      <c r="A12923"/>
      <c r="B12923"/>
      <c r="C12923"/>
      <c r="D12923"/>
      <c r="E12923"/>
      <c r="F12923"/>
      <c r="G12923"/>
      <c r="H12923"/>
      <c r="I12923"/>
      <c r="J12923"/>
      <c r="K12923"/>
    </row>
    <row r="12924" spans="1:11" ht="15">
      <c r="A12924"/>
      <c r="B12924"/>
      <c r="C12924"/>
      <c r="D12924"/>
      <c r="E12924"/>
      <c r="F12924"/>
      <c r="G12924"/>
      <c r="H12924"/>
      <c r="I12924"/>
      <c r="J12924"/>
      <c r="K12924"/>
    </row>
    <row r="12925" spans="1:11" ht="15">
      <c r="A12925"/>
      <c r="B12925"/>
      <c r="C12925"/>
      <c r="D12925"/>
      <c r="E12925"/>
      <c r="F12925"/>
      <c r="G12925"/>
      <c r="H12925"/>
      <c r="I12925"/>
      <c r="J12925"/>
      <c r="K12925"/>
    </row>
    <row r="12926" spans="1:11" ht="15">
      <c r="A12926"/>
      <c r="B12926"/>
      <c r="C12926"/>
      <c r="D12926"/>
      <c r="E12926"/>
      <c r="F12926"/>
      <c r="G12926"/>
      <c r="H12926"/>
      <c r="I12926"/>
      <c r="J12926"/>
      <c r="K12926"/>
    </row>
    <row r="12927" spans="1:11" ht="15">
      <c r="A12927"/>
      <c r="B12927"/>
      <c r="C12927"/>
      <c r="D12927"/>
      <c r="E12927"/>
      <c r="F12927"/>
      <c r="G12927"/>
      <c r="H12927"/>
      <c r="I12927"/>
      <c r="J12927"/>
      <c r="K12927"/>
    </row>
    <row r="12928" spans="1:11" ht="15">
      <c r="A12928"/>
      <c r="B12928"/>
      <c r="C12928"/>
      <c r="D12928"/>
      <c r="E12928"/>
      <c r="F12928"/>
      <c r="G12928"/>
      <c r="H12928"/>
      <c r="I12928"/>
      <c r="J12928"/>
      <c r="K12928"/>
    </row>
    <row r="12929" spans="1:11" ht="15">
      <c r="A12929"/>
      <c r="B12929"/>
      <c r="C12929"/>
      <c r="D12929"/>
      <c r="E12929"/>
      <c r="F12929"/>
      <c r="G12929"/>
      <c r="H12929"/>
      <c r="I12929"/>
      <c r="J12929"/>
      <c r="K12929"/>
    </row>
    <row r="12930" spans="1:11" ht="15">
      <c r="A12930"/>
      <c r="B12930"/>
      <c r="C12930"/>
      <c r="D12930"/>
      <c r="E12930"/>
      <c r="F12930"/>
      <c r="G12930"/>
      <c r="H12930"/>
      <c r="I12930"/>
      <c r="J12930"/>
      <c r="K12930"/>
    </row>
    <row r="12931" spans="1:11" ht="15">
      <c r="A12931"/>
      <c r="B12931"/>
      <c r="C12931"/>
      <c r="D12931"/>
      <c r="E12931"/>
      <c r="F12931"/>
      <c r="G12931"/>
      <c r="H12931"/>
      <c r="I12931"/>
      <c r="J12931"/>
      <c r="K12931"/>
    </row>
    <row r="12932" spans="1:11" ht="15">
      <c r="A12932"/>
      <c r="B12932"/>
      <c r="C12932"/>
      <c r="D12932"/>
      <c r="E12932"/>
      <c r="F12932"/>
      <c r="G12932"/>
      <c r="H12932"/>
      <c r="I12932"/>
      <c r="J12932"/>
      <c r="K12932"/>
    </row>
    <row r="12933" spans="1:11" ht="15">
      <c r="A12933"/>
      <c r="B12933"/>
      <c r="C12933"/>
      <c r="D12933"/>
      <c r="E12933"/>
      <c r="F12933"/>
      <c r="G12933"/>
      <c r="H12933"/>
      <c r="I12933"/>
      <c r="J12933"/>
      <c r="K12933"/>
    </row>
    <row r="12934" spans="1:11" ht="15">
      <c r="A12934"/>
      <c r="B12934"/>
      <c r="C12934"/>
      <c r="D12934"/>
      <c r="E12934"/>
      <c r="F12934"/>
      <c r="G12934"/>
      <c r="H12934"/>
      <c r="I12934"/>
      <c r="J12934"/>
      <c r="K12934"/>
    </row>
    <row r="12935" spans="1:11" ht="15">
      <c r="A12935"/>
      <c r="B12935"/>
      <c r="C12935"/>
      <c r="D12935"/>
      <c r="E12935"/>
      <c r="F12935"/>
      <c r="G12935"/>
      <c r="H12935"/>
      <c r="I12935"/>
      <c r="J12935"/>
      <c r="K12935"/>
    </row>
    <row r="12936" spans="1:11" ht="15">
      <c r="A12936"/>
      <c r="B12936"/>
      <c r="C12936"/>
      <c r="D12936"/>
      <c r="E12936"/>
      <c r="F12936"/>
      <c r="G12936"/>
      <c r="H12936"/>
      <c r="I12936"/>
      <c r="J12936"/>
      <c r="K12936"/>
    </row>
    <row r="12937" spans="1:11" ht="15">
      <c r="A12937"/>
      <c r="B12937"/>
      <c r="C12937"/>
      <c r="D12937"/>
      <c r="E12937"/>
      <c r="F12937"/>
      <c r="G12937"/>
      <c r="H12937"/>
      <c r="I12937"/>
      <c r="J12937"/>
      <c r="K12937"/>
    </row>
    <row r="12938" spans="1:11" ht="15">
      <c r="A12938"/>
      <c r="B12938"/>
      <c r="C12938"/>
      <c r="D12938"/>
      <c r="E12938"/>
      <c r="F12938"/>
      <c r="G12938"/>
      <c r="H12938"/>
      <c r="I12938"/>
      <c r="J12938"/>
      <c r="K12938"/>
    </row>
    <row r="12939" spans="1:11" ht="15">
      <c r="A12939"/>
      <c r="B12939"/>
      <c r="C12939"/>
      <c r="D12939"/>
      <c r="E12939"/>
      <c r="F12939"/>
      <c r="G12939"/>
      <c r="H12939"/>
      <c r="I12939"/>
      <c r="J12939"/>
      <c r="K12939"/>
    </row>
    <row r="12940" spans="1:11" ht="15">
      <c r="A12940"/>
      <c r="B12940"/>
      <c r="C12940"/>
      <c r="D12940"/>
      <c r="E12940"/>
      <c r="F12940"/>
      <c r="G12940"/>
      <c r="H12940"/>
      <c r="I12940"/>
      <c r="J12940"/>
      <c r="K12940"/>
    </row>
    <row r="12941" spans="1:11" ht="15">
      <c r="A12941"/>
      <c r="B12941"/>
      <c r="C12941"/>
      <c r="D12941"/>
      <c r="E12941"/>
      <c r="F12941"/>
      <c r="G12941"/>
      <c r="H12941"/>
      <c r="I12941"/>
      <c r="J12941"/>
      <c r="K12941"/>
    </row>
    <row r="12942" spans="1:11" ht="15">
      <c r="A12942"/>
      <c r="B12942"/>
      <c r="C12942"/>
      <c r="D12942"/>
      <c r="E12942"/>
      <c r="F12942"/>
      <c r="G12942"/>
      <c r="H12942"/>
      <c r="I12942"/>
      <c r="J12942"/>
      <c r="K12942"/>
    </row>
    <row r="12943" spans="1:11" ht="15">
      <c r="A12943"/>
      <c r="B12943"/>
      <c r="C12943"/>
      <c r="D12943"/>
      <c r="E12943"/>
      <c r="F12943"/>
      <c r="G12943"/>
      <c r="H12943"/>
      <c r="I12943"/>
      <c r="J12943"/>
      <c r="K12943"/>
    </row>
    <row r="12944" spans="1:11" ht="15">
      <c r="A12944"/>
      <c r="B12944"/>
      <c r="C12944"/>
      <c r="D12944"/>
      <c r="E12944"/>
      <c r="F12944"/>
      <c r="G12944"/>
      <c r="H12944"/>
      <c r="I12944"/>
      <c r="J12944"/>
      <c r="K12944"/>
    </row>
    <row r="12945" spans="1:11" ht="15">
      <c r="A12945"/>
      <c r="B12945"/>
      <c r="C12945"/>
      <c r="D12945"/>
      <c r="E12945"/>
      <c r="F12945"/>
      <c r="G12945"/>
      <c r="H12945"/>
      <c r="I12945"/>
      <c r="J12945"/>
      <c r="K12945"/>
    </row>
    <row r="12946" spans="1:11" ht="15">
      <c r="A12946"/>
      <c r="B12946"/>
      <c r="C12946"/>
      <c r="D12946"/>
      <c r="E12946"/>
      <c r="F12946"/>
      <c r="G12946"/>
      <c r="H12946"/>
      <c r="I12946"/>
      <c r="J12946"/>
      <c r="K12946"/>
    </row>
    <row r="12947" spans="1:11" ht="15">
      <c r="A12947"/>
      <c r="B12947"/>
      <c r="C12947"/>
      <c r="D12947"/>
      <c r="E12947"/>
      <c r="F12947"/>
      <c r="G12947"/>
      <c r="H12947"/>
      <c r="I12947"/>
      <c r="J12947"/>
      <c r="K12947"/>
    </row>
    <row r="12948" spans="1:11" ht="15">
      <c r="A12948"/>
      <c r="B12948"/>
      <c r="C12948"/>
      <c r="D12948"/>
      <c r="E12948"/>
      <c r="F12948"/>
      <c r="G12948"/>
      <c r="H12948"/>
      <c r="I12948"/>
      <c r="J12948"/>
      <c r="K12948"/>
    </row>
    <row r="12949" spans="1:11" ht="15">
      <c r="A12949"/>
      <c r="B12949"/>
      <c r="C12949"/>
      <c r="D12949"/>
      <c r="E12949"/>
      <c r="F12949"/>
      <c r="G12949"/>
      <c r="H12949"/>
      <c r="I12949"/>
      <c r="J12949"/>
      <c r="K12949"/>
    </row>
    <row r="12950" spans="1:11" ht="15">
      <c r="A12950"/>
      <c r="B12950"/>
      <c r="C12950"/>
      <c r="D12950"/>
      <c r="E12950"/>
      <c r="F12950"/>
      <c r="G12950"/>
      <c r="H12950"/>
      <c r="I12950"/>
      <c r="J12950"/>
      <c r="K12950"/>
    </row>
    <row r="12951" spans="1:11" ht="15">
      <c r="A12951"/>
      <c r="B12951"/>
      <c r="C12951"/>
      <c r="D12951"/>
      <c r="E12951"/>
      <c r="F12951"/>
      <c r="G12951"/>
      <c r="H12951"/>
      <c r="I12951"/>
      <c r="J12951"/>
      <c r="K12951"/>
    </row>
    <row r="12952" spans="1:11" ht="15">
      <c r="A12952"/>
      <c r="B12952"/>
      <c r="C12952"/>
      <c r="D12952"/>
      <c r="E12952"/>
      <c r="F12952"/>
      <c r="G12952"/>
      <c r="H12952"/>
      <c r="I12952"/>
      <c r="J12952"/>
      <c r="K12952"/>
    </row>
    <row r="12953" spans="1:11" ht="15">
      <c r="A12953"/>
      <c r="B12953"/>
      <c r="C12953"/>
      <c r="D12953"/>
      <c r="E12953"/>
      <c r="F12953"/>
      <c r="G12953"/>
      <c r="H12953"/>
      <c r="I12953"/>
      <c r="J12953"/>
      <c r="K12953"/>
    </row>
    <row r="12954" spans="1:11" ht="15">
      <c r="A12954"/>
      <c r="B12954"/>
      <c r="C12954"/>
      <c r="D12954"/>
      <c r="E12954"/>
      <c r="F12954"/>
      <c r="G12954"/>
      <c r="H12954"/>
      <c r="I12954"/>
      <c r="J12954"/>
      <c r="K12954"/>
    </row>
    <row r="12955" spans="1:11" ht="15">
      <c r="A12955"/>
      <c r="B12955"/>
      <c r="C12955"/>
      <c r="D12955"/>
      <c r="E12955"/>
      <c r="F12955"/>
      <c r="G12955"/>
      <c r="H12955"/>
      <c r="I12955"/>
      <c r="J12955"/>
      <c r="K12955"/>
    </row>
    <row r="12956" spans="1:11" ht="15">
      <c r="A12956"/>
      <c r="B12956"/>
      <c r="C12956"/>
      <c r="D12956"/>
      <c r="E12956"/>
      <c r="F12956"/>
      <c r="G12956"/>
      <c r="H12956"/>
      <c r="I12956"/>
      <c r="J12956"/>
      <c r="K12956"/>
    </row>
    <row r="12957" spans="1:11" ht="15">
      <c r="A12957"/>
      <c r="B12957"/>
      <c r="C12957"/>
      <c r="D12957"/>
      <c r="E12957"/>
      <c r="F12957"/>
      <c r="G12957"/>
      <c r="H12957"/>
      <c r="I12957"/>
      <c r="J12957"/>
      <c r="K12957"/>
    </row>
    <row r="12958" spans="1:11" ht="15">
      <c r="A12958"/>
      <c r="B12958"/>
      <c r="C12958"/>
      <c r="D12958"/>
      <c r="E12958"/>
      <c r="F12958"/>
      <c r="G12958"/>
      <c r="H12958"/>
      <c r="I12958"/>
      <c r="J12958"/>
      <c r="K12958"/>
    </row>
    <row r="12959" spans="1:11" ht="15">
      <c r="A12959"/>
      <c r="B12959"/>
      <c r="C12959"/>
      <c r="D12959"/>
      <c r="E12959"/>
      <c r="F12959"/>
      <c r="G12959"/>
      <c r="H12959"/>
      <c r="I12959"/>
      <c r="J12959"/>
      <c r="K12959"/>
    </row>
    <row r="12960" spans="1:11" ht="15">
      <c r="A12960"/>
      <c r="B12960"/>
      <c r="C12960"/>
      <c r="D12960"/>
      <c r="E12960"/>
      <c r="F12960"/>
      <c r="G12960"/>
      <c r="H12960"/>
      <c r="I12960"/>
      <c r="J12960"/>
      <c r="K12960"/>
    </row>
    <row r="12961" spans="1:11" ht="15">
      <c r="A12961"/>
      <c r="B12961"/>
      <c r="C12961"/>
      <c r="D12961"/>
      <c r="E12961"/>
      <c r="F12961"/>
      <c r="G12961"/>
      <c r="H12961"/>
      <c r="I12961"/>
      <c r="J12961"/>
      <c r="K12961"/>
    </row>
    <row r="12962" spans="1:11" ht="15">
      <c r="A12962"/>
      <c r="B12962"/>
      <c r="C12962"/>
      <c r="D12962"/>
      <c r="E12962"/>
      <c r="F12962"/>
      <c r="G12962"/>
      <c r="H12962"/>
      <c r="I12962"/>
      <c r="J12962"/>
      <c r="K12962"/>
    </row>
    <row r="12963" spans="1:11" ht="15">
      <c r="A12963"/>
      <c r="B12963"/>
      <c r="C12963"/>
      <c r="D12963"/>
      <c r="E12963"/>
      <c r="F12963"/>
      <c r="G12963"/>
      <c r="H12963"/>
      <c r="I12963"/>
      <c r="J12963"/>
      <c r="K12963"/>
    </row>
    <row r="12964" spans="1:11" ht="15">
      <c r="A12964"/>
      <c r="B12964"/>
      <c r="C12964"/>
      <c r="D12964"/>
      <c r="E12964"/>
      <c r="F12964"/>
      <c r="G12964"/>
      <c r="H12964"/>
      <c r="I12964"/>
      <c r="J12964"/>
      <c r="K12964"/>
    </row>
    <row r="12965" spans="1:11" ht="15">
      <c r="A12965"/>
      <c r="B12965"/>
      <c r="C12965"/>
      <c r="D12965"/>
      <c r="E12965"/>
      <c r="F12965"/>
      <c r="G12965"/>
      <c r="H12965"/>
      <c r="I12965"/>
      <c r="J12965"/>
      <c r="K12965"/>
    </row>
    <row r="12966" spans="1:11" ht="15">
      <c r="A12966"/>
      <c r="B12966"/>
      <c r="C12966"/>
      <c r="D12966"/>
      <c r="E12966"/>
      <c r="F12966"/>
      <c r="G12966"/>
      <c r="H12966"/>
      <c r="I12966"/>
      <c r="J12966"/>
      <c r="K12966"/>
    </row>
    <row r="12967" spans="1:11" ht="15">
      <c r="A12967"/>
      <c r="B12967"/>
      <c r="C12967"/>
      <c r="D12967"/>
      <c r="E12967"/>
      <c r="F12967"/>
      <c r="G12967"/>
      <c r="H12967"/>
      <c r="I12967"/>
      <c r="J12967"/>
      <c r="K12967"/>
    </row>
    <row r="12968" spans="1:11" ht="15">
      <c r="A12968"/>
      <c r="B12968"/>
      <c r="C12968"/>
      <c r="D12968"/>
      <c r="E12968"/>
      <c r="F12968"/>
      <c r="G12968"/>
      <c r="H12968"/>
      <c r="I12968"/>
      <c r="J12968"/>
      <c r="K12968"/>
    </row>
    <row r="12969" spans="1:11" ht="15">
      <c r="A12969"/>
      <c r="B12969"/>
      <c r="C12969"/>
      <c r="D12969"/>
      <c r="E12969"/>
      <c r="F12969"/>
      <c r="G12969"/>
      <c r="H12969"/>
      <c r="I12969"/>
      <c r="J12969"/>
      <c r="K12969"/>
    </row>
    <row r="12970" spans="1:11" ht="15">
      <c r="A12970"/>
      <c r="B12970"/>
      <c r="C12970"/>
      <c r="D12970"/>
      <c r="E12970"/>
      <c r="F12970"/>
      <c r="G12970"/>
      <c r="H12970"/>
      <c r="I12970"/>
      <c r="J12970"/>
      <c r="K12970"/>
    </row>
    <row r="12971" spans="1:11" ht="15">
      <c r="A12971"/>
      <c r="B12971"/>
      <c r="C12971"/>
      <c r="D12971"/>
      <c r="E12971"/>
      <c r="F12971"/>
      <c r="G12971"/>
      <c r="H12971"/>
      <c r="I12971"/>
      <c r="J12971"/>
      <c r="K12971"/>
    </row>
    <row r="12972" spans="1:11" ht="15">
      <c r="A12972"/>
      <c r="B12972"/>
      <c r="C12972"/>
      <c r="D12972"/>
      <c r="E12972"/>
      <c r="F12972"/>
      <c r="G12972"/>
      <c r="H12972"/>
      <c r="I12972"/>
      <c r="J12972"/>
      <c r="K12972"/>
    </row>
    <row r="12973" spans="1:11" ht="15">
      <c r="A12973"/>
      <c r="B12973"/>
      <c r="C12973"/>
      <c r="D12973"/>
      <c r="E12973"/>
      <c r="F12973"/>
      <c r="G12973"/>
      <c r="H12973"/>
      <c r="I12973"/>
      <c r="J12973"/>
      <c r="K12973"/>
    </row>
    <row r="12974" spans="1:11" ht="15">
      <c r="A12974"/>
      <c r="B12974"/>
      <c r="C12974"/>
      <c r="D12974"/>
      <c r="E12974"/>
      <c r="F12974"/>
      <c r="G12974"/>
      <c r="H12974"/>
      <c r="I12974"/>
      <c r="J12974"/>
      <c r="K12974"/>
    </row>
    <row r="12975" spans="1:11" ht="15">
      <c r="A12975"/>
      <c r="B12975"/>
      <c r="C12975"/>
      <c r="D12975"/>
      <c r="E12975"/>
      <c r="F12975"/>
      <c r="G12975"/>
      <c r="H12975"/>
      <c r="I12975"/>
      <c r="J12975"/>
      <c r="K12975"/>
    </row>
    <row r="12976" spans="1:11" ht="15">
      <c r="A12976"/>
      <c r="B12976"/>
      <c r="C12976"/>
      <c r="D12976"/>
      <c r="E12976"/>
      <c r="F12976"/>
      <c r="G12976"/>
      <c r="H12976"/>
      <c r="I12976"/>
      <c r="J12976"/>
      <c r="K12976"/>
    </row>
    <row r="12977" spans="1:11" ht="15">
      <c r="A12977"/>
      <c r="B12977"/>
      <c r="C12977"/>
      <c r="D12977"/>
      <c r="E12977"/>
      <c r="F12977"/>
      <c r="G12977"/>
      <c r="H12977"/>
      <c r="I12977"/>
      <c r="J12977"/>
      <c r="K12977"/>
    </row>
    <row r="12978" spans="1:11" ht="15">
      <c r="A12978"/>
      <c r="B12978"/>
      <c r="C12978"/>
      <c r="D12978"/>
      <c r="E12978"/>
      <c r="F12978"/>
      <c r="G12978"/>
      <c r="H12978"/>
      <c r="I12978"/>
      <c r="J12978"/>
      <c r="K12978"/>
    </row>
    <row r="12979" spans="1:11" ht="15">
      <c r="A12979"/>
      <c r="B12979"/>
      <c r="C12979"/>
      <c r="D12979"/>
      <c r="E12979"/>
      <c r="F12979"/>
      <c r="G12979"/>
      <c r="H12979"/>
      <c r="I12979"/>
      <c r="J12979"/>
      <c r="K12979"/>
    </row>
    <row r="12980" spans="1:11" ht="15">
      <c r="A12980"/>
      <c r="B12980"/>
      <c r="C12980"/>
      <c r="D12980"/>
      <c r="E12980"/>
      <c r="F12980"/>
      <c r="G12980"/>
      <c r="H12980"/>
      <c r="I12980"/>
      <c r="J12980"/>
      <c r="K12980"/>
    </row>
    <row r="12981" spans="1:11" ht="15">
      <c r="A12981"/>
      <c r="B12981"/>
      <c r="C12981"/>
      <c r="D12981"/>
      <c r="E12981"/>
      <c r="F12981"/>
      <c r="G12981"/>
      <c r="H12981"/>
      <c r="I12981"/>
      <c r="J12981"/>
      <c r="K12981"/>
    </row>
    <row r="12982" spans="1:11" ht="15">
      <c r="A12982"/>
      <c r="B12982"/>
      <c r="C12982"/>
      <c r="D12982"/>
      <c r="E12982"/>
      <c r="F12982"/>
      <c r="G12982"/>
      <c r="H12982"/>
      <c r="I12982"/>
      <c r="J12982"/>
      <c r="K12982"/>
    </row>
    <row r="12983" spans="1:11" ht="15">
      <c r="A12983"/>
      <c r="B12983"/>
      <c r="C12983"/>
      <c r="D12983"/>
      <c r="E12983"/>
      <c r="F12983"/>
      <c r="G12983"/>
      <c r="H12983"/>
      <c r="I12983"/>
      <c r="J12983"/>
      <c r="K12983"/>
    </row>
    <row r="12984" spans="1:11" ht="15">
      <c r="A12984"/>
      <c r="B12984"/>
      <c r="C12984"/>
      <c r="D12984"/>
      <c r="E12984"/>
      <c r="F12984"/>
      <c r="G12984"/>
      <c r="H12984"/>
      <c r="I12984"/>
      <c r="J12984"/>
      <c r="K12984"/>
    </row>
    <row r="12985" spans="1:11" ht="15">
      <c r="A12985"/>
      <c r="B12985"/>
      <c r="C12985"/>
      <c r="D12985"/>
      <c r="E12985"/>
      <c r="F12985"/>
      <c r="G12985"/>
      <c r="H12985"/>
      <c r="I12985"/>
      <c r="J12985"/>
      <c r="K12985"/>
    </row>
    <row r="12986" spans="1:11" ht="15">
      <c r="A12986"/>
      <c r="B12986"/>
      <c r="C12986"/>
      <c r="D12986"/>
      <c r="E12986"/>
      <c r="F12986"/>
      <c r="G12986"/>
      <c r="H12986"/>
      <c r="I12986"/>
      <c r="J12986"/>
      <c r="K12986"/>
    </row>
    <row r="12987" spans="1:11" ht="15">
      <c r="A12987"/>
      <c r="B12987"/>
      <c r="C12987"/>
      <c r="D12987"/>
      <c r="E12987"/>
      <c r="F12987"/>
      <c r="G12987"/>
      <c r="H12987"/>
      <c r="I12987"/>
      <c r="J12987"/>
      <c r="K12987"/>
    </row>
    <row r="12988" spans="1:11" ht="15">
      <c r="A12988"/>
      <c r="B12988"/>
      <c r="C12988"/>
      <c r="D12988"/>
      <c r="E12988"/>
      <c r="F12988"/>
      <c r="G12988"/>
      <c r="H12988"/>
      <c r="I12988"/>
      <c r="J12988"/>
      <c r="K12988"/>
    </row>
    <row r="12989" spans="1:11" ht="15">
      <c r="A12989"/>
      <c r="B12989"/>
      <c r="C12989"/>
      <c r="D12989"/>
      <c r="E12989"/>
      <c r="F12989"/>
      <c r="G12989"/>
      <c r="H12989"/>
      <c r="I12989"/>
      <c r="J12989"/>
      <c r="K12989"/>
    </row>
    <row r="12990" spans="1:11" ht="15">
      <c r="A12990"/>
      <c r="B12990"/>
      <c r="C12990"/>
      <c r="D12990"/>
      <c r="E12990"/>
      <c r="F12990"/>
      <c r="G12990"/>
      <c r="H12990"/>
      <c r="I12990"/>
      <c r="J12990"/>
      <c r="K12990"/>
    </row>
    <row r="12991" spans="1:11" ht="15">
      <c r="A12991"/>
      <c r="B12991"/>
      <c r="C12991"/>
      <c r="D12991"/>
      <c r="E12991"/>
      <c r="F12991"/>
      <c r="G12991"/>
      <c r="H12991"/>
      <c r="I12991"/>
      <c r="J12991"/>
      <c r="K12991"/>
    </row>
    <row r="12992" spans="1:11" ht="15">
      <c r="A12992"/>
      <c r="B12992"/>
      <c r="C12992"/>
      <c r="D12992"/>
      <c r="E12992"/>
      <c r="F12992"/>
      <c r="G12992"/>
      <c r="H12992"/>
      <c r="I12992"/>
      <c r="J12992"/>
      <c r="K12992"/>
    </row>
    <row r="12993" spans="1:11" ht="15">
      <c r="A12993"/>
      <c r="B12993"/>
      <c r="C12993"/>
      <c r="D12993"/>
      <c r="E12993"/>
      <c r="F12993"/>
      <c r="G12993"/>
      <c r="H12993"/>
      <c r="I12993"/>
      <c r="J12993"/>
      <c r="K12993"/>
    </row>
    <row r="12994" spans="1:11" ht="15">
      <c r="A12994"/>
      <c r="B12994"/>
      <c r="C12994"/>
      <c r="D12994"/>
      <c r="E12994"/>
      <c r="F12994"/>
      <c r="G12994"/>
      <c r="H12994"/>
      <c r="I12994"/>
      <c r="J12994"/>
      <c r="K12994"/>
    </row>
    <row r="12995" spans="1:11" ht="15">
      <c r="A12995"/>
      <c r="B12995"/>
      <c r="C12995"/>
      <c r="D12995"/>
      <c r="E12995"/>
      <c r="F12995"/>
      <c r="G12995"/>
      <c r="H12995"/>
      <c r="I12995"/>
      <c r="J12995"/>
      <c r="K12995"/>
    </row>
    <row r="12996" spans="1:11" ht="15">
      <c r="A12996"/>
      <c r="B12996"/>
      <c r="C12996"/>
      <c r="D12996"/>
      <c r="E12996"/>
      <c r="F12996"/>
      <c r="G12996"/>
      <c r="H12996"/>
      <c r="I12996"/>
      <c r="J12996"/>
      <c r="K12996"/>
    </row>
    <row r="12997" spans="1:11" ht="15">
      <c r="A12997"/>
      <c r="B12997"/>
      <c r="C12997"/>
      <c r="D12997"/>
      <c r="E12997"/>
      <c r="F12997"/>
      <c r="G12997"/>
      <c r="H12997"/>
      <c r="I12997"/>
      <c r="J12997"/>
      <c r="K12997"/>
    </row>
    <row r="12998" spans="1:11" ht="15">
      <c r="A12998"/>
      <c r="B12998"/>
      <c r="C12998"/>
      <c r="D12998"/>
      <c r="E12998"/>
      <c r="F12998"/>
      <c r="G12998"/>
      <c r="H12998"/>
      <c r="I12998"/>
      <c r="J12998"/>
      <c r="K12998"/>
    </row>
    <row r="12999" spans="1:11" ht="15">
      <c r="A12999"/>
      <c r="B12999"/>
      <c r="C12999"/>
      <c r="D12999"/>
      <c r="E12999"/>
      <c r="F12999"/>
      <c r="G12999"/>
      <c r="H12999"/>
      <c r="I12999"/>
      <c r="J12999"/>
      <c r="K12999"/>
    </row>
    <row r="13000" spans="1:11" ht="15">
      <c r="A13000"/>
      <c r="B13000"/>
      <c r="C13000"/>
      <c r="D13000"/>
      <c r="E13000"/>
      <c r="F13000"/>
      <c r="G13000"/>
      <c r="H13000"/>
      <c r="I13000"/>
      <c r="J13000"/>
      <c r="K13000"/>
    </row>
    <row r="13001" spans="1:11" ht="15">
      <c r="A13001"/>
      <c r="B13001"/>
      <c r="C13001"/>
      <c r="D13001"/>
      <c r="E13001"/>
      <c r="F13001"/>
      <c r="G13001"/>
      <c r="H13001"/>
      <c r="I13001"/>
      <c r="J13001"/>
      <c r="K13001"/>
    </row>
    <row r="13002" spans="1:11" ht="15">
      <c r="A13002"/>
      <c r="B13002"/>
      <c r="C13002"/>
      <c r="D13002"/>
      <c r="E13002"/>
      <c r="F13002"/>
      <c r="G13002"/>
      <c r="H13002"/>
      <c r="I13002"/>
      <c r="J13002"/>
      <c r="K13002"/>
    </row>
    <row r="13003" spans="1:11" ht="15">
      <c r="A13003"/>
      <c r="B13003"/>
      <c r="C13003"/>
      <c r="D13003"/>
      <c r="E13003"/>
      <c r="F13003"/>
      <c r="G13003"/>
      <c r="H13003"/>
      <c r="I13003"/>
      <c r="J13003"/>
      <c r="K13003"/>
    </row>
    <row r="13004" spans="1:11" ht="15">
      <c r="A13004"/>
      <c r="B13004"/>
      <c r="C13004"/>
      <c r="D13004"/>
      <c r="E13004"/>
      <c r="F13004"/>
      <c r="G13004"/>
      <c r="H13004"/>
      <c r="I13004"/>
      <c r="J13004"/>
      <c r="K13004"/>
    </row>
    <row r="13005" spans="1:11" ht="15">
      <c r="A13005"/>
      <c r="B13005"/>
      <c r="C13005"/>
      <c r="D13005"/>
      <c r="E13005"/>
      <c r="F13005"/>
      <c r="G13005"/>
      <c r="H13005"/>
      <c r="I13005"/>
      <c r="J13005"/>
      <c r="K13005"/>
    </row>
    <row r="13006" spans="1:11" ht="15">
      <c r="A13006"/>
      <c r="B13006"/>
      <c r="C13006"/>
      <c r="D13006"/>
      <c r="E13006"/>
      <c r="F13006"/>
      <c r="G13006"/>
      <c r="H13006"/>
      <c r="I13006"/>
      <c r="J13006"/>
      <c r="K13006"/>
    </row>
    <row r="13007" spans="1:11" ht="15">
      <c r="A13007"/>
      <c r="B13007"/>
      <c r="C13007"/>
      <c r="D13007"/>
      <c r="E13007"/>
      <c r="F13007"/>
      <c r="G13007"/>
      <c r="H13007"/>
      <c r="I13007"/>
      <c r="J13007"/>
      <c r="K13007"/>
    </row>
    <row r="13008" spans="1:11" ht="15">
      <c r="A13008"/>
      <c r="B13008"/>
      <c r="C13008"/>
      <c r="D13008"/>
      <c r="E13008"/>
      <c r="F13008"/>
      <c r="G13008"/>
      <c r="H13008"/>
      <c r="I13008"/>
      <c r="J13008"/>
      <c r="K13008"/>
    </row>
    <row r="13009" spans="1:11" ht="15">
      <c r="A13009"/>
      <c r="B13009"/>
      <c r="C13009"/>
      <c r="D13009"/>
      <c r="E13009"/>
      <c r="F13009"/>
      <c r="G13009"/>
      <c r="H13009"/>
      <c r="I13009"/>
      <c r="J13009"/>
      <c r="K13009"/>
    </row>
    <row r="13010" spans="1:11" ht="15">
      <c r="A13010"/>
      <c r="B13010"/>
      <c r="C13010"/>
      <c r="D13010"/>
      <c r="E13010"/>
      <c r="F13010"/>
      <c r="G13010"/>
      <c r="H13010"/>
      <c r="I13010"/>
      <c r="J13010"/>
      <c r="K13010"/>
    </row>
    <row r="13011" spans="1:11" ht="15">
      <c r="A13011"/>
      <c r="B13011"/>
      <c r="C13011"/>
      <c r="D13011"/>
      <c r="E13011"/>
      <c r="F13011"/>
      <c r="G13011"/>
      <c r="H13011"/>
      <c r="I13011"/>
      <c r="J13011"/>
      <c r="K13011"/>
    </row>
    <row r="13012" spans="1:11" ht="15">
      <c r="A13012"/>
      <c r="B13012"/>
      <c r="C13012"/>
      <c r="D13012"/>
      <c r="E13012"/>
      <c r="F13012"/>
      <c r="G13012"/>
      <c r="H13012"/>
      <c r="I13012"/>
      <c r="J13012"/>
      <c r="K13012"/>
    </row>
    <row r="13013" spans="1:11" ht="15">
      <c r="A13013"/>
      <c r="B13013"/>
      <c r="C13013"/>
      <c r="D13013"/>
      <c r="E13013"/>
      <c r="F13013"/>
      <c r="G13013"/>
      <c r="H13013"/>
      <c r="I13013"/>
      <c r="J13013"/>
      <c r="K13013"/>
    </row>
    <row r="13014" spans="1:11" ht="15">
      <c r="A13014"/>
      <c r="B13014"/>
      <c r="C13014"/>
      <c r="D13014"/>
      <c r="E13014"/>
      <c r="F13014"/>
      <c r="G13014"/>
      <c r="H13014"/>
      <c r="I13014"/>
      <c r="J13014"/>
      <c r="K13014"/>
    </row>
    <row r="13015" spans="1:11" ht="15">
      <c r="A13015"/>
      <c r="B13015"/>
      <c r="C13015"/>
      <c r="D13015"/>
      <c r="E13015"/>
      <c r="F13015"/>
      <c r="G13015"/>
      <c r="H13015"/>
      <c r="I13015"/>
      <c r="J13015"/>
      <c r="K13015"/>
    </row>
    <row r="13016" spans="1:11" ht="15">
      <c r="A13016"/>
      <c r="B13016"/>
      <c r="C13016"/>
      <c r="D13016"/>
      <c r="E13016"/>
      <c r="F13016"/>
      <c r="G13016"/>
      <c r="H13016"/>
      <c r="I13016"/>
      <c r="J13016"/>
      <c r="K13016"/>
    </row>
    <row r="13017" spans="1:11" ht="15">
      <c r="A13017"/>
      <c r="B13017"/>
      <c r="C13017"/>
      <c r="D13017"/>
      <c r="E13017"/>
      <c r="F13017"/>
      <c r="G13017"/>
      <c r="H13017"/>
      <c r="I13017"/>
      <c r="J13017"/>
      <c r="K13017"/>
    </row>
    <row r="13018" spans="1:11" ht="15">
      <c r="A13018"/>
      <c r="B13018"/>
      <c r="C13018"/>
      <c r="D13018"/>
      <c r="E13018"/>
      <c r="F13018"/>
      <c r="G13018"/>
      <c r="H13018"/>
      <c r="I13018"/>
      <c r="J13018"/>
      <c r="K13018"/>
    </row>
    <row r="13019" spans="1:11" ht="15">
      <c r="A13019"/>
      <c r="B13019"/>
      <c r="C13019"/>
      <c r="D13019"/>
      <c r="E13019"/>
      <c r="F13019"/>
      <c r="G13019"/>
      <c r="H13019"/>
      <c r="I13019"/>
      <c r="J13019"/>
      <c r="K13019"/>
    </row>
    <row r="13020" spans="1:11" ht="15">
      <c r="A13020"/>
      <c r="B13020"/>
      <c r="C13020"/>
      <c r="D13020"/>
      <c r="E13020"/>
      <c r="F13020"/>
      <c r="G13020"/>
      <c r="H13020"/>
      <c r="I13020"/>
      <c r="J13020"/>
      <c r="K13020"/>
    </row>
    <row r="13021" spans="1:11" ht="15">
      <c r="A13021"/>
      <c r="B13021"/>
      <c r="C13021"/>
      <c r="D13021"/>
      <c r="E13021"/>
      <c r="F13021"/>
      <c r="G13021"/>
      <c r="H13021"/>
      <c r="I13021"/>
      <c r="J13021"/>
      <c r="K13021"/>
    </row>
    <row r="13022" spans="1:11" ht="15">
      <c r="A13022"/>
      <c r="B13022"/>
      <c r="C13022"/>
      <c r="D13022"/>
      <c r="E13022"/>
      <c r="F13022"/>
      <c r="G13022"/>
      <c r="H13022"/>
      <c r="I13022"/>
      <c r="J13022"/>
      <c r="K13022"/>
    </row>
    <row r="13023" spans="1:11" ht="15">
      <c r="A13023"/>
      <c r="B13023"/>
      <c r="C13023"/>
      <c r="D13023"/>
      <c r="E13023"/>
      <c r="F13023"/>
      <c r="G13023"/>
      <c r="H13023"/>
      <c r="I13023"/>
      <c r="J13023"/>
      <c r="K13023"/>
    </row>
    <row r="13024" spans="1:11" ht="15">
      <c r="A13024"/>
      <c r="B13024"/>
      <c r="C13024"/>
      <c r="D13024"/>
      <c r="E13024"/>
      <c r="F13024"/>
      <c r="G13024"/>
      <c r="H13024"/>
      <c r="I13024"/>
      <c r="J13024"/>
      <c r="K13024"/>
    </row>
    <row r="13025" spans="1:11" ht="15">
      <c r="A13025"/>
      <c r="B13025"/>
      <c r="C13025"/>
      <c r="D13025"/>
      <c r="E13025"/>
      <c r="F13025"/>
      <c r="G13025"/>
      <c r="H13025"/>
      <c r="I13025"/>
      <c r="J13025"/>
      <c r="K13025"/>
    </row>
    <row r="13026" spans="1:11" ht="15">
      <c r="A13026"/>
      <c r="B13026"/>
      <c r="C13026"/>
      <c r="D13026"/>
      <c r="E13026"/>
      <c r="F13026"/>
      <c r="G13026"/>
      <c r="H13026"/>
      <c r="I13026"/>
      <c r="J13026"/>
      <c r="K13026"/>
    </row>
    <row r="13027" spans="1:11" ht="15">
      <c r="A13027"/>
      <c r="B13027"/>
      <c r="C13027"/>
      <c r="D13027"/>
      <c r="E13027"/>
      <c r="F13027"/>
      <c r="G13027"/>
      <c r="H13027"/>
      <c r="I13027"/>
      <c r="J13027"/>
      <c r="K13027"/>
    </row>
    <row r="13028" spans="1:11" ht="15">
      <c r="A13028"/>
      <c r="B13028"/>
      <c r="C13028"/>
      <c r="D13028"/>
      <c r="E13028"/>
      <c r="F13028"/>
      <c r="G13028"/>
      <c r="H13028"/>
      <c r="I13028"/>
      <c r="J13028"/>
      <c r="K13028"/>
    </row>
    <row r="13029" spans="1:11" ht="15">
      <c r="A13029"/>
      <c r="B13029"/>
      <c r="C13029"/>
      <c r="D13029"/>
      <c r="E13029"/>
      <c r="F13029"/>
      <c r="G13029"/>
      <c r="H13029"/>
      <c r="I13029"/>
      <c r="J13029"/>
      <c r="K13029"/>
    </row>
    <row r="13030" spans="1:11" ht="15">
      <c r="A13030"/>
      <c r="B13030"/>
      <c r="C13030"/>
      <c r="D13030"/>
      <c r="E13030"/>
      <c r="F13030"/>
      <c r="G13030"/>
      <c r="H13030"/>
      <c r="I13030"/>
      <c r="J13030"/>
      <c r="K13030"/>
    </row>
    <row r="13031" spans="1:11" ht="15">
      <c r="A13031"/>
      <c r="B13031"/>
      <c r="C13031"/>
      <c r="D13031"/>
      <c r="E13031"/>
      <c r="F13031"/>
      <c r="G13031"/>
      <c r="H13031"/>
      <c r="I13031"/>
      <c r="J13031"/>
      <c r="K13031"/>
    </row>
    <row r="13032" spans="1:11" ht="15">
      <c r="A13032"/>
      <c r="B13032"/>
      <c r="C13032"/>
      <c r="D13032"/>
      <c r="E13032"/>
      <c r="F13032"/>
      <c r="G13032"/>
      <c r="H13032"/>
      <c r="I13032"/>
      <c r="J13032"/>
      <c r="K13032"/>
    </row>
    <row r="13033" spans="1:11" ht="15">
      <c r="A13033"/>
      <c r="B13033"/>
      <c r="C13033"/>
      <c r="D13033"/>
      <c r="E13033"/>
      <c r="F13033"/>
      <c r="G13033"/>
      <c r="H13033"/>
      <c r="I13033"/>
      <c r="J13033"/>
      <c r="K13033"/>
    </row>
    <row r="13034" spans="1:11" ht="15">
      <c r="A13034"/>
      <c r="B13034"/>
      <c r="C13034"/>
      <c r="D13034"/>
      <c r="E13034"/>
      <c r="F13034"/>
      <c r="G13034"/>
      <c r="H13034"/>
      <c r="I13034"/>
      <c r="J13034"/>
      <c r="K13034"/>
    </row>
    <row r="13035" spans="1:11" ht="15">
      <c r="A13035"/>
      <c r="B13035"/>
      <c r="C13035"/>
      <c r="D13035"/>
      <c r="E13035"/>
      <c r="F13035"/>
      <c r="G13035"/>
      <c r="H13035"/>
      <c r="I13035"/>
      <c r="J13035"/>
      <c r="K13035"/>
    </row>
    <row r="13036" spans="1:11" ht="15">
      <c r="A13036"/>
      <c r="B13036"/>
      <c r="C13036"/>
      <c r="D13036"/>
      <c r="E13036"/>
      <c r="F13036"/>
      <c r="G13036"/>
      <c r="H13036"/>
      <c r="I13036"/>
      <c r="J13036"/>
      <c r="K13036"/>
    </row>
    <row r="13037" spans="1:11" ht="15">
      <c r="A13037"/>
      <c r="B13037"/>
      <c r="C13037"/>
      <c r="D13037"/>
      <c r="E13037"/>
      <c r="F13037"/>
      <c r="G13037"/>
      <c r="H13037"/>
      <c r="I13037"/>
      <c r="J13037"/>
      <c r="K13037"/>
    </row>
    <row r="13038" spans="1:11" ht="15">
      <c r="A13038"/>
      <c r="B13038"/>
      <c r="C13038"/>
      <c r="D13038"/>
      <c r="E13038"/>
      <c r="F13038"/>
      <c r="G13038"/>
      <c r="H13038"/>
      <c r="I13038"/>
      <c r="J13038"/>
      <c r="K13038"/>
    </row>
    <row r="13039" spans="1:11" ht="15">
      <c r="A13039"/>
      <c r="B13039"/>
      <c r="C13039"/>
      <c r="D13039"/>
      <c r="E13039"/>
      <c r="F13039"/>
      <c r="G13039"/>
      <c r="H13039"/>
      <c r="I13039"/>
      <c r="J13039"/>
      <c r="K13039"/>
    </row>
    <row r="13040" spans="1:11" ht="15">
      <c r="A13040"/>
      <c r="B13040"/>
      <c r="C13040"/>
      <c r="D13040"/>
      <c r="E13040"/>
      <c r="F13040"/>
      <c r="G13040"/>
      <c r="H13040"/>
      <c r="I13040"/>
      <c r="J13040"/>
      <c r="K13040"/>
    </row>
    <row r="13041" spans="1:11" ht="15">
      <c r="A13041"/>
      <c r="B13041"/>
      <c r="C13041"/>
      <c r="D13041"/>
      <c r="E13041"/>
      <c r="F13041"/>
      <c r="G13041"/>
      <c r="H13041"/>
      <c r="I13041"/>
      <c r="J13041"/>
      <c r="K13041"/>
    </row>
    <row r="13042" spans="1:11" ht="15">
      <c r="A13042"/>
      <c r="B13042"/>
      <c r="C13042"/>
      <c r="D13042"/>
      <c r="E13042"/>
      <c r="F13042"/>
      <c r="G13042"/>
      <c r="H13042"/>
      <c r="I13042"/>
      <c r="J13042"/>
      <c r="K13042"/>
    </row>
    <row r="13043" spans="1:11" ht="15">
      <c r="A13043"/>
      <c r="B13043"/>
      <c r="C13043"/>
      <c r="D13043"/>
      <c r="E13043"/>
      <c r="F13043"/>
      <c r="G13043"/>
      <c r="H13043"/>
      <c r="I13043"/>
      <c r="J13043"/>
      <c r="K13043"/>
    </row>
    <row r="13044" spans="1:11" ht="15">
      <c r="A13044"/>
      <c r="B13044"/>
      <c r="C13044"/>
      <c r="D13044"/>
      <c r="E13044"/>
      <c r="F13044"/>
      <c r="G13044"/>
      <c r="H13044"/>
      <c r="I13044"/>
      <c r="J13044"/>
      <c r="K13044"/>
    </row>
    <row r="13045" spans="1:11" ht="15">
      <c r="A13045"/>
      <c r="B13045"/>
      <c r="C13045"/>
      <c r="D13045"/>
      <c r="E13045"/>
      <c r="F13045"/>
      <c r="G13045"/>
      <c r="H13045"/>
      <c r="I13045"/>
      <c r="J13045"/>
      <c r="K13045"/>
    </row>
    <row r="13046" spans="1:11" ht="15">
      <c r="A13046"/>
      <c r="B13046"/>
      <c r="C13046"/>
      <c r="D13046"/>
      <c r="E13046"/>
      <c r="F13046"/>
      <c r="G13046"/>
      <c r="H13046"/>
      <c r="I13046"/>
      <c r="J13046"/>
      <c r="K13046"/>
    </row>
    <row r="13047" spans="1:11" ht="15">
      <c r="A13047"/>
      <c r="B13047"/>
      <c r="C13047"/>
      <c r="D13047"/>
      <c r="E13047"/>
      <c r="F13047"/>
      <c r="G13047"/>
      <c r="H13047"/>
      <c r="I13047"/>
      <c r="J13047"/>
      <c r="K13047"/>
    </row>
    <row r="13048" spans="1:11" ht="15">
      <c r="A13048"/>
      <c r="B13048"/>
      <c r="C13048"/>
      <c r="D13048"/>
      <c r="E13048"/>
      <c r="F13048"/>
      <c r="G13048"/>
      <c r="H13048"/>
      <c r="I13048"/>
      <c r="J13048"/>
      <c r="K13048"/>
    </row>
    <row r="13049" spans="1:11" ht="15">
      <c r="A13049"/>
      <c r="B13049"/>
      <c r="C13049"/>
      <c r="D13049"/>
      <c r="E13049"/>
      <c r="F13049"/>
      <c r="G13049"/>
      <c r="H13049"/>
      <c r="I13049"/>
      <c r="J13049"/>
      <c r="K13049"/>
    </row>
    <row r="13050" spans="1:11" ht="15">
      <c r="A13050"/>
      <c r="B13050"/>
      <c r="C13050"/>
      <c r="D13050"/>
      <c r="E13050"/>
      <c r="F13050"/>
      <c r="G13050"/>
      <c r="H13050"/>
      <c r="I13050"/>
      <c r="J13050"/>
      <c r="K13050"/>
    </row>
    <row r="13051" spans="1:11" ht="15">
      <c r="A13051"/>
      <c r="B13051"/>
      <c r="C13051"/>
      <c r="D13051"/>
      <c r="E13051"/>
      <c r="F13051"/>
      <c r="G13051"/>
      <c r="H13051"/>
      <c r="I13051"/>
      <c r="J13051"/>
      <c r="K13051"/>
    </row>
    <row r="13052" spans="1:11" ht="15">
      <c r="A13052"/>
      <c r="B13052"/>
      <c r="C13052"/>
      <c r="D13052"/>
      <c r="E13052"/>
      <c r="F13052"/>
      <c r="G13052"/>
      <c r="H13052"/>
      <c r="I13052"/>
      <c r="J13052"/>
      <c r="K13052"/>
    </row>
    <row r="13053" spans="1:11" ht="15">
      <c r="A13053"/>
      <c r="B13053"/>
      <c r="C13053"/>
      <c r="D13053"/>
      <c r="E13053"/>
      <c r="F13053"/>
      <c r="G13053"/>
      <c r="H13053"/>
      <c r="I13053"/>
      <c r="J13053"/>
      <c r="K13053"/>
    </row>
    <row r="13054" spans="1:11" ht="15">
      <c r="A13054"/>
      <c r="B13054"/>
      <c r="C13054"/>
      <c r="D13054"/>
      <c r="E13054"/>
      <c r="F13054"/>
      <c r="G13054"/>
      <c r="H13054"/>
      <c r="I13054"/>
      <c r="J13054"/>
      <c r="K13054"/>
    </row>
    <row r="13055" spans="1:11" ht="15">
      <c r="A13055"/>
      <c r="B13055"/>
      <c r="C13055"/>
      <c r="D13055"/>
      <c r="E13055"/>
      <c r="F13055"/>
      <c r="G13055"/>
      <c r="H13055"/>
      <c r="I13055"/>
      <c r="J13055"/>
      <c r="K13055"/>
    </row>
    <row r="13056" spans="1:11" ht="15">
      <c r="A13056"/>
      <c r="B13056"/>
      <c r="C13056"/>
      <c r="D13056"/>
      <c r="E13056"/>
      <c r="F13056"/>
      <c r="G13056"/>
      <c r="H13056"/>
      <c r="I13056"/>
      <c r="J13056"/>
      <c r="K13056"/>
    </row>
    <row r="13057" spans="1:11" ht="15">
      <c r="A13057"/>
      <c r="B13057"/>
      <c r="C13057"/>
      <c r="D13057"/>
      <c r="E13057"/>
      <c r="F13057"/>
      <c r="G13057"/>
      <c r="H13057"/>
      <c r="I13057"/>
      <c r="J13057"/>
      <c r="K13057"/>
    </row>
    <row r="13058" spans="1:11" ht="15">
      <c r="A13058"/>
      <c r="B13058"/>
      <c r="C13058"/>
      <c r="D13058"/>
      <c r="E13058"/>
      <c r="F13058"/>
      <c r="G13058"/>
      <c r="H13058"/>
      <c r="I13058"/>
      <c r="J13058"/>
      <c r="K13058"/>
    </row>
    <row r="13059" spans="1:11" ht="15">
      <c r="A13059"/>
      <c r="B13059"/>
      <c r="C13059"/>
      <c r="D13059"/>
      <c r="E13059"/>
      <c r="F13059"/>
      <c r="G13059"/>
      <c r="H13059"/>
      <c r="I13059"/>
      <c r="J13059"/>
      <c r="K13059"/>
    </row>
    <row r="13060" spans="1:11" ht="15">
      <c r="A13060"/>
      <c r="B13060"/>
      <c r="C13060"/>
      <c r="D13060"/>
      <c r="E13060"/>
      <c r="F13060"/>
      <c r="G13060"/>
      <c r="H13060"/>
      <c r="I13060"/>
      <c r="J13060"/>
      <c r="K13060"/>
    </row>
    <row r="13061" spans="1:11" ht="15">
      <c r="A13061"/>
      <c r="B13061"/>
      <c r="C13061"/>
      <c r="D13061"/>
      <c r="E13061"/>
      <c r="F13061"/>
      <c r="G13061"/>
      <c r="H13061"/>
      <c r="I13061"/>
      <c r="J13061"/>
      <c r="K13061"/>
    </row>
    <row r="13062" spans="1:11" ht="15">
      <c r="A13062"/>
      <c r="B13062"/>
      <c r="C13062"/>
      <c r="D13062"/>
      <c r="E13062"/>
      <c r="F13062"/>
      <c r="G13062"/>
      <c r="H13062"/>
      <c r="I13062"/>
      <c r="J13062"/>
      <c r="K13062"/>
    </row>
    <row r="13063" spans="1:11" ht="15">
      <c r="A13063"/>
      <c r="B13063"/>
      <c r="C13063"/>
      <c r="D13063"/>
      <c r="E13063"/>
      <c r="F13063"/>
      <c r="G13063"/>
      <c r="H13063"/>
      <c r="I13063"/>
      <c r="J13063"/>
      <c r="K13063"/>
    </row>
    <row r="13064" spans="1:11" ht="15">
      <c r="A13064"/>
      <c r="B13064"/>
      <c r="C13064"/>
      <c r="D13064"/>
      <c r="E13064"/>
      <c r="F13064"/>
      <c r="G13064"/>
      <c r="H13064"/>
      <c r="I13064"/>
      <c r="J13064"/>
      <c r="K13064"/>
    </row>
    <row r="13065" spans="1:11" ht="15">
      <c r="A13065"/>
      <c r="B13065"/>
      <c r="C13065"/>
      <c r="D13065"/>
      <c r="E13065"/>
      <c r="F13065"/>
      <c r="G13065"/>
      <c r="H13065"/>
      <c r="I13065"/>
      <c r="J13065"/>
      <c r="K13065"/>
    </row>
    <row r="13066" spans="1:11" ht="15">
      <c r="A13066"/>
      <c r="B13066"/>
      <c r="C13066"/>
      <c r="D13066"/>
      <c r="E13066"/>
      <c r="F13066"/>
      <c r="G13066"/>
      <c r="H13066"/>
      <c r="I13066"/>
      <c r="J13066"/>
      <c r="K13066"/>
    </row>
    <row r="13067" spans="1:11" ht="15">
      <c r="A13067"/>
      <c r="B13067"/>
      <c r="C13067"/>
      <c r="D13067"/>
      <c r="E13067"/>
      <c r="F13067"/>
      <c r="G13067"/>
      <c r="H13067"/>
      <c r="I13067"/>
      <c r="J13067"/>
      <c r="K13067"/>
    </row>
    <row r="13068" spans="1:11" ht="15">
      <c r="A13068"/>
      <c r="B13068"/>
      <c r="C13068"/>
      <c r="D13068"/>
      <c r="E13068"/>
      <c r="F13068"/>
      <c r="G13068"/>
      <c r="H13068"/>
      <c r="I13068"/>
      <c r="J13068"/>
      <c r="K13068"/>
    </row>
    <row r="13069" spans="1:11" ht="15">
      <c r="A13069"/>
      <c r="B13069"/>
      <c r="C13069"/>
      <c r="D13069"/>
      <c r="E13069"/>
      <c r="F13069"/>
      <c r="G13069"/>
      <c r="H13069"/>
      <c r="I13069"/>
      <c r="J13069"/>
      <c r="K13069"/>
    </row>
    <row r="13070" spans="1:11" ht="15">
      <c r="A13070"/>
      <c r="B13070"/>
      <c r="C13070"/>
      <c r="D13070"/>
      <c r="E13070"/>
      <c r="F13070"/>
      <c r="G13070"/>
      <c r="H13070"/>
      <c r="I13070"/>
      <c r="J13070"/>
      <c r="K13070"/>
    </row>
    <row r="13071" spans="1:11" ht="15">
      <c r="A13071"/>
      <c r="B13071"/>
      <c r="C13071"/>
      <c r="D13071"/>
      <c r="E13071"/>
      <c r="F13071"/>
      <c r="G13071"/>
      <c r="H13071"/>
      <c r="I13071"/>
      <c r="J13071"/>
      <c r="K13071"/>
    </row>
    <row r="13072" spans="1:11" ht="15">
      <c r="A13072"/>
      <c r="B13072"/>
      <c r="C13072"/>
      <c r="D13072"/>
      <c r="E13072"/>
      <c r="F13072"/>
      <c r="G13072"/>
      <c r="H13072"/>
      <c r="I13072"/>
      <c r="J13072"/>
      <c r="K13072"/>
    </row>
    <row r="13073" spans="1:11" ht="15">
      <c r="A13073"/>
      <c r="B13073"/>
      <c r="C13073"/>
      <c r="D13073"/>
      <c r="E13073"/>
      <c r="F13073"/>
      <c r="G13073"/>
      <c r="H13073"/>
      <c r="I13073"/>
      <c r="J13073"/>
      <c r="K13073"/>
    </row>
    <row r="13074" spans="1:11" ht="15">
      <c r="A13074"/>
      <c r="B13074"/>
      <c r="C13074"/>
      <c r="D13074"/>
      <c r="E13074"/>
      <c r="F13074"/>
      <c r="G13074"/>
      <c r="H13074"/>
      <c r="I13074"/>
      <c r="J13074"/>
      <c r="K13074"/>
    </row>
    <row r="13075" spans="1:11" ht="15">
      <c r="A13075"/>
      <c r="B13075"/>
      <c r="C13075"/>
      <c r="D13075"/>
      <c r="E13075"/>
      <c r="F13075"/>
      <c r="G13075"/>
      <c r="H13075"/>
      <c r="I13075"/>
      <c r="J13075"/>
      <c r="K13075"/>
    </row>
    <row r="13076" spans="1:11" ht="15">
      <c r="A13076"/>
      <c r="B13076"/>
      <c r="C13076"/>
      <c r="D13076"/>
      <c r="E13076"/>
      <c r="F13076"/>
      <c r="G13076"/>
      <c r="H13076"/>
      <c r="I13076"/>
      <c r="J13076"/>
      <c r="K13076"/>
    </row>
    <row r="13077" spans="1:11" ht="15">
      <c r="A13077"/>
      <c r="B13077"/>
      <c r="C13077"/>
      <c r="D13077"/>
      <c r="E13077"/>
      <c r="F13077"/>
      <c r="G13077"/>
      <c r="H13077"/>
      <c r="I13077"/>
      <c r="J13077"/>
      <c r="K13077"/>
    </row>
    <row r="13078" spans="1:11" ht="15">
      <c r="A13078"/>
      <c r="B13078"/>
      <c r="C13078"/>
      <c r="D13078"/>
      <c r="E13078"/>
      <c r="F13078"/>
      <c r="G13078"/>
      <c r="H13078"/>
      <c r="I13078"/>
      <c r="J13078"/>
      <c r="K13078"/>
    </row>
    <row r="13079" spans="1:11" ht="15">
      <c r="A13079"/>
      <c r="B13079"/>
      <c r="C13079"/>
      <c r="D13079"/>
      <c r="E13079"/>
      <c r="F13079"/>
      <c r="G13079"/>
      <c r="H13079"/>
      <c r="I13079"/>
      <c r="J13079"/>
      <c r="K13079"/>
    </row>
    <row r="13080" spans="1:11" ht="15">
      <c r="A13080"/>
      <c r="B13080"/>
      <c r="C13080"/>
      <c r="D13080"/>
      <c r="E13080"/>
      <c r="F13080"/>
      <c r="G13080"/>
      <c r="H13080"/>
      <c r="I13080"/>
      <c r="J13080"/>
      <c r="K13080"/>
    </row>
    <row r="13081" spans="1:11" ht="15">
      <c r="A13081"/>
      <c r="B13081"/>
      <c r="C13081"/>
      <c r="D13081"/>
      <c r="E13081"/>
      <c r="F13081"/>
      <c r="G13081"/>
      <c r="H13081"/>
      <c r="I13081"/>
      <c r="J13081"/>
      <c r="K13081"/>
    </row>
    <row r="13082" spans="1:11" ht="15">
      <c r="A13082"/>
      <c r="B13082"/>
      <c r="C13082"/>
      <c r="D13082"/>
      <c r="E13082"/>
      <c r="F13082"/>
      <c r="G13082"/>
      <c r="H13082"/>
      <c r="I13082"/>
      <c r="J13082"/>
      <c r="K13082"/>
    </row>
    <row r="13083" spans="1:11" ht="15">
      <c r="A13083"/>
      <c r="B13083"/>
      <c r="C13083"/>
      <c r="D13083"/>
      <c r="E13083"/>
      <c r="F13083"/>
      <c r="G13083"/>
      <c r="H13083"/>
      <c r="I13083"/>
      <c r="J13083"/>
      <c r="K13083"/>
    </row>
    <row r="13084" spans="1:11" ht="15">
      <c r="A13084"/>
      <c r="B13084"/>
      <c r="C13084"/>
      <c r="D13084"/>
      <c r="E13084"/>
      <c r="F13084"/>
      <c r="G13084"/>
      <c r="H13084"/>
      <c r="I13084"/>
      <c r="J13084"/>
      <c r="K13084"/>
    </row>
    <row r="13085" spans="1:11" ht="15">
      <c r="A13085"/>
      <c r="B13085"/>
      <c r="C13085"/>
      <c r="D13085"/>
      <c r="E13085"/>
      <c r="F13085"/>
      <c r="G13085"/>
      <c r="H13085"/>
      <c r="I13085"/>
      <c r="J13085"/>
      <c r="K13085"/>
    </row>
    <row r="13086" spans="1:11" ht="15">
      <c r="A13086"/>
      <c r="B13086"/>
      <c r="C13086"/>
      <c r="D13086"/>
      <c r="E13086"/>
      <c r="F13086"/>
      <c r="G13086"/>
      <c r="H13086"/>
      <c r="I13086"/>
      <c r="J13086"/>
      <c r="K13086"/>
    </row>
    <row r="13087" spans="1:11" ht="15">
      <c r="A13087"/>
      <c r="B13087"/>
      <c r="C13087"/>
      <c r="D13087"/>
      <c r="E13087"/>
      <c r="F13087"/>
      <c r="G13087"/>
      <c r="H13087"/>
      <c r="I13087"/>
      <c r="J13087"/>
      <c r="K13087"/>
    </row>
    <row r="13088" spans="1:11" ht="15">
      <c r="A13088"/>
      <c r="B13088"/>
      <c r="C13088"/>
      <c r="D13088"/>
      <c r="E13088"/>
      <c r="F13088"/>
      <c r="G13088"/>
      <c r="H13088"/>
      <c r="I13088"/>
      <c r="J13088"/>
      <c r="K13088"/>
    </row>
    <row r="13089" spans="1:11" ht="15">
      <c r="A13089"/>
      <c r="B13089"/>
      <c r="C13089"/>
      <c r="D13089"/>
      <c r="E13089"/>
      <c r="F13089"/>
      <c r="G13089"/>
      <c r="H13089"/>
      <c r="I13089"/>
      <c r="J13089"/>
      <c r="K13089"/>
    </row>
    <row r="13090" spans="1:11" ht="15">
      <c r="A13090"/>
      <c r="B13090"/>
      <c r="C13090"/>
      <c r="D13090"/>
      <c r="E13090"/>
      <c r="F13090"/>
      <c r="G13090"/>
      <c r="H13090"/>
      <c r="I13090"/>
      <c r="J13090"/>
      <c r="K13090"/>
    </row>
    <row r="13091" spans="1:11" ht="15">
      <c r="A13091"/>
      <c r="B13091"/>
      <c r="C13091"/>
      <c r="D13091"/>
      <c r="E13091"/>
      <c r="F13091"/>
      <c r="G13091"/>
      <c r="H13091"/>
      <c r="I13091"/>
      <c r="J13091"/>
      <c r="K13091"/>
    </row>
    <row r="13092" spans="1:11" ht="15">
      <c r="A13092"/>
      <c r="B13092"/>
      <c r="C13092"/>
      <c r="D13092"/>
      <c r="E13092"/>
      <c r="F13092"/>
      <c r="G13092"/>
      <c r="H13092"/>
      <c r="I13092"/>
      <c r="J13092"/>
      <c r="K13092"/>
    </row>
    <row r="13093" spans="1:11" ht="15">
      <c r="A13093"/>
      <c r="B13093"/>
      <c r="C13093"/>
      <c r="D13093"/>
      <c r="E13093"/>
      <c r="F13093"/>
      <c r="G13093"/>
      <c r="H13093"/>
      <c r="I13093"/>
      <c r="J13093"/>
      <c r="K13093"/>
    </row>
    <row r="13094" spans="1:11" ht="15">
      <c r="A13094"/>
      <c r="B13094"/>
      <c r="C13094"/>
      <c r="D13094"/>
      <c r="E13094"/>
      <c r="F13094"/>
      <c r="G13094"/>
      <c r="H13094"/>
      <c r="I13094"/>
      <c r="J13094"/>
      <c r="K13094"/>
    </row>
    <row r="13095" spans="1:11" ht="15">
      <c r="A13095"/>
      <c r="B13095"/>
      <c r="C13095"/>
      <c r="D13095"/>
      <c r="E13095"/>
      <c r="F13095"/>
      <c r="G13095"/>
      <c r="H13095"/>
      <c r="I13095"/>
      <c r="J13095"/>
      <c r="K13095"/>
    </row>
    <row r="13096" spans="1:11" ht="15">
      <c r="A13096"/>
      <c r="B13096"/>
      <c r="C13096"/>
      <c r="D13096"/>
      <c r="E13096"/>
      <c r="F13096"/>
      <c r="G13096"/>
      <c r="H13096"/>
      <c r="I13096"/>
      <c r="J13096"/>
      <c r="K13096"/>
    </row>
    <row r="13097" spans="1:11" ht="15">
      <c r="A13097"/>
      <c r="B13097"/>
      <c r="C13097"/>
      <c r="D13097"/>
      <c r="E13097"/>
      <c r="F13097"/>
      <c r="G13097"/>
      <c r="H13097"/>
      <c r="I13097"/>
      <c r="J13097"/>
      <c r="K13097"/>
    </row>
    <row r="13098" spans="1:11" ht="15">
      <c r="A13098"/>
      <c r="B13098"/>
      <c r="C13098"/>
      <c r="D13098"/>
      <c r="E13098"/>
      <c r="F13098"/>
      <c r="G13098"/>
      <c r="H13098"/>
      <c r="I13098"/>
      <c r="J13098"/>
      <c r="K13098"/>
    </row>
    <row r="13099" spans="1:11" ht="15">
      <c r="A13099"/>
      <c r="B13099"/>
      <c r="C13099"/>
      <c r="D13099"/>
      <c r="E13099"/>
      <c r="F13099"/>
      <c r="G13099"/>
      <c r="H13099"/>
      <c r="I13099"/>
      <c r="J13099"/>
      <c r="K13099"/>
    </row>
    <row r="13100" spans="1:11" ht="15">
      <c r="A13100"/>
      <c r="B13100"/>
      <c r="C13100"/>
      <c r="D13100"/>
      <c r="E13100"/>
      <c r="F13100"/>
      <c r="G13100"/>
      <c r="H13100"/>
      <c r="I13100"/>
      <c r="J13100"/>
      <c r="K13100"/>
    </row>
    <row r="13101" spans="1:11" ht="15">
      <c r="A13101"/>
      <c r="B13101"/>
      <c r="C13101"/>
      <c r="D13101"/>
      <c r="E13101"/>
      <c r="F13101"/>
      <c r="G13101"/>
      <c r="H13101"/>
      <c r="I13101"/>
      <c r="J13101"/>
      <c r="K13101"/>
    </row>
    <row r="13102" spans="1:11" ht="15">
      <c r="A13102"/>
      <c r="B13102"/>
      <c r="C13102"/>
      <c r="D13102"/>
      <c r="E13102"/>
      <c r="F13102"/>
      <c r="G13102"/>
      <c r="H13102"/>
      <c r="I13102"/>
      <c r="J13102"/>
      <c r="K13102"/>
    </row>
    <row r="13103" spans="1:11" ht="15">
      <c r="A13103"/>
      <c r="B13103"/>
      <c r="C13103"/>
      <c r="D13103"/>
      <c r="E13103"/>
      <c r="F13103"/>
      <c r="G13103"/>
      <c r="H13103"/>
      <c r="I13103"/>
      <c r="J13103"/>
      <c r="K13103"/>
    </row>
    <row r="13104" spans="1:11" ht="15">
      <c r="A13104"/>
      <c r="B13104"/>
      <c r="C13104"/>
      <c r="D13104"/>
      <c r="E13104"/>
      <c r="F13104"/>
      <c r="G13104"/>
      <c r="H13104"/>
      <c r="I13104"/>
      <c r="J13104"/>
      <c r="K13104"/>
    </row>
    <row r="13105" spans="1:11" ht="15">
      <c r="A13105"/>
      <c r="B13105"/>
      <c r="C13105"/>
      <c r="D13105"/>
      <c r="E13105"/>
      <c r="F13105"/>
      <c r="G13105"/>
      <c r="H13105"/>
      <c r="I13105"/>
      <c r="J13105"/>
      <c r="K13105"/>
    </row>
    <row r="13106" spans="1:11" ht="15">
      <c r="A13106"/>
      <c r="B13106"/>
      <c r="C13106"/>
      <c r="D13106"/>
      <c r="E13106"/>
      <c r="F13106"/>
      <c r="G13106"/>
      <c r="H13106"/>
      <c r="I13106"/>
      <c r="J13106"/>
      <c r="K13106"/>
    </row>
    <row r="13107" spans="1:11" ht="15">
      <c r="A13107"/>
      <c r="B13107"/>
      <c r="C13107"/>
      <c r="D13107"/>
      <c r="E13107"/>
      <c r="F13107"/>
      <c r="G13107"/>
      <c r="H13107"/>
      <c r="I13107"/>
      <c r="J13107"/>
      <c r="K13107"/>
    </row>
    <row r="13108" spans="1:11" ht="15">
      <c r="A13108"/>
      <c r="B13108"/>
      <c r="C13108"/>
      <c r="D13108"/>
      <c r="E13108"/>
      <c r="F13108"/>
      <c r="G13108"/>
      <c r="H13108"/>
      <c r="I13108"/>
      <c r="J13108"/>
      <c r="K13108"/>
    </row>
    <row r="13109" spans="1:11" ht="15">
      <c r="A13109"/>
      <c r="B13109"/>
      <c r="C13109"/>
      <c r="D13109"/>
      <c r="E13109"/>
      <c r="F13109"/>
      <c r="G13109"/>
      <c r="H13109"/>
      <c r="I13109"/>
      <c r="J13109"/>
      <c r="K13109"/>
    </row>
    <row r="13110" spans="1:11" ht="15">
      <c r="A13110"/>
      <c r="B13110"/>
      <c r="C13110"/>
      <c r="D13110"/>
      <c r="E13110"/>
      <c r="F13110"/>
      <c r="G13110"/>
      <c r="H13110"/>
      <c r="I13110"/>
      <c r="J13110"/>
      <c r="K13110"/>
    </row>
    <row r="13111" spans="1:11" ht="15">
      <c r="A13111"/>
      <c r="B13111"/>
      <c r="C13111"/>
      <c r="D13111"/>
      <c r="E13111"/>
      <c r="F13111"/>
      <c r="G13111"/>
      <c r="H13111"/>
      <c r="I13111"/>
      <c r="J13111"/>
      <c r="K13111"/>
    </row>
    <row r="13112" spans="1:11" ht="15">
      <c r="A13112"/>
      <c r="B13112"/>
      <c r="C13112"/>
      <c r="D13112"/>
      <c r="E13112"/>
      <c r="F13112"/>
      <c r="G13112"/>
      <c r="H13112"/>
      <c r="I13112"/>
      <c r="J13112"/>
      <c r="K13112"/>
    </row>
    <row r="13113" spans="1:11" ht="15">
      <c r="A13113"/>
      <c r="B13113"/>
      <c r="C13113"/>
      <c r="D13113"/>
      <c r="E13113"/>
      <c r="F13113"/>
      <c r="G13113"/>
      <c r="H13113"/>
      <c r="I13113"/>
      <c r="J13113"/>
      <c r="K13113"/>
    </row>
    <row r="13114" spans="1:11" ht="15">
      <c r="A13114"/>
      <c r="B13114"/>
      <c r="C13114"/>
      <c r="D13114"/>
      <c r="E13114"/>
      <c r="F13114"/>
      <c r="G13114"/>
      <c r="H13114"/>
      <c r="I13114"/>
      <c r="J13114"/>
      <c r="K13114"/>
    </row>
    <row r="13115" spans="1:11" ht="15">
      <c r="A13115"/>
      <c r="B13115"/>
      <c r="C13115"/>
      <c r="D13115"/>
      <c r="E13115"/>
      <c r="F13115"/>
      <c r="G13115"/>
      <c r="H13115"/>
      <c r="I13115"/>
      <c r="J13115"/>
      <c r="K13115"/>
    </row>
    <row r="13116" spans="1:11" ht="15">
      <c r="A13116"/>
      <c r="B13116"/>
      <c r="C13116"/>
      <c r="D13116"/>
      <c r="E13116"/>
      <c r="F13116"/>
      <c r="G13116"/>
      <c r="H13116"/>
      <c r="I13116"/>
      <c r="J13116"/>
      <c r="K13116"/>
    </row>
    <row r="13117" spans="1:11" ht="15">
      <c r="A13117"/>
      <c r="B13117"/>
      <c r="C13117"/>
      <c r="D13117"/>
      <c r="E13117"/>
      <c r="F13117"/>
      <c r="G13117"/>
      <c r="H13117"/>
      <c r="I13117"/>
      <c r="J13117"/>
      <c r="K13117"/>
    </row>
    <row r="13118" spans="1:11" ht="15">
      <c r="A13118"/>
      <c r="B13118"/>
      <c r="C13118"/>
      <c r="D13118"/>
      <c r="E13118"/>
      <c r="F13118"/>
      <c r="G13118"/>
      <c r="H13118"/>
      <c r="I13118"/>
      <c r="J13118"/>
      <c r="K13118"/>
    </row>
    <row r="13119" spans="1:11" ht="15">
      <c r="A13119"/>
      <c r="B13119"/>
      <c r="C13119"/>
      <c r="D13119"/>
      <c r="E13119"/>
      <c r="F13119"/>
      <c r="G13119"/>
      <c r="H13119"/>
      <c r="I13119"/>
      <c r="J13119"/>
      <c r="K13119"/>
    </row>
    <row r="13120" spans="1:11" ht="15">
      <c r="A13120"/>
      <c r="B13120"/>
      <c r="C13120"/>
      <c r="D13120"/>
      <c r="E13120"/>
      <c r="F13120"/>
      <c r="G13120"/>
      <c r="H13120"/>
      <c r="I13120"/>
      <c r="J13120"/>
      <c r="K13120"/>
    </row>
    <row r="13121" spans="1:11" ht="15">
      <c r="A13121"/>
      <c r="B13121"/>
      <c r="C13121"/>
      <c r="D13121"/>
      <c r="E13121"/>
      <c r="F13121"/>
      <c r="G13121"/>
      <c r="H13121"/>
      <c r="I13121"/>
      <c r="J13121"/>
      <c r="K13121"/>
    </row>
    <row r="13122" spans="1:11" ht="15">
      <c r="A13122"/>
      <c r="B13122"/>
      <c r="C13122"/>
      <c r="D13122"/>
      <c r="E13122"/>
      <c r="F13122"/>
      <c r="G13122"/>
      <c r="H13122"/>
      <c r="I13122"/>
      <c r="J13122"/>
      <c r="K13122"/>
    </row>
    <row r="13123" spans="1:11" ht="15">
      <c r="A13123"/>
      <c r="B13123"/>
      <c r="C13123"/>
      <c r="D13123"/>
      <c r="E13123"/>
      <c r="F13123"/>
      <c r="G13123"/>
      <c r="H13123"/>
      <c r="I13123"/>
      <c r="J13123"/>
      <c r="K13123"/>
    </row>
    <row r="13124" spans="1:11" ht="15">
      <c r="A13124"/>
      <c r="B13124"/>
      <c r="C13124"/>
      <c r="D13124"/>
      <c r="E13124"/>
      <c r="F13124"/>
      <c r="G13124"/>
      <c r="H13124"/>
      <c r="I13124"/>
      <c r="J13124"/>
      <c r="K13124"/>
    </row>
    <row r="13125" spans="1:11" ht="15">
      <c r="A13125"/>
      <c r="B13125"/>
      <c r="C13125"/>
      <c r="D13125"/>
      <c r="E13125"/>
      <c r="F13125"/>
      <c r="G13125"/>
      <c r="H13125"/>
      <c r="I13125"/>
      <c r="J13125"/>
      <c r="K13125"/>
    </row>
    <row r="13126" spans="1:11" ht="15">
      <c r="A13126"/>
      <c r="B13126"/>
      <c r="C13126"/>
      <c r="D13126"/>
      <c r="E13126"/>
      <c r="F13126"/>
      <c r="G13126"/>
      <c r="H13126"/>
      <c r="I13126"/>
      <c r="J13126"/>
      <c r="K13126"/>
    </row>
    <row r="13127" spans="1:11" ht="15">
      <c r="A13127"/>
      <c r="B13127"/>
      <c r="C13127"/>
      <c r="D13127"/>
      <c r="E13127"/>
      <c r="F13127"/>
      <c r="G13127"/>
      <c r="H13127"/>
      <c r="I13127"/>
      <c r="J13127"/>
      <c r="K13127"/>
    </row>
    <row r="13128" spans="1:11" ht="15">
      <c r="A13128"/>
      <c r="B13128"/>
      <c r="C13128"/>
      <c r="D13128"/>
      <c r="E13128"/>
      <c r="F13128"/>
      <c r="G13128"/>
      <c r="H13128"/>
      <c r="I13128"/>
      <c r="J13128"/>
      <c r="K13128"/>
    </row>
    <row r="13129" spans="1:11" ht="15">
      <c r="A13129"/>
      <c r="B13129"/>
      <c r="C13129"/>
      <c r="D13129"/>
      <c r="E13129"/>
      <c r="F13129"/>
      <c r="G13129"/>
      <c r="H13129"/>
      <c r="I13129"/>
      <c r="J13129"/>
      <c r="K13129"/>
    </row>
    <row r="13130" spans="1:11" ht="15">
      <c r="A13130"/>
      <c r="B13130"/>
      <c r="C13130"/>
      <c r="D13130"/>
      <c r="E13130"/>
      <c r="F13130"/>
      <c r="G13130"/>
      <c r="H13130"/>
      <c r="I13130"/>
      <c r="J13130"/>
      <c r="K13130"/>
    </row>
    <row r="13131" spans="1:11" ht="15">
      <c r="A13131"/>
      <c r="B13131"/>
      <c r="C13131"/>
      <c r="D13131"/>
      <c r="E13131"/>
      <c r="F13131"/>
      <c r="G13131"/>
      <c r="H13131"/>
      <c r="I13131"/>
      <c r="J13131"/>
      <c r="K13131"/>
    </row>
    <row r="13132" spans="1:11" ht="15">
      <c r="A13132"/>
      <c r="B13132"/>
      <c r="C13132"/>
      <c r="D13132"/>
      <c r="E13132"/>
      <c r="F13132"/>
      <c r="G13132"/>
      <c r="H13132"/>
      <c r="I13132"/>
      <c r="J13132"/>
      <c r="K13132"/>
    </row>
    <row r="13133" spans="1:11" ht="15">
      <c r="A13133"/>
      <c r="B13133"/>
      <c r="C13133"/>
      <c r="D13133"/>
      <c r="E13133"/>
      <c r="F13133"/>
      <c r="G13133"/>
      <c r="H13133"/>
      <c r="I13133"/>
      <c r="J13133"/>
      <c r="K13133"/>
    </row>
    <row r="13134" spans="1:11" ht="15">
      <c r="A13134"/>
      <c r="B13134"/>
      <c r="C13134"/>
      <c r="D13134"/>
      <c r="E13134"/>
      <c r="F13134"/>
      <c r="G13134"/>
      <c r="H13134"/>
      <c r="I13134"/>
      <c r="J13134"/>
      <c r="K13134"/>
    </row>
    <row r="13135" spans="1:11" ht="15">
      <c r="A13135"/>
      <c r="B13135"/>
      <c r="C13135"/>
      <c r="D13135"/>
      <c r="E13135"/>
      <c r="F13135"/>
      <c r="G13135"/>
      <c r="H13135"/>
      <c r="I13135"/>
      <c r="J13135"/>
      <c r="K13135"/>
    </row>
    <row r="13136" spans="1:11" ht="15">
      <c r="A13136"/>
      <c r="B13136"/>
      <c r="C13136"/>
      <c r="D13136"/>
      <c r="E13136"/>
      <c r="F13136"/>
      <c r="G13136"/>
      <c r="H13136"/>
      <c r="I13136"/>
      <c r="J13136"/>
      <c r="K13136"/>
    </row>
    <row r="13137" spans="1:11" ht="15">
      <c r="A13137"/>
      <c r="B13137"/>
      <c r="C13137"/>
      <c r="D13137"/>
      <c r="E13137"/>
      <c r="F13137"/>
      <c r="G13137"/>
      <c r="H13137"/>
      <c r="I13137"/>
      <c r="J13137"/>
      <c r="K13137"/>
    </row>
    <row r="13138" spans="1:11" ht="15">
      <c r="A13138"/>
      <c r="B13138"/>
      <c r="C13138"/>
      <c r="D13138"/>
      <c r="E13138"/>
      <c r="F13138"/>
      <c r="G13138"/>
      <c r="H13138"/>
      <c r="I13138"/>
      <c r="J13138"/>
      <c r="K13138"/>
    </row>
    <row r="13139" spans="1:11" ht="15">
      <c r="A13139"/>
      <c r="B13139"/>
      <c r="C13139"/>
      <c r="D13139"/>
      <c r="E13139"/>
      <c r="F13139"/>
      <c r="G13139"/>
      <c r="H13139"/>
      <c r="I13139"/>
      <c r="J13139"/>
      <c r="K13139"/>
    </row>
    <row r="13140" spans="1:11" ht="15">
      <c r="A13140"/>
      <c r="B13140"/>
      <c r="C13140"/>
      <c r="D13140"/>
      <c r="E13140"/>
      <c r="F13140"/>
      <c r="G13140"/>
      <c r="H13140"/>
      <c r="I13140"/>
      <c r="J13140"/>
      <c r="K13140"/>
    </row>
    <row r="13141" spans="1:11" ht="15">
      <c r="A13141"/>
      <c r="B13141"/>
      <c r="C13141"/>
      <c r="D13141"/>
      <c r="E13141"/>
      <c r="F13141"/>
      <c r="G13141"/>
      <c r="H13141"/>
      <c r="I13141"/>
      <c r="J13141"/>
      <c r="K13141"/>
    </row>
    <row r="13142" spans="1:11" ht="15">
      <c r="A13142"/>
      <c r="B13142"/>
      <c r="C13142"/>
      <c r="D13142"/>
      <c r="E13142"/>
      <c r="F13142"/>
      <c r="G13142"/>
      <c r="H13142"/>
      <c r="I13142"/>
      <c r="J13142"/>
      <c r="K13142"/>
    </row>
    <row r="13143" spans="1:11" ht="15">
      <c r="A13143"/>
      <c r="B13143"/>
      <c r="C13143"/>
      <c r="D13143"/>
      <c r="E13143"/>
      <c r="F13143"/>
      <c r="G13143"/>
      <c r="H13143"/>
      <c r="I13143"/>
      <c r="J13143"/>
      <c r="K13143"/>
    </row>
    <row r="13144" spans="1:11" ht="15">
      <c r="A13144"/>
      <c r="B13144"/>
      <c r="C13144"/>
      <c r="D13144"/>
      <c r="E13144"/>
      <c r="F13144"/>
      <c r="G13144"/>
      <c r="H13144"/>
      <c r="I13144"/>
      <c r="J13144"/>
      <c r="K13144"/>
    </row>
    <row r="13145" spans="1:11" ht="15">
      <c r="A13145"/>
      <c r="B13145"/>
      <c r="C13145"/>
      <c r="D13145"/>
      <c r="E13145"/>
      <c r="F13145"/>
      <c r="G13145"/>
      <c r="H13145"/>
      <c r="I13145"/>
      <c r="J13145"/>
      <c r="K13145"/>
    </row>
    <row r="13146" spans="1:11" ht="15">
      <c r="A13146"/>
      <c r="B13146"/>
      <c r="C13146"/>
      <c r="D13146"/>
      <c r="E13146"/>
      <c r="F13146"/>
      <c r="G13146"/>
      <c r="H13146"/>
      <c r="I13146"/>
      <c r="J13146"/>
      <c r="K13146"/>
    </row>
    <row r="13147" spans="1:11" ht="15">
      <c r="A13147"/>
      <c r="B13147"/>
      <c r="C13147"/>
      <c r="D13147"/>
      <c r="E13147"/>
      <c r="F13147"/>
      <c r="G13147"/>
      <c r="H13147"/>
      <c r="I13147"/>
      <c r="J13147"/>
      <c r="K13147"/>
    </row>
    <row r="13148" spans="1:11" ht="15">
      <c r="A13148"/>
      <c r="B13148"/>
      <c r="C13148"/>
      <c r="D13148"/>
      <c r="E13148"/>
      <c r="F13148"/>
      <c r="G13148"/>
      <c r="H13148"/>
      <c r="I13148"/>
      <c r="J13148"/>
      <c r="K13148"/>
    </row>
    <row r="13149" spans="1:11" ht="15">
      <c r="A13149"/>
      <c r="B13149"/>
      <c r="C13149"/>
      <c r="D13149"/>
      <c r="E13149"/>
      <c r="F13149"/>
      <c r="G13149"/>
      <c r="H13149"/>
      <c r="I13149"/>
      <c r="J13149"/>
      <c r="K13149"/>
    </row>
    <row r="13150" spans="1:11" ht="15">
      <c r="A13150"/>
      <c r="B13150"/>
      <c r="C13150"/>
      <c r="D13150"/>
      <c r="E13150"/>
      <c r="F13150"/>
      <c r="G13150"/>
      <c r="H13150"/>
      <c r="I13150"/>
      <c r="J13150"/>
      <c r="K13150"/>
    </row>
    <row r="13151" spans="1:11" ht="15">
      <c r="A13151"/>
      <c r="B13151"/>
      <c r="C13151"/>
      <c r="D13151"/>
      <c r="E13151"/>
      <c r="F13151"/>
      <c r="G13151"/>
      <c r="H13151"/>
      <c r="I13151"/>
      <c r="J13151"/>
      <c r="K13151"/>
    </row>
    <row r="13152" spans="1:11" ht="15">
      <c r="A13152"/>
      <c r="B13152"/>
      <c r="C13152"/>
      <c r="D13152"/>
      <c r="E13152"/>
      <c r="F13152"/>
      <c r="G13152"/>
      <c r="H13152"/>
      <c r="I13152"/>
      <c r="J13152"/>
      <c r="K13152"/>
    </row>
    <row r="13153" spans="1:11" ht="15">
      <c r="A13153"/>
      <c r="B13153"/>
      <c r="C13153"/>
      <c r="D13153"/>
      <c r="E13153"/>
      <c r="F13153"/>
      <c r="G13153"/>
      <c r="H13153"/>
      <c r="I13153"/>
      <c r="J13153"/>
      <c r="K13153"/>
    </row>
    <row r="13154" spans="1:11" ht="15">
      <c r="A13154"/>
      <c r="B13154"/>
      <c r="C13154"/>
      <c r="D13154"/>
      <c r="E13154"/>
      <c r="F13154"/>
      <c r="G13154"/>
      <c r="H13154"/>
      <c r="I13154"/>
      <c r="J13154"/>
      <c r="K13154"/>
    </row>
    <row r="13155" spans="1:11" ht="15">
      <c r="A13155"/>
      <c r="B13155"/>
      <c r="C13155"/>
      <c r="D13155"/>
      <c r="E13155"/>
      <c r="F13155"/>
      <c r="G13155"/>
      <c r="H13155"/>
      <c r="I13155"/>
      <c r="J13155"/>
      <c r="K13155"/>
    </row>
    <row r="13156" spans="1:11" ht="15">
      <c r="A13156"/>
      <c r="B13156"/>
      <c r="C13156"/>
      <c r="D13156"/>
      <c r="E13156"/>
      <c r="F13156"/>
      <c r="G13156"/>
      <c r="H13156"/>
      <c r="I13156"/>
      <c r="J13156"/>
      <c r="K13156"/>
    </row>
    <row r="13157" spans="1:11" ht="15">
      <c r="A13157"/>
      <c r="B13157"/>
      <c r="C13157"/>
      <c r="D13157"/>
      <c r="E13157"/>
      <c r="F13157"/>
      <c r="G13157"/>
      <c r="H13157"/>
      <c r="I13157"/>
      <c r="J13157"/>
      <c r="K13157"/>
    </row>
    <row r="13158" spans="1:11" ht="15">
      <c r="A13158"/>
      <c r="B13158"/>
      <c r="C13158"/>
      <c r="D13158"/>
      <c r="E13158"/>
      <c r="F13158"/>
      <c r="G13158"/>
      <c r="H13158"/>
      <c r="I13158"/>
      <c r="J13158"/>
      <c r="K13158"/>
    </row>
    <row r="13159" spans="1:11" ht="15">
      <c r="A13159"/>
      <c r="B13159"/>
      <c r="C13159"/>
      <c r="D13159"/>
      <c r="E13159"/>
      <c r="F13159"/>
      <c r="G13159"/>
      <c r="H13159"/>
      <c r="I13159"/>
      <c r="J13159"/>
      <c r="K13159"/>
    </row>
    <row r="13160" spans="1:11" ht="15">
      <c r="A13160"/>
      <c r="B13160"/>
      <c r="C13160"/>
      <c r="D13160"/>
      <c r="E13160"/>
      <c r="F13160"/>
      <c r="G13160"/>
      <c r="H13160"/>
      <c r="I13160"/>
      <c r="J13160"/>
      <c r="K13160"/>
    </row>
    <row r="13161" spans="1:11" ht="15">
      <c r="A13161"/>
      <c r="B13161"/>
      <c r="C13161"/>
      <c r="D13161"/>
      <c r="E13161"/>
      <c r="F13161"/>
      <c r="G13161"/>
      <c r="H13161"/>
      <c r="I13161"/>
      <c r="J13161"/>
      <c r="K13161"/>
    </row>
    <row r="13162" spans="1:11" ht="15">
      <c r="A13162"/>
      <c r="B13162"/>
      <c r="C13162"/>
      <c r="D13162"/>
      <c r="E13162"/>
      <c r="F13162"/>
      <c r="G13162"/>
      <c r="H13162"/>
      <c r="I13162"/>
      <c r="J13162"/>
      <c r="K13162"/>
    </row>
    <row r="13163" spans="1:11" ht="15">
      <c r="A13163"/>
      <c r="B13163"/>
      <c r="C13163"/>
      <c r="D13163"/>
      <c r="E13163"/>
      <c r="F13163"/>
      <c r="G13163"/>
      <c r="H13163"/>
      <c r="I13163"/>
      <c r="J13163"/>
      <c r="K13163"/>
    </row>
    <row r="13164" spans="1:11" ht="15">
      <c r="A13164"/>
      <c r="B13164"/>
      <c r="C13164"/>
      <c r="D13164"/>
      <c r="E13164"/>
      <c r="F13164"/>
      <c r="G13164"/>
      <c r="H13164"/>
      <c r="I13164"/>
      <c r="J13164"/>
      <c r="K13164"/>
    </row>
    <row r="13165" spans="1:11" ht="15">
      <c r="A13165"/>
      <c r="B13165"/>
      <c r="C13165"/>
      <c r="D13165"/>
      <c r="E13165"/>
      <c r="F13165"/>
      <c r="G13165"/>
      <c r="H13165"/>
      <c r="I13165"/>
      <c r="J13165"/>
      <c r="K13165"/>
    </row>
    <row r="13166" spans="1:11" ht="15">
      <c r="A13166"/>
      <c r="B13166"/>
      <c r="C13166"/>
      <c r="D13166"/>
      <c r="E13166"/>
      <c r="F13166"/>
      <c r="G13166"/>
      <c r="H13166"/>
      <c r="I13166"/>
      <c r="J13166"/>
      <c r="K13166"/>
    </row>
    <row r="13167" spans="1:11" ht="15">
      <c r="A13167"/>
      <c r="B13167"/>
      <c r="C13167"/>
      <c r="D13167"/>
      <c r="E13167"/>
      <c r="F13167"/>
      <c r="G13167"/>
      <c r="H13167"/>
      <c r="I13167"/>
      <c r="J13167"/>
      <c r="K13167"/>
    </row>
    <row r="13168" spans="1:11" ht="15">
      <c r="A13168"/>
      <c r="B13168"/>
      <c r="C13168"/>
      <c r="D13168"/>
      <c r="E13168"/>
      <c r="F13168"/>
      <c r="G13168"/>
      <c r="H13168"/>
      <c r="I13168"/>
      <c r="J13168"/>
      <c r="K13168"/>
    </row>
    <row r="13169" spans="1:11" ht="15">
      <c r="A13169"/>
      <c r="B13169"/>
      <c r="C13169"/>
      <c r="D13169"/>
      <c r="E13169"/>
      <c r="F13169"/>
      <c r="G13169"/>
      <c r="H13169"/>
      <c r="I13169"/>
      <c r="J13169"/>
      <c r="K13169"/>
    </row>
    <row r="13170" spans="1:11" ht="15">
      <c r="A13170"/>
      <c r="B13170"/>
      <c r="C13170"/>
      <c r="D13170"/>
      <c r="E13170"/>
      <c r="F13170"/>
      <c r="G13170"/>
      <c r="H13170"/>
      <c r="I13170"/>
      <c r="J13170"/>
      <c r="K13170"/>
    </row>
    <row r="13171" spans="1:11" ht="15">
      <c r="A13171"/>
      <c r="B13171"/>
      <c r="C13171"/>
      <c r="D13171"/>
      <c r="E13171"/>
      <c r="F13171"/>
      <c r="G13171"/>
      <c r="H13171"/>
      <c r="I13171"/>
      <c r="J13171"/>
      <c r="K13171"/>
    </row>
    <row r="13172" spans="1:11" ht="15">
      <c r="A13172"/>
      <c r="B13172"/>
      <c r="C13172"/>
      <c r="D13172"/>
      <c r="E13172"/>
      <c r="F13172"/>
      <c r="G13172"/>
      <c r="H13172"/>
      <c r="I13172"/>
      <c r="J13172"/>
      <c r="K13172"/>
    </row>
    <row r="13173" spans="1:11" ht="15">
      <c r="A13173"/>
      <c r="B13173"/>
      <c r="C13173"/>
      <c r="D13173"/>
      <c r="E13173"/>
      <c r="F13173"/>
      <c r="G13173"/>
      <c r="H13173"/>
      <c r="I13173"/>
      <c r="J13173"/>
      <c r="K13173"/>
    </row>
    <row r="13174" spans="1:11" ht="15">
      <c r="A13174"/>
      <c r="B13174"/>
      <c r="C13174"/>
      <c r="D13174"/>
      <c r="E13174"/>
      <c r="F13174"/>
      <c r="G13174"/>
      <c r="H13174"/>
      <c r="I13174"/>
      <c r="J13174"/>
      <c r="K13174"/>
    </row>
    <row r="13175" spans="1:11" ht="15">
      <c r="A13175"/>
      <c r="B13175"/>
      <c r="C13175"/>
      <c r="D13175"/>
      <c r="E13175"/>
      <c r="F13175"/>
      <c r="G13175"/>
      <c r="H13175"/>
      <c r="I13175"/>
      <c r="J13175"/>
      <c r="K13175"/>
    </row>
    <row r="13176" spans="1:11" ht="15">
      <c r="A13176"/>
      <c r="B13176"/>
      <c r="C13176"/>
      <c r="D13176"/>
      <c r="E13176"/>
      <c r="F13176"/>
      <c r="G13176"/>
      <c r="H13176"/>
      <c r="I13176"/>
      <c r="J13176"/>
      <c r="K13176"/>
    </row>
    <row r="13177" spans="1:11" ht="15">
      <c r="A13177"/>
      <c r="B13177"/>
      <c r="C13177"/>
      <c r="D13177"/>
      <c r="E13177"/>
      <c r="F13177"/>
      <c r="G13177"/>
      <c r="H13177"/>
      <c r="I13177"/>
      <c r="J13177"/>
      <c r="K13177"/>
    </row>
    <row r="13178" spans="1:11" ht="15">
      <c r="A13178"/>
      <c r="B13178"/>
      <c r="C13178"/>
      <c r="D13178"/>
      <c r="E13178"/>
      <c r="F13178"/>
      <c r="G13178"/>
      <c r="H13178"/>
      <c r="I13178"/>
      <c r="J13178"/>
      <c r="K13178"/>
    </row>
    <row r="13179" spans="1:11" ht="15">
      <c r="A13179"/>
      <c r="B13179"/>
      <c r="C13179"/>
      <c r="D13179"/>
      <c r="E13179"/>
      <c r="F13179"/>
      <c r="G13179"/>
      <c r="H13179"/>
      <c r="I13179"/>
      <c r="J13179"/>
      <c r="K13179"/>
    </row>
    <row r="13180" spans="1:11" ht="15">
      <c r="A13180"/>
      <c r="B13180"/>
      <c r="C13180"/>
      <c r="D13180"/>
      <c r="E13180"/>
      <c r="F13180"/>
      <c r="G13180"/>
      <c r="H13180"/>
      <c r="I13180"/>
      <c r="J13180"/>
      <c r="K13180"/>
    </row>
    <row r="13181" spans="1:11" ht="15">
      <c r="A13181"/>
      <c r="B13181"/>
      <c r="C13181"/>
      <c r="D13181"/>
      <c r="E13181"/>
      <c r="F13181"/>
      <c r="G13181"/>
      <c r="H13181"/>
      <c r="I13181"/>
      <c r="J13181"/>
      <c r="K13181"/>
    </row>
    <row r="13182" spans="1:11" ht="15">
      <c r="A13182"/>
      <c r="B13182"/>
      <c r="C13182"/>
      <c r="D13182"/>
      <c r="E13182"/>
      <c r="F13182"/>
      <c r="G13182"/>
      <c r="H13182"/>
      <c r="I13182"/>
      <c r="J13182"/>
      <c r="K13182"/>
    </row>
    <row r="13183" spans="1:11" ht="15">
      <c r="A13183"/>
      <c r="B13183"/>
      <c r="C13183"/>
      <c r="D13183"/>
      <c r="E13183"/>
      <c r="F13183"/>
      <c r="G13183"/>
      <c r="H13183"/>
      <c r="I13183"/>
      <c r="J13183"/>
      <c r="K13183"/>
    </row>
    <row r="13184" spans="1:11" ht="15">
      <c r="A13184"/>
      <c r="B13184"/>
      <c r="C13184"/>
      <c r="D13184"/>
      <c r="E13184"/>
      <c r="F13184"/>
      <c r="G13184"/>
      <c r="H13184"/>
      <c r="I13184"/>
      <c r="J13184"/>
      <c r="K13184"/>
    </row>
    <row r="13185" spans="1:11" ht="15">
      <c r="A13185"/>
      <c r="B13185"/>
      <c r="C13185"/>
      <c r="D13185"/>
      <c r="E13185"/>
      <c r="F13185"/>
      <c r="G13185"/>
      <c r="H13185"/>
      <c r="I13185"/>
      <c r="J13185"/>
      <c r="K13185"/>
    </row>
    <row r="13186" spans="1:11" ht="15">
      <c r="A13186"/>
      <c r="B13186"/>
      <c r="C13186"/>
      <c r="D13186"/>
      <c r="E13186"/>
      <c r="F13186"/>
      <c r="G13186"/>
      <c r="H13186"/>
      <c r="I13186"/>
      <c r="J13186"/>
      <c r="K13186"/>
    </row>
    <row r="13187" spans="1:11" ht="15">
      <c r="A13187"/>
      <c r="B13187"/>
      <c r="C13187"/>
      <c r="D13187"/>
      <c r="E13187"/>
      <c r="F13187"/>
      <c r="G13187"/>
      <c r="H13187"/>
      <c r="I13187"/>
      <c r="J13187"/>
      <c r="K13187"/>
    </row>
    <row r="13188" spans="1:11" ht="15">
      <c r="A13188"/>
      <c r="B13188"/>
      <c r="C13188"/>
      <c r="D13188"/>
      <c r="E13188"/>
      <c r="F13188"/>
      <c r="G13188"/>
      <c r="H13188"/>
      <c r="I13188"/>
      <c r="J13188"/>
      <c r="K13188"/>
    </row>
    <row r="13189" spans="1:11" ht="15">
      <c r="A13189"/>
      <c r="B13189"/>
      <c r="C13189"/>
      <c r="D13189"/>
      <c r="E13189"/>
      <c r="F13189"/>
      <c r="G13189"/>
      <c r="H13189"/>
      <c r="I13189"/>
      <c r="J13189"/>
      <c r="K13189"/>
    </row>
    <row r="13190" spans="1:11" ht="15">
      <c r="A13190"/>
      <c r="B13190"/>
      <c r="C13190"/>
      <c r="D13190"/>
      <c r="E13190"/>
      <c r="F13190"/>
      <c r="G13190"/>
      <c r="H13190"/>
      <c r="I13190"/>
      <c r="J13190"/>
      <c r="K13190"/>
    </row>
    <row r="13191" spans="1:11" ht="15">
      <c r="A13191"/>
      <c r="B13191"/>
      <c r="C13191"/>
      <c r="D13191"/>
      <c r="E13191"/>
      <c r="F13191"/>
      <c r="G13191"/>
      <c r="H13191"/>
      <c r="I13191"/>
      <c r="J13191"/>
      <c r="K13191"/>
    </row>
    <row r="13192" spans="1:11" ht="15">
      <c r="A13192"/>
      <c r="B13192"/>
      <c r="C13192"/>
      <c r="D13192"/>
      <c r="E13192"/>
      <c r="F13192"/>
      <c r="G13192"/>
      <c r="H13192"/>
      <c r="I13192"/>
      <c r="J13192"/>
      <c r="K13192"/>
    </row>
    <row r="13193" spans="1:11" ht="15">
      <c r="A13193"/>
      <c r="B13193"/>
      <c r="C13193"/>
      <c r="D13193"/>
      <c r="E13193"/>
      <c r="F13193"/>
      <c r="G13193"/>
      <c r="H13193"/>
      <c r="I13193"/>
      <c r="J13193"/>
      <c r="K13193"/>
    </row>
    <row r="13194" spans="1:11" ht="15">
      <c r="A13194"/>
      <c r="B13194"/>
      <c r="C13194"/>
      <c r="D13194"/>
      <c r="E13194"/>
      <c r="F13194"/>
      <c r="G13194"/>
      <c r="H13194"/>
      <c r="I13194"/>
      <c r="J13194"/>
      <c r="K13194"/>
    </row>
    <row r="13195" spans="1:11" ht="15">
      <c r="A13195"/>
      <c r="B13195"/>
      <c r="C13195"/>
      <c r="D13195"/>
      <c r="E13195"/>
      <c r="F13195"/>
      <c r="G13195"/>
      <c r="H13195"/>
      <c r="I13195"/>
      <c r="J13195"/>
      <c r="K13195"/>
    </row>
    <row r="13196" spans="1:11" ht="15">
      <c r="A13196"/>
      <c r="B13196"/>
      <c r="C13196"/>
      <c r="D13196"/>
      <c r="E13196"/>
      <c r="F13196"/>
      <c r="G13196"/>
      <c r="H13196"/>
      <c r="I13196"/>
      <c r="J13196"/>
      <c r="K13196"/>
    </row>
    <row r="13197" spans="1:11" ht="15">
      <c r="A13197"/>
      <c r="B13197"/>
      <c r="C13197"/>
      <c r="D13197"/>
      <c r="E13197"/>
      <c r="F13197"/>
      <c r="G13197"/>
      <c r="H13197"/>
      <c r="I13197"/>
      <c r="J13197"/>
      <c r="K13197"/>
    </row>
    <row r="13198" spans="1:11" ht="15">
      <c r="A13198"/>
      <c r="B13198"/>
      <c r="C13198"/>
      <c r="D13198"/>
      <c r="E13198"/>
      <c r="F13198"/>
      <c r="G13198"/>
      <c r="H13198"/>
      <c r="I13198"/>
      <c r="J13198"/>
      <c r="K13198"/>
    </row>
    <row r="13199" spans="1:11" ht="15">
      <c r="A13199"/>
      <c r="B13199"/>
      <c r="C13199"/>
      <c r="D13199"/>
      <c r="E13199"/>
      <c r="F13199"/>
      <c r="G13199"/>
      <c r="H13199"/>
      <c r="I13199"/>
      <c r="J13199"/>
      <c r="K13199"/>
    </row>
    <row r="13200" spans="1:11" ht="15">
      <c r="A13200"/>
      <c r="B13200"/>
      <c r="C13200"/>
      <c r="D13200"/>
      <c r="E13200"/>
      <c r="F13200"/>
      <c r="G13200"/>
      <c r="H13200"/>
      <c r="I13200"/>
      <c r="J13200"/>
      <c r="K13200"/>
    </row>
    <row r="13201" spans="1:11" ht="15">
      <c r="A13201"/>
      <c r="B13201"/>
      <c r="C13201"/>
      <c r="D13201"/>
      <c r="E13201"/>
      <c r="F13201"/>
      <c r="G13201"/>
      <c r="H13201"/>
      <c r="I13201"/>
      <c r="J13201"/>
      <c r="K13201"/>
    </row>
    <row r="13202" spans="1:11" ht="15">
      <c r="A13202"/>
      <c r="B13202"/>
      <c r="C13202"/>
      <c r="D13202"/>
      <c r="E13202"/>
      <c r="F13202"/>
      <c r="G13202"/>
      <c r="H13202"/>
      <c r="I13202"/>
      <c r="J13202"/>
      <c r="K13202"/>
    </row>
    <row r="13203" spans="1:11" ht="15">
      <c r="A13203"/>
      <c r="B13203"/>
      <c r="C13203"/>
      <c r="D13203"/>
      <c r="E13203"/>
      <c r="F13203"/>
      <c r="G13203"/>
      <c r="H13203"/>
      <c r="I13203"/>
      <c r="J13203"/>
      <c r="K13203"/>
    </row>
    <row r="13204" spans="1:11" ht="15">
      <c r="A13204"/>
      <c r="B13204"/>
      <c r="C13204"/>
      <c r="D13204"/>
      <c r="E13204"/>
      <c r="F13204"/>
      <c r="G13204"/>
      <c r="H13204"/>
      <c r="I13204"/>
      <c r="J13204"/>
      <c r="K13204"/>
    </row>
    <row r="13205" spans="1:11" ht="15">
      <c r="A13205"/>
      <c r="B13205"/>
      <c r="C13205"/>
      <c r="D13205"/>
      <c r="E13205"/>
      <c r="F13205"/>
      <c r="G13205"/>
      <c r="H13205"/>
      <c r="I13205"/>
      <c r="J13205"/>
      <c r="K13205"/>
    </row>
    <row r="13206" spans="1:11" ht="15">
      <c r="A13206"/>
      <c r="B13206"/>
      <c r="C13206"/>
      <c r="D13206"/>
      <c r="E13206"/>
      <c r="F13206"/>
      <c r="G13206"/>
      <c r="H13206"/>
      <c r="I13206"/>
      <c r="J13206"/>
      <c r="K13206"/>
    </row>
    <row r="13207" spans="1:11" ht="15">
      <c r="A13207"/>
      <c r="B13207"/>
      <c r="C13207"/>
      <c r="D13207"/>
      <c r="E13207"/>
      <c r="F13207"/>
      <c r="G13207"/>
      <c r="H13207"/>
      <c r="I13207"/>
      <c r="J13207"/>
      <c r="K13207"/>
    </row>
    <row r="13208" spans="1:11" ht="15">
      <c r="A13208"/>
      <c r="B13208"/>
      <c r="C13208"/>
      <c r="D13208"/>
      <c r="E13208"/>
      <c r="F13208"/>
      <c r="G13208"/>
      <c r="H13208"/>
      <c r="I13208"/>
      <c r="J13208"/>
      <c r="K13208"/>
    </row>
    <row r="13209" spans="1:11" ht="15">
      <c r="A13209"/>
      <c r="B13209"/>
      <c r="C13209"/>
      <c r="D13209"/>
      <c r="E13209"/>
      <c r="F13209"/>
      <c r="G13209"/>
      <c r="H13209"/>
      <c r="I13209"/>
      <c r="J13209"/>
      <c r="K13209"/>
    </row>
    <row r="13210" spans="1:11" ht="15">
      <c r="A13210"/>
      <c r="B13210"/>
      <c r="C13210"/>
      <c r="D13210"/>
      <c r="E13210"/>
      <c r="F13210"/>
      <c r="G13210"/>
      <c r="H13210"/>
      <c r="I13210"/>
      <c r="J13210"/>
      <c r="K13210"/>
    </row>
    <row r="13211" spans="1:11" ht="15">
      <c r="A13211"/>
      <c r="B13211"/>
      <c r="C13211"/>
      <c r="D13211"/>
      <c r="E13211"/>
      <c r="F13211"/>
      <c r="G13211"/>
      <c r="H13211"/>
      <c r="I13211"/>
      <c r="J13211"/>
      <c r="K13211"/>
    </row>
    <row r="13212" spans="1:11" ht="15">
      <c r="A13212"/>
      <c r="B13212"/>
      <c r="C13212"/>
      <c r="D13212"/>
      <c r="E13212"/>
      <c r="F13212"/>
      <c r="G13212"/>
      <c r="H13212"/>
      <c r="I13212"/>
      <c r="J13212"/>
      <c r="K13212"/>
    </row>
    <row r="13213" spans="1:11" ht="15">
      <c r="A13213"/>
      <c r="B13213"/>
      <c r="C13213"/>
      <c r="D13213"/>
      <c r="E13213"/>
      <c r="F13213"/>
      <c r="G13213"/>
      <c r="H13213"/>
      <c r="I13213"/>
      <c r="J13213"/>
      <c r="K13213"/>
    </row>
    <row r="13214" spans="1:11" ht="15">
      <c r="A13214"/>
      <c r="B13214"/>
      <c r="C13214"/>
      <c r="D13214"/>
      <c r="E13214"/>
      <c r="F13214"/>
      <c r="G13214"/>
      <c r="H13214"/>
      <c r="I13214"/>
      <c r="J13214"/>
      <c r="K13214"/>
    </row>
    <row r="13215" spans="1:11" ht="15">
      <c r="A13215"/>
      <c r="B13215"/>
      <c r="C13215"/>
      <c r="D13215"/>
      <c r="E13215"/>
      <c r="F13215"/>
      <c r="G13215"/>
      <c r="H13215"/>
      <c r="I13215"/>
      <c r="J13215"/>
      <c r="K13215"/>
    </row>
    <row r="13216" spans="1:11" ht="15">
      <c r="A13216"/>
      <c r="B13216"/>
      <c r="C13216"/>
      <c r="D13216"/>
      <c r="E13216"/>
      <c r="F13216"/>
      <c r="G13216"/>
      <c r="H13216"/>
      <c r="I13216"/>
      <c r="J13216"/>
      <c r="K13216"/>
    </row>
    <row r="13217" spans="1:11" ht="15">
      <c r="A13217"/>
      <c r="B13217"/>
      <c r="C13217"/>
      <c r="D13217"/>
      <c r="E13217"/>
      <c r="F13217"/>
      <c r="G13217"/>
      <c r="H13217"/>
      <c r="I13217"/>
      <c r="J13217"/>
      <c r="K13217"/>
    </row>
    <row r="13218" spans="1:11" ht="15">
      <c r="A13218"/>
      <c r="B13218"/>
      <c r="C13218"/>
      <c r="D13218"/>
      <c r="E13218"/>
      <c r="F13218"/>
      <c r="G13218"/>
      <c r="H13218"/>
      <c r="I13218"/>
      <c r="J13218"/>
      <c r="K13218"/>
    </row>
    <row r="13219" spans="1:11" ht="15">
      <c r="A13219"/>
      <c r="B13219"/>
      <c r="C13219"/>
      <c r="D13219"/>
      <c r="E13219"/>
      <c r="F13219"/>
      <c r="G13219"/>
      <c r="H13219"/>
      <c r="I13219"/>
      <c r="J13219"/>
      <c r="K13219"/>
    </row>
    <row r="13220" spans="1:11" ht="15">
      <c r="A13220"/>
      <c r="B13220"/>
      <c r="C13220"/>
      <c r="D13220"/>
      <c r="E13220"/>
      <c r="F13220"/>
      <c r="G13220"/>
      <c r="H13220"/>
      <c r="I13220"/>
      <c r="J13220"/>
      <c r="K13220"/>
    </row>
    <row r="13221" spans="1:11" ht="15">
      <c r="A13221"/>
      <c r="B13221"/>
      <c r="C13221"/>
      <c r="D13221"/>
      <c r="E13221"/>
      <c r="F13221"/>
      <c r="G13221"/>
      <c r="H13221"/>
      <c r="I13221"/>
      <c r="J13221"/>
      <c r="K13221"/>
    </row>
    <row r="13222" spans="1:11" ht="15">
      <c r="A13222"/>
      <c r="B13222"/>
      <c r="C13222"/>
      <c r="D13222"/>
      <c r="E13222"/>
      <c r="F13222"/>
      <c r="G13222"/>
      <c r="H13222"/>
      <c r="I13222"/>
      <c r="J13222"/>
      <c r="K13222"/>
    </row>
    <row r="13223" spans="1:11" ht="15">
      <c r="A13223"/>
      <c r="B13223"/>
      <c r="C13223"/>
      <c r="D13223"/>
      <c r="E13223"/>
      <c r="F13223"/>
      <c r="G13223"/>
      <c r="H13223"/>
      <c r="I13223"/>
      <c r="J13223"/>
      <c r="K13223"/>
    </row>
    <row r="13224" spans="1:11" ht="15">
      <c r="A13224"/>
      <c r="B13224"/>
      <c r="C13224"/>
      <c r="D13224"/>
      <c r="E13224"/>
      <c r="F13224"/>
      <c r="G13224"/>
      <c r="H13224"/>
      <c r="I13224"/>
      <c r="J13224"/>
      <c r="K13224"/>
    </row>
    <row r="13225" spans="1:11" ht="15">
      <c r="A13225"/>
      <c r="B13225"/>
      <c r="C13225"/>
      <c r="D13225"/>
      <c r="E13225"/>
      <c r="F13225"/>
      <c r="G13225"/>
      <c r="H13225"/>
      <c r="I13225"/>
      <c r="J13225"/>
      <c r="K13225"/>
    </row>
    <row r="13226" spans="1:11" ht="15">
      <c r="A13226"/>
      <c r="B13226"/>
      <c r="C13226"/>
      <c r="D13226"/>
      <c r="E13226"/>
      <c r="F13226"/>
      <c r="G13226"/>
      <c r="H13226"/>
      <c r="I13226"/>
      <c r="J13226"/>
      <c r="K13226"/>
    </row>
    <row r="13227" spans="1:11" ht="15">
      <c r="A13227"/>
      <c r="B13227"/>
      <c r="C13227"/>
      <c r="D13227"/>
      <c r="E13227"/>
      <c r="F13227"/>
      <c r="G13227"/>
      <c r="H13227"/>
      <c r="I13227"/>
      <c r="J13227"/>
      <c r="K13227"/>
    </row>
    <row r="13228" spans="1:11" ht="15">
      <c r="A13228"/>
      <c r="B13228"/>
      <c r="C13228"/>
      <c r="D13228"/>
      <c r="E13228"/>
      <c r="F13228"/>
      <c r="G13228"/>
      <c r="H13228"/>
      <c r="I13228"/>
      <c r="J13228"/>
      <c r="K13228"/>
    </row>
    <row r="13229" spans="1:11" ht="15">
      <c r="A13229"/>
      <c r="B13229"/>
      <c r="C13229"/>
      <c r="D13229"/>
      <c r="E13229"/>
      <c r="F13229"/>
      <c r="G13229"/>
      <c r="H13229"/>
      <c r="I13229"/>
      <c r="J13229"/>
      <c r="K13229"/>
    </row>
    <row r="13230" spans="1:11" ht="15">
      <c r="A13230"/>
      <c r="B13230"/>
      <c r="C13230"/>
      <c r="D13230"/>
      <c r="E13230"/>
      <c r="F13230"/>
      <c r="G13230"/>
      <c r="H13230"/>
      <c r="I13230"/>
      <c r="J13230"/>
      <c r="K13230"/>
    </row>
    <row r="13231" spans="1:11" ht="15">
      <c r="A13231"/>
      <c r="B13231"/>
      <c r="C13231"/>
      <c r="D13231"/>
      <c r="E13231"/>
      <c r="F13231"/>
      <c r="G13231"/>
      <c r="H13231"/>
      <c r="I13231"/>
      <c r="J13231"/>
      <c r="K13231"/>
    </row>
    <row r="13232" spans="1:11" ht="15">
      <c r="A13232"/>
      <c r="B13232"/>
      <c r="C13232"/>
      <c r="D13232"/>
      <c r="E13232"/>
      <c r="F13232"/>
      <c r="G13232"/>
      <c r="H13232"/>
      <c r="I13232"/>
      <c r="J13232"/>
      <c r="K13232"/>
    </row>
    <row r="13233" spans="1:11" ht="15">
      <c r="A13233"/>
      <c r="B13233"/>
      <c r="C13233"/>
      <c r="D13233"/>
      <c r="E13233"/>
      <c r="F13233"/>
      <c r="G13233"/>
      <c r="H13233"/>
      <c r="I13233"/>
      <c r="J13233"/>
      <c r="K13233"/>
    </row>
    <row r="13234" spans="1:11" ht="15">
      <c r="A13234"/>
      <c r="B13234"/>
      <c r="C13234"/>
      <c r="D13234"/>
      <c r="E13234"/>
      <c r="F13234"/>
      <c r="G13234"/>
      <c r="H13234"/>
      <c r="I13234"/>
      <c r="J13234"/>
      <c r="K13234"/>
    </row>
    <row r="13235" spans="1:11" ht="15">
      <c r="A13235"/>
      <c r="B13235"/>
      <c r="C13235"/>
      <c r="D13235"/>
      <c r="E13235"/>
      <c r="F13235"/>
      <c r="G13235"/>
      <c r="H13235"/>
      <c r="I13235"/>
      <c r="J13235"/>
      <c r="K13235"/>
    </row>
    <row r="13236" spans="1:11" ht="15">
      <c r="A13236"/>
      <c r="B13236"/>
      <c r="C13236"/>
      <c r="D13236"/>
      <c r="E13236"/>
      <c r="F13236"/>
      <c r="G13236"/>
      <c r="H13236"/>
      <c r="I13236"/>
      <c r="J13236"/>
      <c r="K13236"/>
    </row>
    <row r="13237" spans="1:11" ht="15">
      <c r="A13237"/>
      <c r="B13237"/>
      <c r="C13237"/>
      <c r="D13237"/>
      <c r="E13237"/>
      <c r="F13237"/>
      <c r="G13237"/>
      <c r="H13237"/>
      <c r="I13237"/>
      <c r="J13237"/>
      <c r="K13237"/>
    </row>
    <row r="13238" spans="1:11" ht="15">
      <c r="A13238"/>
      <c r="B13238"/>
      <c r="C13238"/>
      <c r="D13238"/>
      <c r="E13238"/>
      <c r="F13238"/>
      <c r="G13238"/>
      <c r="H13238"/>
      <c r="I13238"/>
      <c r="J13238"/>
      <c r="K13238"/>
    </row>
    <row r="13239" spans="1:11" ht="15">
      <c r="A13239"/>
      <c r="B13239"/>
      <c r="C13239"/>
      <c r="D13239"/>
      <c r="E13239"/>
      <c r="F13239"/>
      <c r="G13239"/>
      <c r="H13239"/>
      <c r="I13239"/>
      <c r="J13239"/>
      <c r="K13239"/>
    </row>
    <row r="13240" spans="1:11" ht="15">
      <c r="A13240"/>
      <c r="B13240"/>
      <c r="C13240"/>
      <c r="D13240"/>
      <c r="E13240"/>
      <c r="F13240"/>
      <c r="G13240"/>
      <c r="H13240"/>
      <c r="I13240"/>
      <c r="J13240"/>
      <c r="K13240"/>
    </row>
    <row r="13241" spans="1:11" ht="15">
      <c r="A13241"/>
      <c r="B13241"/>
      <c r="C13241"/>
      <c r="D13241"/>
      <c r="E13241"/>
      <c r="F13241"/>
      <c r="G13241"/>
      <c r="H13241"/>
      <c r="I13241"/>
      <c r="J13241"/>
      <c r="K13241"/>
    </row>
    <row r="13242" spans="1:11" ht="15">
      <c r="A13242"/>
      <c r="B13242"/>
      <c r="C13242"/>
      <c r="D13242"/>
      <c r="E13242"/>
      <c r="F13242"/>
      <c r="G13242"/>
      <c r="H13242"/>
      <c r="I13242"/>
      <c r="J13242"/>
      <c r="K13242"/>
    </row>
    <row r="13243" spans="1:11" ht="15">
      <c r="A13243"/>
      <c r="B13243"/>
      <c r="C13243"/>
      <c r="D13243"/>
      <c r="E13243"/>
      <c r="F13243"/>
      <c r="G13243"/>
      <c r="H13243"/>
      <c r="I13243"/>
      <c r="J13243"/>
      <c r="K13243"/>
    </row>
    <row r="13244" spans="1:11" ht="15">
      <c r="A13244"/>
      <c r="B13244"/>
      <c r="C13244"/>
      <c r="D13244"/>
      <c r="E13244"/>
      <c r="F13244"/>
      <c r="G13244"/>
      <c r="H13244"/>
      <c r="I13244"/>
      <c r="J13244"/>
      <c r="K13244"/>
    </row>
    <row r="13245" spans="1:11" ht="15">
      <c r="A13245"/>
      <c r="B13245"/>
      <c r="C13245"/>
      <c r="D13245"/>
      <c r="E13245"/>
      <c r="F13245"/>
      <c r="G13245"/>
      <c r="H13245"/>
      <c r="I13245"/>
      <c r="J13245"/>
      <c r="K13245"/>
    </row>
    <row r="13246" spans="1:11" ht="15">
      <c r="A13246"/>
      <c r="B13246"/>
      <c r="C13246"/>
      <c r="D13246"/>
      <c r="E13246"/>
      <c r="F13246"/>
      <c r="G13246"/>
      <c r="H13246"/>
      <c r="I13246"/>
      <c r="J13246"/>
      <c r="K13246"/>
    </row>
    <row r="13247" spans="1:11" ht="15">
      <c r="A13247"/>
      <c r="B13247"/>
      <c r="C13247"/>
      <c r="D13247"/>
      <c r="E13247"/>
      <c r="F13247"/>
      <c r="G13247"/>
      <c r="H13247"/>
      <c r="I13247"/>
      <c r="J13247"/>
      <c r="K13247"/>
    </row>
    <row r="13248" spans="1:11" ht="15">
      <c r="A13248"/>
      <c r="B13248"/>
      <c r="C13248"/>
      <c r="D13248"/>
      <c r="E13248"/>
      <c r="F13248"/>
      <c r="G13248"/>
      <c r="H13248"/>
      <c r="I13248"/>
      <c r="J13248"/>
      <c r="K13248"/>
    </row>
    <row r="13249" spans="1:11" ht="15">
      <c r="A13249"/>
      <c r="B13249"/>
      <c r="C13249"/>
      <c r="D13249"/>
      <c r="E13249"/>
      <c r="F13249"/>
      <c r="G13249"/>
      <c r="H13249"/>
      <c r="I13249"/>
      <c r="J13249"/>
      <c r="K13249"/>
    </row>
    <row r="13250" spans="1:11" ht="15">
      <c r="A13250"/>
      <c r="B13250"/>
      <c r="C13250"/>
      <c r="D13250"/>
      <c r="E13250"/>
      <c r="F13250"/>
      <c r="G13250"/>
      <c r="H13250"/>
      <c r="I13250"/>
      <c r="J13250"/>
      <c r="K13250"/>
    </row>
    <row r="13251" spans="1:11" ht="15">
      <c r="A13251"/>
      <c r="B13251"/>
      <c r="C13251"/>
      <c r="D13251"/>
      <c r="E13251"/>
      <c r="F13251"/>
      <c r="G13251"/>
      <c r="H13251"/>
      <c r="I13251"/>
      <c r="J13251"/>
      <c r="K13251"/>
    </row>
    <row r="13252" spans="1:11" ht="15">
      <c r="A13252"/>
      <c r="B13252"/>
      <c r="C13252"/>
      <c r="D13252"/>
      <c r="E13252"/>
      <c r="F13252"/>
      <c r="G13252"/>
      <c r="H13252"/>
      <c r="I13252"/>
      <c r="J13252"/>
      <c r="K13252"/>
    </row>
    <row r="13253" spans="1:11" ht="15">
      <c r="A13253"/>
      <c r="B13253"/>
      <c r="C13253"/>
      <c r="D13253"/>
      <c r="E13253"/>
      <c r="F13253"/>
      <c r="G13253"/>
      <c r="H13253"/>
      <c r="I13253"/>
      <c r="J13253"/>
      <c r="K13253"/>
    </row>
    <row r="13254" spans="1:11" ht="15">
      <c r="A13254"/>
      <c r="B13254"/>
      <c r="C13254"/>
      <c r="D13254"/>
      <c r="E13254"/>
      <c r="F13254"/>
      <c r="G13254"/>
      <c r="H13254"/>
      <c r="I13254"/>
      <c r="J13254"/>
      <c r="K13254"/>
    </row>
    <row r="13255" spans="1:11" ht="15">
      <c r="A13255"/>
      <c r="B13255"/>
      <c r="C13255"/>
      <c r="D13255"/>
      <c r="E13255"/>
      <c r="F13255"/>
      <c r="G13255"/>
      <c r="H13255"/>
      <c r="I13255"/>
      <c r="J13255"/>
      <c r="K13255"/>
    </row>
    <row r="13256" spans="1:11" ht="15">
      <c r="A13256"/>
      <c r="B13256"/>
      <c r="C13256"/>
      <c r="D13256"/>
      <c r="E13256"/>
      <c r="F13256"/>
      <c r="G13256"/>
      <c r="H13256"/>
      <c r="I13256"/>
      <c r="J13256"/>
      <c r="K13256"/>
    </row>
    <row r="13257" spans="1:11" ht="15">
      <c r="A13257"/>
      <c r="B13257"/>
      <c r="C13257"/>
      <c r="D13257"/>
      <c r="E13257"/>
      <c r="F13257"/>
      <c r="G13257"/>
      <c r="H13257"/>
      <c r="I13257"/>
      <c r="J13257"/>
      <c r="K13257"/>
    </row>
    <row r="13258" spans="1:11" ht="15">
      <c r="A13258"/>
      <c r="B13258"/>
      <c r="C13258"/>
      <c r="D13258"/>
      <c r="E13258"/>
      <c r="F13258"/>
      <c r="G13258"/>
      <c r="H13258"/>
      <c r="I13258"/>
      <c r="J13258"/>
      <c r="K13258"/>
    </row>
    <row r="13259" spans="1:11" ht="15">
      <c r="A13259"/>
      <c r="B13259"/>
      <c r="C13259"/>
      <c r="D13259"/>
      <c r="E13259"/>
      <c r="F13259"/>
      <c r="G13259"/>
      <c r="H13259"/>
      <c r="I13259"/>
      <c r="J13259"/>
      <c r="K13259"/>
    </row>
    <row r="13260" spans="1:11" ht="15">
      <c r="A13260"/>
      <c r="B13260"/>
      <c r="C13260"/>
      <c r="D13260"/>
      <c r="E13260"/>
      <c r="F13260"/>
      <c r="G13260"/>
      <c r="H13260"/>
      <c r="I13260"/>
      <c r="J13260"/>
      <c r="K13260"/>
    </row>
    <row r="13261" spans="1:11" ht="15">
      <c r="A13261"/>
      <c r="B13261"/>
      <c r="C13261"/>
      <c r="D13261"/>
      <c r="E13261"/>
      <c r="F13261"/>
      <c r="G13261"/>
      <c r="H13261"/>
      <c r="I13261"/>
      <c r="J13261"/>
      <c r="K13261"/>
    </row>
    <row r="13262" spans="1:11" ht="15">
      <c r="A13262"/>
      <c r="B13262"/>
      <c r="C13262"/>
      <c r="D13262"/>
      <c r="E13262"/>
      <c r="F13262"/>
      <c r="G13262"/>
      <c r="H13262"/>
      <c r="I13262"/>
      <c r="J13262"/>
      <c r="K13262"/>
    </row>
    <row r="13263" spans="1:11" ht="15">
      <c r="A13263"/>
      <c r="B13263"/>
      <c r="C13263"/>
      <c r="D13263"/>
      <c r="E13263"/>
      <c r="F13263"/>
      <c r="G13263"/>
      <c r="H13263"/>
      <c r="I13263"/>
      <c r="J13263"/>
      <c r="K13263"/>
    </row>
    <row r="13264" spans="1:11" ht="15">
      <c r="A13264"/>
      <c r="B13264"/>
      <c r="C13264"/>
      <c r="D13264"/>
      <c r="E13264"/>
      <c r="F13264"/>
      <c r="G13264"/>
      <c r="H13264"/>
      <c r="I13264"/>
      <c r="J13264"/>
      <c r="K13264"/>
    </row>
    <row r="13265" spans="1:11" ht="15">
      <c r="A13265"/>
      <c r="B13265"/>
      <c r="C13265"/>
      <c r="D13265"/>
      <c r="E13265"/>
      <c r="F13265"/>
      <c r="G13265"/>
      <c r="H13265"/>
      <c r="I13265"/>
      <c r="J13265"/>
      <c r="K13265"/>
    </row>
    <row r="13266" spans="1:11" ht="15">
      <c r="A13266"/>
      <c r="B13266"/>
      <c r="C13266"/>
      <c r="D13266"/>
      <c r="E13266"/>
      <c r="F13266"/>
      <c r="G13266"/>
      <c r="H13266"/>
      <c r="I13266"/>
      <c r="J13266"/>
      <c r="K13266"/>
    </row>
    <row r="13267" spans="1:11" ht="15">
      <c r="A13267"/>
      <c r="B13267"/>
      <c r="C13267"/>
      <c r="D13267"/>
      <c r="E13267"/>
      <c r="F13267"/>
      <c r="G13267"/>
      <c r="H13267"/>
      <c r="I13267"/>
      <c r="J13267"/>
      <c r="K13267"/>
    </row>
    <row r="13268" spans="1:11" ht="15">
      <c r="A13268"/>
      <c r="B13268"/>
      <c r="C13268"/>
      <c r="D13268"/>
      <c r="E13268"/>
      <c r="F13268"/>
      <c r="G13268"/>
      <c r="H13268"/>
      <c r="I13268"/>
      <c r="J13268"/>
      <c r="K13268"/>
    </row>
    <row r="13269" spans="1:11" ht="15">
      <c r="A13269"/>
      <c r="B13269"/>
      <c r="C13269"/>
      <c r="D13269"/>
      <c r="E13269"/>
      <c r="F13269"/>
      <c r="G13269"/>
      <c r="H13269"/>
      <c r="I13269"/>
      <c r="J13269"/>
      <c r="K13269"/>
    </row>
    <row r="13270" spans="1:11" ht="15">
      <c r="A13270"/>
      <c r="B13270"/>
      <c r="C13270"/>
      <c r="D13270"/>
      <c r="E13270"/>
      <c r="F13270"/>
      <c r="G13270"/>
      <c r="H13270"/>
      <c r="I13270"/>
      <c r="J13270"/>
      <c r="K13270"/>
    </row>
    <row r="13271" spans="1:11" ht="15">
      <c r="A13271"/>
      <c r="B13271"/>
      <c r="C13271"/>
      <c r="D13271"/>
      <c r="E13271"/>
      <c r="F13271"/>
      <c r="G13271"/>
      <c r="H13271"/>
      <c r="I13271"/>
      <c r="J13271"/>
      <c r="K13271"/>
    </row>
    <row r="13272" spans="1:11" ht="15">
      <c r="A13272"/>
      <c r="B13272"/>
      <c r="C13272"/>
      <c r="D13272"/>
      <c r="E13272"/>
      <c r="F13272"/>
      <c r="G13272"/>
      <c r="H13272"/>
      <c r="I13272"/>
      <c r="J13272"/>
      <c r="K13272"/>
    </row>
    <row r="13273" spans="1:11" ht="15">
      <c r="A13273"/>
      <c r="B13273"/>
      <c r="C13273"/>
      <c r="D13273"/>
      <c r="E13273"/>
      <c r="F13273"/>
      <c r="G13273"/>
      <c r="H13273"/>
      <c r="I13273"/>
      <c r="J13273"/>
      <c r="K13273"/>
    </row>
    <row r="13274" spans="1:11" ht="15">
      <c r="A13274"/>
      <c r="B13274"/>
      <c r="C13274"/>
      <c r="D13274"/>
      <c r="E13274"/>
      <c r="F13274"/>
      <c r="G13274"/>
      <c r="H13274"/>
      <c r="I13274"/>
      <c r="J13274"/>
      <c r="K13274"/>
    </row>
    <row r="13275" spans="1:11" ht="15">
      <c r="A13275"/>
      <c r="B13275"/>
      <c r="C13275"/>
      <c r="D13275"/>
      <c r="E13275"/>
      <c r="F13275"/>
      <c r="G13275"/>
      <c r="H13275"/>
      <c r="I13275"/>
      <c r="J13275"/>
      <c r="K13275"/>
    </row>
    <row r="13276" spans="1:11" ht="15">
      <c r="A13276"/>
      <c r="B13276"/>
      <c r="C13276"/>
      <c r="D13276"/>
      <c r="E13276"/>
      <c r="F13276"/>
      <c r="G13276"/>
      <c r="H13276"/>
      <c r="I13276"/>
      <c r="J13276"/>
      <c r="K13276"/>
    </row>
    <row r="13277" spans="1:11" ht="15">
      <c r="A13277"/>
      <c r="B13277"/>
      <c r="C13277"/>
      <c r="D13277"/>
      <c r="E13277"/>
      <c r="F13277"/>
      <c r="G13277"/>
      <c r="H13277"/>
      <c r="I13277"/>
      <c r="J13277"/>
      <c r="K13277"/>
    </row>
    <row r="13278" spans="1:11" ht="15">
      <c r="A13278"/>
      <c r="B13278"/>
      <c r="C13278"/>
      <c r="D13278"/>
      <c r="E13278"/>
      <c r="F13278"/>
      <c r="G13278"/>
      <c r="H13278"/>
      <c r="I13278"/>
      <c r="J13278"/>
      <c r="K13278"/>
    </row>
    <row r="13279" spans="1:11" ht="15">
      <c r="A13279"/>
      <c r="B13279"/>
      <c r="C13279"/>
      <c r="D13279"/>
      <c r="E13279"/>
      <c r="F13279"/>
      <c r="G13279"/>
      <c r="H13279"/>
      <c r="I13279"/>
      <c r="J13279"/>
      <c r="K13279"/>
    </row>
    <row r="13280" spans="1:11" ht="15">
      <c r="A13280"/>
      <c r="B13280"/>
      <c r="C13280"/>
      <c r="D13280"/>
      <c r="E13280"/>
      <c r="F13280"/>
      <c r="G13280"/>
      <c r="H13280"/>
      <c r="I13280"/>
      <c r="J13280"/>
      <c r="K13280"/>
    </row>
    <row r="13281" spans="1:11" ht="15">
      <c r="A13281"/>
      <c r="B13281"/>
      <c r="C13281"/>
      <c r="D13281"/>
      <c r="E13281"/>
      <c r="F13281"/>
      <c r="G13281"/>
      <c r="H13281"/>
      <c r="I13281"/>
      <c r="J13281"/>
      <c r="K13281"/>
    </row>
    <row r="13282" spans="1:11" ht="15">
      <c r="A13282"/>
      <c r="B13282"/>
      <c r="C13282"/>
      <c r="D13282"/>
      <c r="E13282"/>
      <c r="F13282"/>
      <c r="G13282"/>
      <c r="H13282"/>
      <c r="I13282"/>
      <c r="J13282"/>
      <c r="K13282"/>
    </row>
    <row r="13283" spans="1:11" ht="15">
      <c r="A13283"/>
      <c r="B13283"/>
      <c r="C13283"/>
      <c r="D13283"/>
      <c r="E13283"/>
      <c r="F13283"/>
      <c r="G13283"/>
      <c r="H13283"/>
      <c r="I13283"/>
      <c r="J13283"/>
      <c r="K13283"/>
    </row>
    <row r="13284" spans="1:11" ht="15">
      <c r="A13284"/>
      <c r="B13284"/>
      <c r="C13284"/>
      <c r="D13284"/>
      <c r="E13284"/>
      <c r="F13284"/>
      <c r="G13284"/>
      <c r="H13284"/>
      <c r="I13284"/>
      <c r="J13284"/>
      <c r="K13284"/>
    </row>
    <row r="13285" spans="1:11" ht="15">
      <c r="A13285"/>
      <c r="B13285"/>
      <c r="C13285"/>
      <c r="D13285"/>
      <c r="E13285"/>
      <c r="F13285"/>
      <c r="G13285"/>
      <c r="H13285"/>
      <c r="I13285"/>
      <c r="J13285"/>
      <c r="K13285"/>
    </row>
    <row r="13286" spans="1:11" ht="15">
      <c r="A13286"/>
      <c r="B13286"/>
      <c r="C13286"/>
      <c r="D13286"/>
      <c r="E13286"/>
      <c r="F13286"/>
      <c r="G13286"/>
      <c r="H13286"/>
      <c r="I13286"/>
      <c r="J13286"/>
      <c r="K13286"/>
    </row>
    <row r="13287" spans="1:11" ht="15">
      <c r="A13287"/>
      <c r="B13287"/>
      <c r="C13287"/>
      <c r="D13287"/>
      <c r="E13287"/>
      <c r="F13287"/>
      <c r="G13287"/>
      <c r="H13287"/>
      <c r="I13287"/>
      <c r="J13287"/>
      <c r="K13287"/>
    </row>
    <row r="13288" spans="1:11" ht="15">
      <c r="A13288"/>
      <c r="B13288"/>
      <c r="C13288"/>
      <c r="D13288"/>
      <c r="E13288"/>
      <c r="F13288"/>
      <c r="G13288"/>
      <c r="H13288"/>
      <c r="I13288"/>
      <c r="J13288"/>
      <c r="K13288"/>
    </row>
    <row r="13289" spans="1:11" ht="15">
      <c r="A13289"/>
      <c r="B13289"/>
      <c r="C13289"/>
      <c r="D13289"/>
      <c r="E13289"/>
      <c r="F13289"/>
      <c r="G13289"/>
      <c r="H13289"/>
      <c r="I13289"/>
      <c r="J13289"/>
      <c r="K13289"/>
    </row>
    <row r="13290" spans="1:11" ht="15">
      <c r="A13290"/>
      <c r="B13290"/>
      <c r="C13290"/>
      <c r="D13290"/>
      <c r="E13290"/>
      <c r="F13290"/>
      <c r="G13290"/>
      <c r="H13290"/>
      <c r="I13290"/>
      <c r="J13290"/>
      <c r="K13290"/>
    </row>
    <row r="13291" spans="1:11" ht="15">
      <c r="A13291"/>
      <c r="B13291"/>
      <c r="C13291"/>
      <c r="D13291"/>
      <c r="E13291"/>
      <c r="F13291"/>
      <c r="G13291"/>
      <c r="H13291"/>
      <c r="I13291"/>
      <c r="J13291"/>
      <c r="K13291"/>
    </row>
    <row r="13292" spans="1:11" ht="15">
      <c r="A13292"/>
      <c r="B13292"/>
      <c r="C13292"/>
      <c r="D13292"/>
      <c r="E13292"/>
      <c r="F13292"/>
      <c r="G13292"/>
      <c r="H13292"/>
      <c r="I13292"/>
      <c r="J13292"/>
      <c r="K13292"/>
    </row>
    <row r="13293" spans="1:11" ht="15">
      <c r="A13293"/>
      <c r="B13293"/>
      <c r="C13293"/>
      <c r="D13293"/>
      <c r="E13293"/>
      <c r="F13293"/>
      <c r="G13293"/>
      <c r="H13293"/>
      <c r="I13293"/>
      <c r="J13293"/>
      <c r="K13293"/>
    </row>
    <row r="13294" spans="1:11" ht="15">
      <c r="A13294"/>
      <c r="B13294"/>
      <c r="C13294"/>
      <c r="D13294"/>
      <c r="E13294"/>
      <c r="F13294"/>
      <c r="G13294"/>
      <c r="H13294"/>
      <c r="I13294"/>
      <c r="J13294"/>
      <c r="K13294"/>
    </row>
    <row r="13295" spans="1:11" ht="15">
      <c r="A13295"/>
      <c r="B13295"/>
      <c r="C13295"/>
      <c r="D13295"/>
      <c r="E13295"/>
      <c r="F13295"/>
      <c r="G13295"/>
      <c r="H13295"/>
      <c r="I13295"/>
      <c r="J13295"/>
      <c r="K13295"/>
    </row>
    <row r="13296" spans="1:11" ht="15">
      <c r="A13296"/>
      <c r="B13296"/>
      <c r="C13296"/>
      <c r="D13296"/>
      <c r="E13296"/>
      <c r="F13296"/>
      <c r="G13296"/>
      <c r="H13296"/>
      <c r="I13296"/>
      <c r="J13296"/>
      <c r="K13296"/>
    </row>
    <row r="13297" spans="1:11" ht="15">
      <c r="A13297"/>
      <c r="B13297"/>
      <c r="C13297"/>
      <c r="D13297"/>
      <c r="E13297"/>
      <c r="F13297"/>
      <c r="G13297"/>
      <c r="H13297"/>
      <c r="I13297"/>
      <c r="J13297"/>
      <c r="K13297"/>
    </row>
    <row r="13298" spans="1:11" ht="15">
      <c r="A13298"/>
      <c r="B13298"/>
      <c r="C13298"/>
      <c r="D13298"/>
      <c r="E13298"/>
      <c r="F13298"/>
      <c r="G13298"/>
      <c r="H13298"/>
      <c r="I13298"/>
      <c r="J13298"/>
      <c r="K13298"/>
    </row>
    <row r="13299" spans="1:11" ht="15">
      <c r="A13299"/>
      <c r="B13299"/>
      <c r="C13299"/>
      <c r="D13299"/>
      <c r="E13299"/>
      <c r="F13299"/>
      <c r="G13299"/>
      <c r="H13299"/>
      <c r="I13299"/>
      <c r="J13299"/>
      <c r="K13299"/>
    </row>
    <row r="13300" spans="1:11" ht="15">
      <c r="A13300"/>
      <c r="B13300"/>
      <c r="C13300"/>
      <c r="D13300"/>
      <c r="E13300"/>
      <c r="F13300"/>
      <c r="G13300"/>
      <c r="H13300"/>
      <c r="I13300"/>
      <c r="J13300"/>
      <c r="K13300"/>
    </row>
    <row r="13301" spans="1:11" ht="15">
      <c r="A13301"/>
      <c r="B13301"/>
      <c r="C13301"/>
      <c r="D13301"/>
      <c r="E13301"/>
      <c r="F13301"/>
      <c r="G13301"/>
      <c r="H13301"/>
      <c r="I13301"/>
      <c r="J13301"/>
      <c r="K13301"/>
    </row>
    <row r="13302" spans="1:11" ht="15">
      <c r="A13302"/>
      <c r="B13302"/>
      <c r="C13302"/>
      <c r="D13302"/>
      <c r="E13302"/>
      <c r="F13302"/>
      <c r="G13302"/>
      <c r="H13302"/>
      <c r="I13302"/>
      <c r="J13302"/>
      <c r="K13302"/>
    </row>
    <row r="13303" spans="1:11" ht="15">
      <c r="A13303"/>
      <c r="B13303"/>
      <c r="C13303"/>
      <c r="D13303"/>
      <c r="E13303"/>
      <c r="F13303"/>
      <c r="G13303"/>
      <c r="H13303"/>
      <c r="I13303"/>
      <c r="J13303"/>
      <c r="K13303"/>
    </row>
    <row r="13304" spans="1:11" ht="15">
      <c r="A13304"/>
      <c r="B13304"/>
      <c r="C13304"/>
      <c r="D13304"/>
      <c r="E13304"/>
      <c r="F13304"/>
      <c r="G13304"/>
      <c r="H13304"/>
      <c r="I13304"/>
      <c r="J13304"/>
      <c r="K13304"/>
    </row>
    <row r="13305" spans="1:11" ht="15">
      <c r="A13305"/>
      <c r="B13305"/>
      <c r="C13305"/>
      <c r="D13305"/>
      <c r="E13305"/>
      <c r="F13305"/>
      <c r="G13305"/>
      <c r="H13305"/>
      <c r="I13305"/>
      <c r="J13305"/>
      <c r="K13305"/>
    </row>
    <row r="13306" spans="1:11" ht="15">
      <c r="A13306"/>
      <c r="B13306"/>
      <c r="C13306"/>
      <c r="D13306"/>
      <c r="E13306"/>
      <c r="F13306"/>
      <c r="G13306"/>
      <c r="H13306"/>
      <c r="I13306"/>
      <c r="J13306"/>
      <c r="K13306"/>
    </row>
    <row r="13307" spans="1:11" ht="15">
      <c r="A13307"/>
      <c r="B13307"/>
      <c r="C13307"/>
      <c r="D13307"/>
      <c r="E13307"/>
      <c r="F13307"/>
      <c r="G13307"/>
      <c r="H13307"/>
      <c r="I13307"/>
      <c r="J13307"/>
      <c r="K13307"/>
    </row>
    <row r="13308" spans="1:11" ht="15">
      <c r="A13308"/>
      <c r="B13308"/>
      <c r="C13308"/>
      <c r="D13308"/>
      <c r="E13308"/>
      <c r="F13308"/>
      <c r="G13308"/>
      <c r="H13308"/>
      <c r="I13308"/>
      <c r="J13308"/>
      <c r="K13308"/>
    </row>
    <row r="13309" spans="1:11" ht="15">
      <c r="A13309"/>
      <c r="B13309"/>
      <c r="C13309"/>
      <c r="D13309"/>
      <c r="E13309"/>
      <c r="F13309"/>
      <c r="G13309"/>
      <c r="H13309"/>
      <c r="I13309"/>
      <c r="J13309"/>
      <c r="K13309"/>
    </row>
    <row r="13310" spans="1:11" ht="15">
      <c r="A13310"/>
      <c r="B13310"/>
      <c r="C13310"/>
      <c r="D13310"/>
      <c r="E13310"/>
      <c r="F13310"/>
      <c r="G13310"/>
      <c r="H13310"/>
      <c r="I13310"/>
      <c r="J13310"/>
      <c r="K13310"/>
    </row>
    <row r="13311" spans="1:11" ht="15">
      <c r="A13311"/>
      <c r="B13311"/>
      <c r="C13311"/>
      <c r="D13311"/>
      <c r="E13311"/>
      <c r="F13311"/>
      <c r="G13311"/>
      <c r="H13311"/>
      <c r="I13311"/>
      <c r="J13311"/>
      <c r="K13311"/>
    </row>
    <row r="13312" spans="1:11" ht="15">
      <c r="A13312"/>
      <c r="B13312"/>
      <c r="C13312"/>
      <c r="D13312"/>
      <c r="E13312"/>
      <c r="F13312"/>
      <c r="G13312"/>
      <c r="H13312"/>
      <c r="I13312"/>
      <c r="J13312"/>
      <c r="K13312"/>
    </row>
    <row r="13313" spans="1:11" ht="15">
      <c r="A13313"/>
      <c r="B13313"/>
      <c r="C13313"/>
      <c r="D13313"/>
      <c r="E13313"/>
      <c r="F13313"/>
      <c r="G13313"/>
      <c r="H13313"/>
      <c r="I13313"/>
      <c r="J13313"/>
      <c r="K13313"/>
    </row>
    <row r="13314" spans="1:11" ht="15">
      <c r="A13314"/>
      <c r="B13314"/>
      <c r="C13314"/>
      <c r="D13314"/>
      <c r="E13314"/>
      <c r="F13314"/>
      <c r="G13314"/>
      <c r="H13314"/>
      <c r="I13314"/>
      <c r="J13314"/>
      <c r="K13314"/>
    </row>
    <row r="13315" spans="1:11" ht="15">
      <c r="A13315"/>
      <c r="B13315"/>
      <c r="C13315"/>
      <c r="D13315"/>
      <c r="E13315"/>
      <c r="F13315"/>
      <c r="G13315"/>
      <c r="H13315"/>
      <c r="I13315"/>
      <c r="J13315"/>
      <c r="K13315"/>
    </row>
    <row r="13316" spans="1:11" ht="15">
      <c r="A13316"/>
      <c r="B13316"/>
      <c r="C13316"/>
      <c r="D13316"/>
      <c r="E13316"/>
      <c r="F13316"/>
      <c r="G13316"/>
      <c r="H13316"/>
      <c r="I13316"/>
      <c r="J13316"/>
      <c r="K13316"/>
    </row>
    <row r="13317" spans="1:11" ht="15">
      <c r="A13317"/>
      <c r="B13317"/>
      <c r="C13317"/>
      <c r="D13317"/>
      <c r="E13317"/>
      <c r="F13317"/>
      <c r="G13317"/>
      <c r="H13317"/>
      <c r="I13317"/>
      <c r="J13317"/>
      <c r="K13317"/>
    </row>
    <row r="13318" spans="1:11" ht="15">
      <c r="A13318"/>
      <c r="B13318"/>
      <c r="C13318"/>
      <c r="D13318"/>
      <c r="E13318"/>
      <c r="F13318"/>
      <c r="G13318"/>
      <c r="H13318"/>
      <c r="I13318"/>
      <c r="J13318"/>
      <c r="K13318"/>
    </row>
    <row r="13319" spans="1:11" ht="15">
      <c r="A13319"/>
      <c r="B13319"/>
      <c r="C13319"/>
      <c r="D13319"/>
      <c r="E13319"/>
      <c r="F13319"/>
      <c r="G13319"/>
      <c r="H13319"/>
      <c r="I13319"/>
      <c r="J13319"/>
      <c r="K13319"/>
    </row>
    <row r="13320" spans="1:11" ht="15">
      <c r="A13320"/>
      <c r="B13320"/>
      <c r="C13320"/>
      <c r="D13320"/>
      <c r="E13320"/>
      <c r="F13320"/>
      <c r="G13320"/>
      <c r="H13320"/>
      <c r="I13320"/>
      <c r="J13320"/>
      <c r="K13320"/>
    </row>
    <row r="13321" spans="1:11" ht="15">
      <c r="A13321"/>
      <c r="B13321"/>
      <c r="C13321"/>
      <c r="D13321"/>
      <c r="E13321"/>
      <c r="F13321"/>
      <c r="G13321"/>
      <c r="H13321"/>
      <c r="I13321"/>
      <c r="J13321"/>
      <c r="K13321"/>
    </row>
    <row r="13322" spans="1:11" ht="15">
      <c r="A13322"/>
      <c r="B13322"/>
      <c r="C13322"/>
      <c r="D13322"/>
      <c r="E13322"/>
      <c r="F13322"/>
      <c r="G13322"/>
      <c r="H13322"/>
      <c r="I13322"/>
      <c r="J13322"/>
      <c r="K13322"/>
    </row>
    <row r="13323" spans="1:11" ht="15">
      <c r="A13323"/>
      <c r="B13323"/>
      <c r="C13323"/>
      <c r="D13323"/>
      <c r="E13323"/>
      <c r="F13323"/>
      <c r="G13323"/>
      <c r="H13323"/>
      <c r="I13323"/>
      <c r="J13323"/>
      <c r="K13323"/>
    </row>
    <row r="13324" spans="1:11" ht="15">
      <c r="A13324"/>
      <c r="B13324"/>
      <c r="C13324"/>
      <c r="D13324"/>
      <c r="E13324"/>
      <c r="F13324"/>
      <c r="G13324"/>
      <c r="H13324"/>
      <c r="I13324"/>
      <c r="J13324"/>
      <c r="K13324"/>
    </row>
    <row r="13325" spans="1:11" ht="15">
      <c r="A13325"/>
      <c r="B13325"/>
      <c r="C13325"/>
      <c r="D13325"/>
      <c r="E13325"/>
      <c r="F13325"/>
      <c r="G13325"/>
      <c r="H13325"/>
      <c r="I13325"/>
      <c r="J13325"/>
      <c r="K13325"/>
    </row>
    <row r="13326" spans="1:11" ht="15">
      <c r="A13326"/>
      <c r="B13326"/>
      <c r="C13326"/>
      <c r="D13326"/>
      <c r="E13326"/>
      <c r="F13326"/>
      <c r="G13326"/>
      <c r="H13326"/>
      <c r="I13326"/>
      <c r="J13326"/>
      <c r="K13326"/>
    </row>
    <row r="13327" spans="1:11" ht="15">
      <c r="A13327"/>
      <c r="B13327"/>
      <c r="C13327"/>
      <c r="D13327"/>
      <c r="E13327"/>
      <c r="F13327"/>
      <c r="G13327"/>
      <c r="H13327"/>
      <c r="I13327"/>
      <c r="J13327"/>
      <c r="K13327"/>
    </row>
    <row r="13328" spans="1:11" ht="15">
      <c r="A13328"/>
      <c r="B13328"/>
      <c r="C13328"/>
      <c r="D13328"/>
      <c r="E13328"/>
      <c r="F13328"/>
      <c r="G13328"/>
      <c r="H13328"/>
      <c r="I13328"/>
      <c r="J13328"/>
      <c r="K13328"/>
    </row>
    <row r="13329" spans="1:11" ht="15">
      <c r="A13329"/>
      <c r="B13329"/>
      <c r="C13329"/>
      <c r="D13329"/>
      <c r="E13329"/>
      <c r="F13329"/>
      <c r="G13329"/>
      <c r="H13329"/>
      <c r="I13329"/>
      <c r="J13329"/>
      <c r="K13329"/>
    </row>
    <row r="13330" spans="1:11" ht="15">
      <c r="A13330"/>
      <c r="B13330"/>
      <c r="C13330"/>
      <c r="D13330"/>
      <c r="E13330"/>
      <c r="F13330"/>
      <c r="G13330"/>
      <c r="H13330"/>
      <c r="I13330"/>
      <c r="J13330"/>
      <c r="K13330"/>
    </row>
    <row r="13331" spans="1:11" ht="15">
      <c r="A13331"/>
      <c r="B13331"/>
      <c r="C13331"/>
      <c r="D13331"/>
      <c r="E13331"/>
      <c r="F13331"/>
      <c r="G13331"/>
      <c r="H13331"/>
      <c r="I13331"/>
      <c r="J13331"/>
      <c r="K13331"/>
    </row>
    <row r="13332" spans="1:11" ht="15">
      <c r="A13332"/>
      <c r="B13332"/>
      <c r="C13332"/>
      <c r="D13332"/>
      <c r="E13332"/>
      <c r="F13332"/>
      <c r="G13332"/>
      <c r="H13332"/>
      <c r="I13332"/>
      <c r="J13332"/>
      <c r="K13332"/>
    </row>
    <row r="13333" spans="1:11" ht="15">
      <c r="A13333"/>
      <c r="B13333"/>
      <c r="C13333"/>
      <c r="D13333"/>
      <c r="E13333"/>
      <c r="F13333"/>
      <c r="G13333"/>
      <c r="H13333"/>
      <c r="I13333"/>
      <c r="J13333"/>
      <c r="K13333"/>
    </row>
    <row r="13334" spans="1:11" ht="15">
      <c r="A13334"/>
      <c r="B13334"/>
      <c r="C13334"/>
      <c r="D13334"/>
      <c r="E13334"/>
      <c r="F13334"/>
      <c r="G13334"/>
      <c r="H13334"/>
      <c r="I13334"/>
      <c r="J13334"/>
      <c r="K13334"/>
    </row>
    <row r="13335" spans="1:11" ht="15">
      <c r="A13335"/>
      <c r="B13335"/>
      <c r="C13335"/>
      <c r="D13335"/>
      <c r="E13335"/>
      <c r="F13335"/>
      <c r="G13335"/>
      <c r="H13335"/>
      <c r="I13335"/>
      <c r="J13335"/>
      <c r="K13335"/>
    </row>
    <row r="13336" spans="1:11" ht="15">
      <c r="A13336"/>
      <c r="B13336"/>
      <c r="C13336"/>
      <c r="D13336"/>
      <c r="E13336"/>
      <c r="F13336"/>
      <c r="G13336"/>
      <c r="H13336"/>
      <c r="I13336"/>
      <c r="J13336"/>
      <c r="K13336"/>
    </row>
    <row r="13337" spans="1:11" ht="15">
      <c r="A13337"/>
      <c r="B13337"/>
      <c r="C13337"/>
      <c r="D13337"/>
      <c r="E13337"/>
      <c r="F13337"/>
      <c r="G13337"/>
      <c r="H13337"/>
      <c r="I13337"/>
      <c r="J13337"/>
      <c r="K13337"/>
    </row>
    <row r="13338" spans="1:11" ht="15">
      <c r="A13338"/>
      <c r="B13338"/>
      <c r="C13338"/>
      <c r="D13338"/>
      <c r="E13338"/>
      <c r="F13338"/>
      <c r="G13338"/>
      <c r="H13338"/>
      <c r="I13338"/>
      <c r="J13338"/>
      <c r="K13338"/>
    </row>
    <row r="13339" spans="1:11" ht="15">
      <c r="A13339"/>
      <c r="B13339"/>
      <c r="C13339"/>
      <c r="D13339"/>
      <c r="E13339"/>
      <c r="F13339"/>
      <c r="G13339"/>
      <c r="H13339"/>
      <c r="I13339"/>
      <c r="J13339"/>
      <c r="K13339"/>
    </row>
    <row r="13340" spans="1:11" ht="15">
      <c r="A13340"/>
      <c r="B13340"/>
      <c r="C13340"/>
      <c r="D13340"/>
      <c r="E13340"/>
      <c r="F13340"/>
      <c r="G13340"/>
      <c r="H13340"/>
      <c r="I13340"/>
      <c r="J13340"/>
      <c r="K13340"/>
    </row>
    <row r="13341" spans="1:11" ht="15">
      <c r="A13341"/>
      <c r="B13341"/>
      <c r="C13341"/>
      <c r="D13341"/>
      <c r="E13341"/>
      <c r="F13341"/>
      <c r="G13341"/>
      <c r="H13341"/>
      <c r="I13341"/>
      <c r="J13341"/>
      <c r="K13341"/>
    </row>
    <row r="13342" spans="1:11" ht="15">
      <c r="A13342"/>
      <c r="B13342"/>
      <c r="C13342"/>
      <c r="D13342"/>
      <c r="E13342"/>
      <c r="F13342"/>
      <c r="G13342"/>
      <c r="H13342"/>
      <c r="I13342"/>
      <c r="J13342"/>
      <c r="K13342"/>
    </row>
    <row r="13343" spans="1:11" ht="15">
      <c r="A13343"/>
      <c r="B13343"/>
      <c r="C13343"/>
      <c r="D13343"/>
      <c r="E13343"/>
      <c r="F13343"/>
      <c r="G13343"/>
      <c r="H13343"/>
      <c r="I13343"/>
      <c r="J13343"/>
      <c r="K13343"/>
    </row>
    <row r="13344" spans="1:11" ht="15">
      <c r="A13344"/>
      <c r="B13344"/>
      <c r="C13344"/>
      <c r="D13344"/>
      <c r="E13344"/>
      <c r="F13344"/>
      <c r="G13344"/>
      <c r="H13344"/>
      <c r="I13344"/>
      <c r="J13344"/>
      <c r="K13344"/>
    </row>
    <row r="13345" spans="1:11" ht="15">
      <c r="A13345"/>
      <c r="B13345"/>
      <c r="C13345"/>
      <c r="D13345"/>
      <c r="E13345"/>
      <c r="F13345"/>
      <c r="G13345"/>
      <c r="H13345"/>
      <c r="I13345"/>
      <c r="J13345"/>
      <c r="K13345"/>
    </row>
    <row r="13346" spans="1:11" ht="15">
      <c r="A13346"/>
      <c r="B13346"/>
      <c r="C13346"/>
      <c r="D13346"/>
      <c r="E13346"/>
      <c r="F13346"/>
      <c r="G13346"/>
      <c r="H13346"/>
      <c r="I13346"/>
      <c r="J13346"/>
      <c r="K13346"/>
    </row>
    <row r="13347" spans="1:11" ht="15">
      <c r="A13347"/>
      <c r="B13347"/>
      <c r="C13347"/>
      <c r="D13347"/>
      <c r="E13347"/>
      <c r="F13347"/>
      <c r="G13347"/>
      <c r="H13347"/>
      <c r="I13347"/>
      <c r="J13347"/>
      <c r="K13347"/>
    </row>
    <row r="13348" spans="1:11" ht="15">
      <c r="A13348"/>
      <c r="B13348"/>
      <c r="C13348"/>
      <c r="D13348"/>
      <c r="E13348"/>
      <c r="F13348"/>
      <c r="G13348"/>
      <c r="H13348"/>
      <c r="I13348"/>
      <c r="J13348"/>
      <c r="K13348"/>
    </row>
    <row r="13349" spans="1:11" ht="15">
      <c r="A13349"/>
      <c r="B13349"/>
      <c r="C13349"/>
      <c r="D13349"/>
      <c r="E13349"/>
      <c r="F13349"/>
      <c r="G13349"/>
      <c r="H13349"/>
      <c r="I13349"/>
      <c r="J13349"/>
      <c r="K13349"/>
    </row>
    <row r="13350" spans="1:11" ht="15">
      <c r="A13350"/>
      <c r="B13350"/>
      <c r="C13350"/>
      <c r="D13350"/>
      <c r="E13350"/>
      <c r="F13350"/>
      <c r="G13350"/>
      <c r="H13350"/>
      <c r="I13350"/>
      <c r="J13350"/>
      <c r="K13350"/>
    </row>
    <row r="13351" spans="1:11" ht="15">
      <c r="A13351"/>
      <c r="B13351"/>
      <c r="C13351"/>
      <c r="D13351"/>
      <c r="E13351"/>
      <c r="F13351"/>
      <c r="G13351"/>
      <c r="H13351"/>
      <c r="I13351"/>
      <c r="J13351"/>
      <c r="K13351"/>
    </row>
    <row r="13352" spans="1:11" ht="15">
      <c r="A13352"/>
      <c r="B13352"/>
      <c r="C13352"/>
      <c r="D13352"/>
      <c r="E13352"/>
      <c r="F13352"/>
      <c r="G13352"/>
      <c r="H13352"/>
      <c r="I13352"/>
      <c r="J13352"/>
      <c r="K13352"/>
    </row>
    <row r="13353" spans="1:11" ht="15">
      <c r="A13353"/>
      <c r="B13353"/>
      <c r="C13353"/>
      <c r="D13353"/>
      <c r="E13353"/>
      <c r="F13353"/>
      <c r="G13353"/>
      <c r="H13353"/>
      <c r="I13353"/>
      <c r="J13353"/>
      <c r="K13353"/>
    </row>
    <row r="13354" spans="1:11" ht="15">
      <c r="A13354"/>
      <c r="B13354"/>
      <c r="C13354"/>
      <c r="D13354"/>
      <c r="E13354"/>
      <c r="F13354"/>
      <c r="G13354"/>
      <c r="H13354"/>
      <c r="I13354"/>
      <c r="J13354"/>
      <c r="K13354"/>
    </row>
    <row r="13355" spans="1:11" ht="15">
      <c r="A13355"/>
      <c r="B13355"/>
      <c r="C13355"/>
      <c r="D13355"/>
      <c r="E13355"/>
      <c r="F13355"/>
      <c r="G13355"/>
      <c r="H13355"/>
      <c r="I13355"/>
      <c r="J13355"/>
      <c r="K13355"/>
    </row>
    <row r="13356" spans="1:11" ht="15">
      <c r="A13356"/>
      <c r="B13356"/>
      <c r="C13356"/>
      <c r="D13356"/>
      <c r="E13356"/>
      <c r="F13356"/>
      <c r="G13356"/>
      <c r="H13356"/>
      <c r="I13356"/>
      <c r="J13356"/>
      <c r="K13356"/>
    </row>
    <row r="13357" spans="1:11" ht="15">
      <c r="A13357"/>
      <c r="B13357"/>
      <c r="C13357"/>
      <c r="D13357"/>
      <c r="E13357"/>
      <c r="F13357"/>
      <c r="G13357"/>
      <c r="H13357"/>
      <c r="I13357"/>
      <c r="J13357"/>
      <c r="K13357"/>
    </row>
    <row r="13358" spans="1:11" ht="15">
      <c r="A13358"/>
      <c r="B13358"/>
      <c r="C13358"/>
      <c r="D13358"/>
      <c r="E13358"/>
      <c r="F13358"/>
      <c r="G13358"/>
      <c r="H13358"/>
      <c r="I13358"/>
      <c r="J13358"/>
      <c r="K13358"/>
    </row>
    <row r="13359" spans="1:11" ht="15">
      <c r="A13359"/>
      <c r="B13359"/>
      <c r="C13359"/>
      <c r="D13359"/>
      <c r="E13359"/>
      <c r="F13359"/>
      <c r="G13359"/>
      <c r="H13359"/>
      <c r="I13359"/>
      <c r="J13359"/>
      <c r="K13359"/>
    </row>
    <row r="13360" spans="1:11" ht="15">
      <c r="A13360"/>
      <c r="B13360"/>
      <c r="C13360"/>
      <c r="D13360"/>
      <c r="E13360"/>
      <c r="F13360"/>
      <c r="G13360"/>
      <c r="H13360"/>
      <c r="I13360"/>
      <c r="J13360"/>
      <c r="K13360"/>
    </row>
    <row r="13361" spans="1:11" ht="15">
      <c r="A13361"/>
      <c r="B13361"/>
      <c r="C13361"/>
      <c r="D13361"/>
      <c r="E13361"/>
      <c r="F13361"/>
      <c r="G13361"/>
      <c r="H13361"/>
      <c r="I13361"/>
      <c r="J13361"/>
      <c r="K13361"/>
    </row>
    <row r="13362" spans="1:11" ht="15">
      <c r="A13362"/>
      <c r="B13362"/>
      <c r="C13362"/>
      <c r="D13362"/>
      <c r="E13362"/>
      <c r="F13362"/>
      <c r="G13362"/>
      <c r="H13362"/>
      <c r="I13362"/>
      <c r="J13362"/>
      <c r="K13362"/>
    </row>
    <row r="13363" spans="1:11" ht="15">
      <c r="A13363"/>
      <c r="B13363"/>
      <c r="C13363"/>
      <c r="D13363"/>
      <c r="E13363"/>
      <c r="F13363"/>
      <c r="G13363"/>
      <c r="H13363"/>
      <c r="I13363"/>
      <c r="J13363"/>
      <c r="K13363"/>
    </row>
    <row r="13364" spans="1:11" ht="15">
      <c r="A13364"/>
      <c r="B13364"/>
      <c r="C13364"/>
      <c r="D13364"/>
      <c r="E13364"/>
      <c r="F13364"/>
      <c r="G13364"/>
      <c r="H13364"/>
      <c r="I13364"/>
      <c r="J13364"/>
      <c r="K13364"/>
    </row>
    <row r="13365" spans="1:11" ht="15">
      <c r="A13365"/>
      <c r="B13365"/>
      <c r="C13365"/>
      <c r="D13365"/>
      <c r="E13365"/>
      <c r="F13365"/>
      <c r="G13365"/>
      <c r="H13365"/>
      <c r="I13365"/>
      <c r="J13365"/>
      <c r="K13365"/>
    </row>
    <row r="13366" spans="1:11" ht="15">
      <c r="A13366"/>
      <c r="B13366"/>
      <c r="C13366"/>
      <c r="D13366"/>
      <c r="E13366"/>
      <c r="F13366"/>
      <c r="G13366"/>
      <c r="H13366"/>
      <c r="I13366"/>
      <c r="J13366"/>
      <c r="K13366"/>
    </row>
    <row r="13367" spans="1:11" ht="15">
      <c r="A13367"/>
      <c r="B13367"/>
      <c r="C13367"/>
      <c r="D13367"/>
      <c r="E13367"/>
      <c r="F13367"/>
      <c r="G13367"/>
      <c r="H13367"/>
      <c r="I13367"/>
      <c r="J13367"/>
      <c r="K13367"/>
    </row>
    <row r="13368" spans="1:11" ht="15">
      <c r="A13368"/>
      <c r="B13368"/>
      <c r="C13368"/>
      <c r="D13368"/>
      <c r="E13368"/>
      <c r="F13368"/>
      <c r="G13368"/>
      <c r="H13368"/>
      <c r="I13368"/>
      <c r="J13368"/>
      <c r="K13368"/>
    </row>
    <row r="13369" spans="1:11" ht="15">
      <c r="A13369"/>
      <c r="B13369"/>
      <c r="C13369"/>
      <c r="D13369"/>
      <c r="E13369"/>
      <c r="F13369"/>
      <c r="G13369"/>
      <c r="H13369"/>
      <c r="I13369"/>
      <c r="J13369"/>
      <c r="K13369"/>
    </row>
    <row r="13370" spans="1:11" ht="15">
      <c r="A13370"/>
      <c r="B13370"/>
      <c r="C13370"/>
      <c r="D13370"/>
      <c r="E13370"/>
      <c r="F13370"/>
      <c r="G13370"/>
      <c r="H13370"/>
      <c r="I13370"/>
      <c r="J13370"/>
      <c r="K13370"/>
    </row>
    <row r="13371" spans="1:11" ht="15">
      <c r="A13371"/>
      <c r="B13371"/>
      <c r="C13371"/>
      <c r="D13371"/>
      <c r="E13371"/>
      <c r="F13371"/>
      <c r="G13371"/>
      <c r="H13371"/>
      <c r="I13371"/>
      <c r="J13371"/>
      <c r="K13371"/>
    </row>
    <row r="13372" spans="1:11" ht="15">
      <c r="A13372"/>
      <c r="B13372"/>
      <c r="C13372"/>
      <c r="D13372"/>
      <c r="E13372"/>
      <c r="F13372"/>
      <c r="G13372"/>
      <c r="H13372"/>
      <c r="I13372"/>
      <c r="J13372"/>
      <c r="K13372"/>
    </row>
    <row r="13373" spans="1:11" ht="15">
      <c r="A13373"/>
      <c r="B13373"/>
      <c r="C13373"/>
      <c r="D13373"/>
      <c r="E13373"/>
      <c r="F13373"/>
      <c r="G13373"/>
      <c r="H13373"/>
      <c r="I13373"/>
      <c r="J13373"/>
      <c r="K13373"/>
    </row>
    <row r="13374" spans="1:11" ht="15">
      <c r="A13374"/>
      <c r="B13374"/>
      <c r="C13374"/>
      <c r="D13374"/>
      <c r="E13374"/>
      <c r="F13374"/>
      <c r="G13374"/>
      <c r="H13374"/>
      <c r="I13374"/>
      <c r="J13374"/>
      <c r="K13374"/>
    </row>
    <row r="13375" spans="1:11" ht="15">
      <c r="A13375"/>
      <c r="B13375"/>
      <c r="C13375"/>
      <c r="D13375"/>
      <c r="E13375"/>
      <c r="F13375"/>
      <c r="G13375"/>
      <c r="H13375"/>
      <c r="I13375"/>
      <c r="J13375"/>
      <c r="K13375"/>
    </row>
    <row r="13376" spans="1:11" ht="15">
      <c r="A13376"/>
      <c r="B13376"/>
      <c r="C13376"/>
      <c r="D13376"/>
      <c r="E13376"/>
      <c r="F13376"/>
      <c r="G13376"/>
      <c r="H13376"/>
      <c r="I13376"/>
      <c r="J13376"/>
      <c r="K13376"/>
    </row>
    <row r="13377" spans="1:11" ht="15">
      <c r="A13377"/>
      <c r="B13377"/>
      <c r="C13377"/>
      <c r="D13377"/>
      <c r="E13377"/>
      <c r="F13377"/>
      <c r="G13377"/>
      <c r="H13377"/>
      <c r="I13377"/>
      <c r="J13377"/>
      <c r="K13377"/>
    </row>
    <row r="13378" spans="1:11" ht="15">
      <c r="A13378"/>
      <c r="B13378"/>
      <c r="C13378"/>
      <c r="D13378"/>
      <c r="E13378"/>
      <c r="F13378"/>
      <c r="G13378"/>
      <c r="H13378"/>
      <c r="I13378"/>
      <c r="J13378"/>
      <c r="K13378"/>
    </row>
    <row r="13379" spans="1:11" ht="15">
      <c r="A13379"/>
      <c r="B13379"/>
      <c r="C13379"/>
      <c r="D13379"/>
      <c r="E13379"/>
      <c r="F13379"/>
      <c r="G13379"/>
      <c r="H13379"/>
      <c r="I13379"/>
      <c r="J13379"/>
      <c r="K13379"/>
    </row>
    <row r="13380" spans="1:11" ht="15">
      <c r="A13380"/>
      <c r="B13380"/>
      <c r="C13380"/>
      <c r="D13380"/>
      <c r="E13380"/>
      <c r="F13380"/>
      <c r="G13380"/>
      <c r="H13380"/>
      <c r="I13380"/>
      <c r="J13380"/>
      <c r="K13380"/>
    </row>
    <row r="13381" spans="1:11" ht="15">
      <c r="A13381"/>
      <c r="B13381"/>
      <c r="C13381"/>
      <c r="D13381"/>
      <c r="E13381"/>
      <c r="F13381"/>
      <c r="G13381"/>
      <c r="H13381"/>
      <c r="I13381"/>
      <c r="J13381"/>
      <c r="K13381"/>
    </row>
    <row r="13382" spans="1:11" ht="15">
      <c r="A13382"/>
      <c r="B13382"/>
      <c r="C13382"/>
      <c r="D13382"/>
      <c r="E13382"/>
      <c r="F13382"/>
      <c r="G13382"/>
      <c r="H13382"/>
      <c r="I13382"/>
      <c r="J13382"/>
      <c r="K13382"/>
    </row>
    <row r="13383" spans="1:11" ht="15">
      <c r="A13383"/>
      <c r="B13383"/>
      <c r="C13383"/>
      <c r="D13383"/>
      <c r="E13383"/>
      <c r="F13383"/>
      <c r="G13383"/>
      <c r="H13383"/>
      <c r="I13383"/>
      <c r="J13383"/>
      <c r="K13383"/>
    </row>
    <row r="13384" spans="1:11" ht="15">
      <c r="A13384"/>
      <c r="B13384"/>
      <c r="C13384"/>
      <c r="D13384"/>
      <c r="E13384"/>
      <c r="F13384"/>
      <c r="G13384"/>
      <c r="H13384"/>
      <c r="I13384"/>
      <c r="J13384"/>
      <c r="K13384"/>
    </row>
    <row r="13385" spans="1:11" ht="15">
      <c r="A13385"/>
      <c r="B13385"/>
      <c r="C13385"/>
      <c r="D13385"/>
      <c r="E13385"/>
      <c r="F13385"/>
      <c r="G13385"/>
      <c r="H13385"/>
      <c r="I13385"/>
      <c r="J13385"/>
      <c r="K13385"/>
    </row>
    <row r="13386" spans="1:11" ht="15">
      <c r="A13386"/>
      <c r="B13386"/>
      <c r="C13386"/>
      <c r="D13386"/>
      <c r="E13386"/>
      <c r="F13386"/>
      <c r="G13386"/>
      <c r="H13386"/>
      <c r="I13386"/>
      <c r="J13386"/>
      <c r="K13386"/>
    </row>
    <row r="13387" spans="1:11" ht="15">
      <c r="A13387"/>
      <c r="B13387"/>
      <c r="C13387"/>
      <c r="D13387"/>
      <c r="E13387"/>
      <c r="F13387"/>
      <c r="G13387"/>
      <c r="H13387"/>
      <c r="I13387"/>
      <c r="J13387"/>
      <c r="K13387"/>
    </row>
    <row r="13388" spans="1:11" ht="15">
      <c r="A13388"/>
      <c r="B13388"/>
      <c r="C13388"/>
      <c r="D13388"/>
      <c r="E13388"/>
      <c r="F13388"/>
      <c r="G13388"/>
      <c r="H13388"/>
      <c r="I13388"/>
      <c r="J13388"/>
      <c r="K13388"/>
    </row>
    <row r="13389" spans="1:11" ht="15">
      <c r="A13389"/>
      <c r="B13389"/>
      <c r="C13389"/>
      <c r="D13389"/>
      <c r="E13389"/>
      <c r="F13389"/>
      <c r="G13389"/>
      <c r="H13389"/>
      <c r="I13389"/>
      <c r="J13389"/>
      <c r="K13389"/>
    </row>
    <row r="13390" spans="1:11" ht="15">
      <c r="A13390"/>
      <c r="B13390"/>
      <c r="C13390"/>
      <c r="D13390"/>
      <c r="E13390"/>
      <c r="F13390"/>
      <c r="G13390"/>
      <c r="H13390"/>
      <c r="I13390"/>
      <c r="J13390"/>
      <c r="K13390"/>
    </row>
    <row r="13391" spans="1:11" ht="15">
      <c r="A13391"/>
      <c r="B13391"/>
      <c r="C13391"/>
      <c r="D13391"/>
      <c r="E13391"/>
      <c r="F13391"/>
      <c r="G13391"/>
      <c r="H13391"/>
      <c r="I13391"/>
      <c r="J13391"/>
      <c r="K13391"/>
    </row>
    <row r="13392" spans="1:11" ht="15">
      <c r="A13392"/>
      <c r="B13392"/>
      <c r="C13392"/>
      <c r="D13392"/>
      <c r="E13392"/>
      <c r="F13392"/>
      <c r="G13392"/>
      <c r="H13392"/>
      <c r="I13392"/>
      <c r="J13392"/>
      <c r="K13392"/>
    </row>
    <row r="13393" spans="1:11" ht="15">
      <c r="A13393"/>
      <c r="B13393"/>
      <c r="C13393"/>
      <c r="D13393"/>
      <c r="E13393"/>
      <c r="F13393"/>
      <c r="G13393"/>
      <c r="H13393"/>
      <c r="I13393"/>
      <c r="J13393"/>
      <c r="K13393"/>
    </row>
    <row r="13394" spans="1:11" ht="15">
      <c r="A13394"/>
      <c r="B13394"/>
      <c r="C13394"/>
      <c r="D13394"/>
      <c r="E13394"/>
      <c r="F13394"/>
      <c r="G13394"/>
      <c r="H13394"/>
      <c r="I13394"/>
      <c r="J13394"/>
      <c r="K13394"/>
    </row>
    <row r="13395" spans="1:11" ht="15">
      <c r="A13395"/>
      <c r="B13395"/>
      <c r="C13395"/>
      <c r="D13395"/>
      <c r="E13395"/>
      <c r="F13395"/>
      <c r="G13395"/>
      <c r="H13395"/>
      <c r="I13395"/>
      <c r="J13395"/>
      <c r="K13395"/>
    </row>
    <row r="13396" spans="1:11" ht="15">
      <c r="A13396"/>
      <c r="B13396"/>
      <c r="C13396"/>
      <c r="D13396"/>
      <c r="E13396"/>
      <c r="F13396"/>
      <c r="G13396"/>
      <c r="H13396"/>
      <c r="I13396"/>
      <c r="J13396"/>
      <c r="K13396"/>
    </row>
    <row r="13397" spans="1:11" ht="15">
      <c r="A13397"/>
      <c r="B13397"/>
      <c r="C13397"/>
      <c r="D13397"/>
      <c r="E13397"/>
      <c r="F13397"/>
      <c r="G13397"/>
      <c r="H13397"/>
      <c r="I13397"/>
      <c r="J13397"/>
      <c r="K13397"/>
    </row>
    <row r="13398" spans="1:11" ht="15">
      <c r="A13398"/>
      <c r="B13398"/>
      <c r="C13398"/>
      <c r="D13398"/>
      <c r="E13398"/>
      <c r="F13398"/>
      <c r="G13398"/>
      <c r="H13398"/>
      <c r="I13398"/>
      <c r="J13398"/>
      <c r="K13398"/>
    </row>
    <row r="13399" spans="1:11" ht="15">
      <c r="A13399"/>
      <c r="B13399"/>
      <c r="C13399"/>
      <c r="D13399"/>
      <c r="E13399"/>
      <c r="F13399"/>
      <c r="G13399"/>
      <c r="H13399"/>
      <c r="I13399"/>
      <c r="J13399"/>
      <c r="K13399"/>
    </row>
    <row r="13400" spans="1:11" ht="15">
      <c r="A13400"/>
      <c r="B13400"/>
      <c r="C13400"/>
      <c r="D13400"/>
      <c r="E13400"/>
      <c r="F13400"/>
      <c r="G13400"/>
      <c r="H13400"/>
      <c r="I13400"/>
      <c r="J13400"/>
      <c r="K13400"/>
    </row>
    <row r="13401" spans="1:11" ht="15">
      <c r="A13401"/>
      <c r="B13401"/>
      <c r="C13401"/>
      <c r="D13401"/>
      <c r="E13401"/>
      <c r="F13401"/>
      <c r="G13401"/>
      <c r="H13401"/>
      <c r="I13401"/>
      <c r="J13401"/>
      <c r="K13401"/>
    </row>
    <row r="13402" spans="1:11" ht="15">
      <c r="A13402"/>
      <c r="B13402"/>
      <c r="C13402"/>
      <c r="D13402"/>
      <c r="E13402"/>
      <c r="F13402"/>
      <c r="G13402"/>
      <c r="H13402"/>
      <c r="I13402"/>
      <c r="J13402"/>
      <c r="K13402"/>
    </row>
    <row r="13403" spans="1:11" ht="15">
      <c r="A13403"/>
      <c r="B13403"/>
      <c r="C13403"/>
      <c r="D13403"/>
      <c r="E13403"/>
      <c r="F13403"/>
      <c r="G13403"/>
      <c r="H13403"/>
      <c r="I13403"/>
      <c r="J13403"/>
      <c r="K13403"/>
    </row>
    <row r="13404" spans="1:11" ht="15">
      <c r="A13404"/>
      <c r="B13404"/>
      <c r="C13404"/>
      <c r="D13404"/>
      <c r="E13404"/>
      <c r="F13404"/>
      <c r="G13404"/>
      <c r="H13404"/>
      <c r="I13404"/>
      <c r="J13404"/>
      <c r="K13404"/>
    </row>
    <row r="13405" spans="1:11" ht="15">
      <c r="A13405"/>
      <c r="B13405"/>
      <c r="C13405"/>
      <c r="D13405"/>
      <c r="E13405"/>
      <c r="F13405"/>
      <c r="G13405"/>
      <c r="H13405"/>
      <c r="I13405"/>
      <c r="J13405"/>
      <c r="K13405"/>
    </row>
    <row r="13406" spans="1:11" ht="15">
      <c r="A13406"/>
      <c r="B13406"/>
      <c r="C13406"/>
      <c r="D13406"/>
      <c r="E13406"/>
      <c r="F13406"/>
      <c r="G13406"/>
      <c r="H13406"/>
      <c r="I13406"/>
      <c r="J13406"/>
      <c r="K13406"/>
    </row>
    <row r="13407" spans="1:11" ht="15">
      <c r="A13407"/>
      <c r="B13407"/>
      <c r="C13407"/>
      <c r="D13407"/>
      <c r="E13407"/>
      <c r="F13407"/>
      <c r="G13407"/>
      <c r="H13407"/>
      <c r="I13407"/>
      <c r="J13407"/>
      <c r="K13407"/>
    </row>
    <row r="13408" spans="1:11" ht="15">
      <c r="A13408"/>
      <c r="B13408"/>
      <c r="C13408"/>
      <c r="D13408"/>
      <c r="E13408"/>
      <c r="F13408"/>
      <c r="G13408"/>
      <c r="H13408"/>
      <c r="I13408"/>
      <c r="J13408"/>
      <c r="K13408"/>
    </row>
    <row r="13409" spans="1:11" ht="15">
      <c r="A13409"/>
      <c r="B13409"/>
      <c r="C13409"/>
      <c r="D13409"/>
      <c r="E13409"/>
      <c r="F13409"/>
      <c r="G13409"/>
      <c r="H13409"/>
      <c r="I13409"/>
      <c r="J13409"/>
      <c r="K13409"/>
    </row>
    <row r="13410" spans="1:11" ht="15">
      <c r="A13410"/>
      <c r="B13410"/>
      <c r="C13410"/>
      <c r="D13410"/>
      <c r="E13410"/>
      <c r="F13410"/>
      <c r="G13410"/>
      <c r="H13410"/>
      <c r="I13410"/>
      <c r="J13410"/>
      <c r="K13410"/>
    </row>
    <row r="13411" spans="1:11" ht="15">
      <c r="A13411"/>
      <c r="B13411"/>
      <c r="C13411"/>
      <c r="D13411"/>
      <c r="E13411"/>
      <c r="F13411"/>
      <c r="G13411"/>
      <c r="H13411"/>
      <c r="I13411"/>
      <c r="J13411"/>
      <c r="K13411"/>
    </row>
    <row r="13412" spans="1:11" ht="15">
      <c r="A13412"/>
      <c r="B13412"/>
      <c r="C13412"/>
      <c r="D13412"/>
      <c r="E13412"/>
      <c r="F13412"/>
      <c r="G13412"/>
      <c r="H13412"/>
      <c r="I13412"/>
      <c r="J13412"/>
      <c r="K13412"/>
    </row>
    <row r="13413" spans="1:11" ht="15">
      <c r="A13413"/>
      <c r="B13413"/>
      <c r="C13413"/>
      <c r="D13413"/>
      <c r="E13413"/>
      <c r="F13413"/>
      <c r="G13413"/>
      <c r="H13413"/>
      <c r="I13413"/>
      <c r="J13413"/>
      <c r="K13413"/>
    </row>
    <row r="13414" spans="1:11" ht="15">
      <c r="A13414"/>
      <c r="B13414"/>
      <c r="C13414"/>
      <c r="D13414"/>
      <c r="E13414"/>
      <c r="F13414"/>
      <c r="G13414"/>
      <c r="H13414"/>
      <c r="I13414"/>
      <c r="J13414"/>
      <c r="K13414"/>
    </row>
    <row r="13415" spans="1:11" ht="15">
      <c r="A13415"/>
      <c r="B13415"/>
      <c r="C13415"/>
      <c r="D13415"/>
      <c r="E13415"/>
      <c r="F13415"/>
      <c r="G13415"/>
      <c r="H13415"/>
      <c r="I13415"/>
      <c r="J13415"/>
      <c r="K13415"/>
    </row>
    <row r="13416" spans="1:11" ht="15">
      <c r="A13416"/>
      <c r="B13416"/>
      <c r="C13416"/>
      <c r="D13416"/>
      <c r="E13416"/>
      <c r="F13416"/>
      <c r="G13416"/>
      <c r="H13416"/>
      <c r="I13416"/>
      <c r="J13416"/>
      <c r="K13416"/>
    </row>
    <row r="13417" spans="1:11" ht="15">
      <c r="A13417"/>
      <c r="B13417"/>
      <c r="C13417"/>
      <c r="D13417"/>
      <c r="E13417"/>
      <c r="F13417"/>
      <c r="G13417"/>
      <c r="H13417"/>
      <c r="I13417"/>
      <c r="J13417"/>
      <c r="K13417"/>
    </row>
    <row r="13418" spans="1:11" ht="15">
      <c r="A13418"/>
      <c r="B13418"/>
      <c r="C13418"/>
      <c r="D13418"/>
      <c r="E13418"/>
      <c r="F13418"/>
      <c r="G13418"/>
      <c r="H13418"/>
      <c r="I13418"/>
      <c r="J13418"/>
      <c r="K13418"/>
    </row>
    <row r="13419" spans="1:11" ht="15">
      <c r="A13419"/>
      <c r="B13419"/>
      <c r="C13419"/>
      <c r="D13419"/>
      <c r="E13419"/>
      <c r="F13419"/>
      <c r="G13419"/>
      <c r="H13419"/>
      <c r="I13419"/>
      <c r="J13419"/>
      <c r="K13419"/>
    </row>
    <row r="13420" spans="1:11" ht="15">
      <c r="A13420"/>
      <c r="B13420"/>
      <c r="C13420"/>
      <c r="D13420"/>
      <c r="E13420"/>
      <c r="F13420"/>
      <c r="G13420"/>
      <c r="H13420"/>
      <c r="I13420"/>
      <c r="J13420"/>
      <c r="K13420"/>
    </row>
    <row r="13421" spans="1:11" ht="15">
      <c r="A13421"/>
      <c r="B13421"/>
      <c r="C13421"/>
      <c r="D13421"/>
      <c r="E13421"/>
      <c r="F13421"/>
      <c r="G13421"/>
      <c r="H13421"/>
      <c r="I13421"/>
      <c r="J13421"/>
      <c r="K13421"/>
    </row>
    <row r="13422" spans="1:11" ht="15">
      <c r="A13422"/>
      <c r="B13422"/>
      <c r="C13422"/>
      <c r="D13422"/>
      <c r="E13422"/>
      <c r="F13422"/>
      <c r="G13422"/>
      <c r="H13422"/>
      <c r="I13422"/>
      <c r="J13422"/>
      <c r="K13422"/>
    </row>
    <row r="13423" spans="1:11" ht="15">
      <c r="A13423"/>
      <c r="B13423"/>
      <c r="C13423"/>
      <c r="D13423"/>
      <c r="E13423"/>
      <c r="F13423"/>
      <c r="G13423"/>
      <c r="H13423"/>
      <c r="I13423"/>
      <c r="J13423"/>
      <c r="K13423"/>
    </row>
    <row r="13424" spans="1:11" ht="15">
      <c r="A13424"/>
      <c r="B13424"/>
      <c r="C13424"/>
      <c r="D13424"/>
      <c r="E13424"/>
      <c r="F13424"/>
      <c r="G13424"/>
      <c r="H13424"/>
      <c r="I13424"/>
      <c r="J13424"/>
      <c r="K13424"/>
    </row>
    <row r="13425" spans="1:11" ht="15">
      <c r="A13425"/>
      <c r="B13425"/>
      <c r="C13425"/>
      <c r="D13425"/>
      <c r="E13425"/>
      <c r="F13425"/>
      <c r="G13425"/>
      <c r="H13425"/>
      <c r="I13425"/>
      <c r="J13425"/>
      <c r="K13425"/>
    </row>
    <row r="13426" spans="1:11" ht="15">
      <c r="A13426"/>
      <c r="B13426"/>
      <c r="C13426"/>
      <c r="D13426"/>
      <c r="E13426"/>
      <c r="F13426"/>
      <c r="G13426"/>
      <c r="H13426"/>
      <c r="I13426"/>
      <c r="J13426"/>
      <c r="K13426"/>
    </row>
    <row r="13427" spans="1:11" ht="15">
      <c r="A13427"/>
      <c r="B13427"/>
      <c r="C13427"/>
      <c r="D13427"/>
      <c r="E13427"/>
      <c r="F13427"/>
      <c r="G13427"/>
      <c r="H13427"/>
      <c r="I13427"/>
      <c r="J13427"/>
      <c r="K13427"/>
    </row>
    <row r="13428" spans="1:11" ht="15">
      <c r="A13428"/>
      <c r="B13428"/>
      <c r="C13428"/>
      <c r="D13428"/>
      <c r="E13428"/>
      <c r="F13428"/>
      <c r="G13428"/>
      <c r="H13428"/>
      <c r="I13428"/>
      <c r="J13428"/>
      <c r="K13428"/>
    </row>
    <row r="13429" spans="1:11" ht="15">
      <c r="A13429"/>
      <c r="B13429"/>
      <c r="C13429"/>
      <c r="D13429"/>
      <c r="E13429"/>
      <c r="F13429"/>
      <c r="G13429"/>
      <c r="H13429"/>
      <c r="I13429"/>
      <c r="J13429"/>
      <c r="K13429"/>
    </row>
    <row r="13430" spans="1:11" ht="15">
      <c r="A13430"/>
      <c r="B13430"/>
      <c r="C13430"/>
      <c r="D13430"/>
      <c r="E13430"/>
      <c r="F13430"/>
      <c r="G13430"/>
      <c r="H13430"/>
      <c r="I13430"/>
      <c r="J13430"/>
      <c r="K13430"/>
    </row>
    <row r="13431" spans="1:11" ht="15">
      <c r="A13431"/>
      <c r="B13431"/>
      <c r="C13431"/>
      <c r="D13431"/>
      <c r="E13431"/>
      <c r="F13431"/>
      <c r="G13431"/>
      <c r="H13431"/>
      <c r="I13431"/>
      <c r="J13431"/>
      <c r="K13431"/>
    </row>
    <row r="13432" spans="1:11" ht="15">
      <c r="A13432"/>
      <c r="B13432"/>
      <c r="C13432"/>
      <c r="D13432"/>
      <c r="E13432"/>
      <c r="F13432"/>
      <c r="G13432"/>
      <c r="H13432"/>
      <c r="I13432"/>
      <c r="J13432"/>
      <c r="K13432"/>
    </row>
    <row r="13433" spans="1:11" ht="15">
      <c r="A13433"/>
      <c r="B13433"/>
      <c r="C13433"/>
      <c r="D13433"/>
      <c r="E13433"/>
      <c r="F13433"/>
      <c r="G13433"/>
      <c r="H13433"/>
      <c r="I13433"/>
      <c r="J13433"/>
      <c r="K13433"/>
    </row>
    <row r="13434" spans="1:11" ht="15">
      <c r="A13434"/>
      <c r="B13434"/>
      <c r="C13434"/>
      <c r="D13434"/>
      <c r="E13434"/>
      <c r="F13434"/>
      <c r="G13434"/>
      <c r="H13434"/>
      <c r="I13434"/>
      <c r="J13434"/>
      <c r="K13434"/>
    </row>
    <row r="13435" spans="1:11" ht="15">
      <c r="A13435"/>
      <c r="B13435"/>
      <c r="C13435"/>
      <c r="D13435"/>
      <c r="E13435"/>
      <c r="F13435"/>
      <c r="G13435"/>
      <c r="H13435"/>
      <c r="I13435"/>
      <c r="J13435"/>
      <c r="K13435"/>
    </row>
    <row r="13436" spans="1:11" ht="15">
      <c r="A13436"/>
      <c r="B13436"/>
      <c r="C13436"/>
      <c r="D13436"/>
      <c r="E13436"/>
      <c r="F13436"/>
      <c r="G13436"/>
      <c r="H13436"/>
      <c r="I13436"/>
      <c r="J13436"/>
      <c r="K13436"/>
    </row>
    <row r="13437" spans="1:11" ht="15">
      <c r="A13437"/>
      <c r="B13437"/>
      <c r="C13437"/>
      <c r="D13437"/>
      <c r="E13437"/>
      <c r="F13437"/>
      <c r="G13437"/>
      <c r="H13437"/>
      <c r="I13437"/>
      <c r="J13437"/>
      <c r="K13437"/>
    </row>
    <row r="13438" spans="1:11" ht="15">
      <c r="A13438"/>
      <c r="B13438"/>
      <c r="C13438"/>
      <c r="D13438"/>
      <c r="E13438"/>
      <c r="F13438"/>
      <c r="G13438"/>
      <c r="H13438"/>
      <c r="I13438"/>
      <c r="J13438"/>
      <c r="K13438"/>
    </row>
    <row r="13439" spans="1:11" ht="15">
      <c r="A13439"/>
      <c r="B13439"/>
      <c r="C13439"/>
      <c r="D13439"/>
      <c r="E13439"/>
      <c r="F13439"/>
      <c r="G13439"/>
      <c r="H13439"/>
      <c r="I13439"/>
      <c r="J13439"/>
      <c r="K13439"/>
    </row>
    <row r="13440" spans="1:11" ht="15">
      <c r="A13440"/>
      <c r="B13440"/>
      <c r="C13440"/>
      <c r="D13440"/>
      <c r="E13440"/>
      <c r="F13440"/>
      <c r="G13440"/>
      <c r="H13440"/>
      <c r="I13440"/>
      <c r="J13440"/>
      <c r="K13440"/>
    </row>
    <row r="13441" spans="1:11" ht="15">
      <c r="A13441"/>
      <c r="B13441"/>
      <c r="C13441"/>
      <c r="D13441"/>
      <c r="E13441"/>
      <c r="F13441"/>
      <c r="G13441"/>
      <c r="H13441"/>
      <c r="I13441"/>
      <c r="J13441"/>
      <c r="K13441"/>
    </row>
    <row r="13442" spans="1:11" ht="15">
      <c r="A13442"/>
      <c r="B13442"/>
      <c r="C13442"/>
      <c r="D13442"/>
      <c r="E13442"/>
      <c r="F13442"/>
      <c r="G13442"/>
      <c r="H13442"/>
      <c r="I13442"/>
      <c r="J13442"/>
      <c r="K13442"/>
    </row>
    <row r="13443" spans="1:11" ht="15">
      <c r="A13443"/>
      <c r="B13443"/>
      <c r="C13443"/>
      <c r="D13443"/>
      <c r="E13443"/>
      <c r="F13443"/>
      <c r="G13443"/>
      <c r="H13443"/>
      <c r="I13443"/>
      <c r="J13443"/>
      <c r="K13443"/>
    </row>
    <row r="13444" spans="1:11" ht="15">
      <c r="A13444"/>
      <c r="B13444"/>
      <c r="C13444"/>
      <c r="D13444"/>
      <c r="E13444"/>
      <c r="F13444"/>
      <c r="G13444"/>
      <c r="H13444"/>
      <c r="I13444"/>
      <c r="J13444"/>
      <c r="K13444"/>
    </row>
    <row r="13445" spans="1:11" ht="15">
      <c r="A13445"/>
      <c r="B13445"/>
      <c r="C13445"/>
      <c r="D13445"/>
      <c r="E13445"/>
      <c r="F13445"/>
      <c r="G13445"/>
      <c r="H13445"/>
      <c r="I13445"/>
      <c r="J13445"/>
      <c r="K13445"/>
    </row>
    <row r="13446" spans="1:11" ht="15">
      <c r="A13446"/>
      <c r="B13446"/>
      <c r="C13446"/>
      <c r="D13446"/>
      <c r="E13446"/>
      <c r="F13446"/>
      <c r="G13446"/>
      <c r="H13446"/>
      <c r="I13446"/>
      <c r="J13446"/>
      <c r="K13446"/>
    </row>
    <row r="13447" spans="1:11" ht="15">
      <c r="A13447"/>
      <c r="B13447"/>
      <c r="C13447"/>
      <c r="D13447"/>
      <c r="E13447"/>
      <c r="F13447"/>
      <c r="G13447"/>
      <c r="H13447"/>
      <c r="I13447"/>
      <c r="J13447"/>
      <c r="K13447"/>
    </row>
    <row r="13448" spans="1:11" ht="15">
      <c r="A13448"/>
      <c r="B13448"/>
      <c r="C13448"/>
      <c r="D13448"/>
      <c r="E13448"/>
      <c r="F13448"/>
      <c r="G13448"/>
      <c r="H13448"/>
      <c r="I13448"/>
      <c r="J13448"/>
      <c r="K13448"/>
    </row>
    <row r="13449" spans="1:11" ht="15">
      <c r="A13449"/>
      <c r="B13449"/>
      <c r="C13449"/>
      <c r="D13449"/>
      <c r="E13449"/>
      <c r="F13449"/>
      <c r="G13449"/>
      <c r="H13449"/>
      <c r="I13449"/>
      <c r="J13449"/>
      <c r="K13449"/>
    </row>
    <row r="13450" spans="1:11" ht="15">
      <c r="A13450"/>
      <c r="B13450"/>
      <c r="C13450"/>
      <c r="D13450"/>
      <c r="E13450"/>
      <c r="F13450"/>
      <c r="G13450"/>
      <c r="H13450"/>
      <c r="I13450"/>
      <c r="J13450"/>
      <c r="K13450"/>
    </row>
    <row r="13451" spans="1:11" ht="15">
      <c r="A13451"/>
      <c r="B13451"/>
      <c r="C13451"/>
      <c r="D13451"/>
      <c r="E13451"/>
      <c r="F13451"/>
      <c r="G13451"/>
      <c r="H13451"/>
      <c r="I13451"/>
      <c r="J13451"/>
      <c r="K13451"/>
    </row>
    <row r="13452" spans="1:11" ht="15">
      <c r="A13452"/>
      <c r="B13452"/>
      <c r="C13452"/>
      <c r="D13452"/>
      <c r="E13452"/>
      <c r="F13452"/>
      <c r="G13452"/>
      <c r="H13452"/>
      <c r="I13452"/>
      <c r="J13452"/>
      <c r="K13452"/>
    </row>
    <row r="13453" spans="1:11" ht="15">
      <c r="A13453"/>
      <c r="B13453"/>
      <c r="C13453"/>
      <c r="D13453"/>
      <c r="E13453"/>
      <c r="F13453"/>
      <c r="G13453"/>
      <c r="H13453"/>
      <c r="I13453"/>
      <c r="J13453"/>
      <c r="K13453"/>
    </row>
    <row r="13454" spans="1:11" ht="15">
      <c r="A13454"/>
      <c r="B13454"/>
      <c r="C13454"/>
      <c r="D13454"/>
      <c r="E13454"/>
      <c r="F13454"/>
      <c r="G13454"/>
      <c r="H13454"/>
      <c r="I13454"/>
      <c r="J13454"/>
      <c r="K13454"/>
    </row>
    <row r="13455" spans="1:11" ht="15">
      <c r="A13455"/>
      <c r="B13455"/>
      <c r="C13455"/>
      <c r="D13455"/>
      <c r="E13455"/>
      <c r="F13455"/>
      <c r="G13455"/>
      <c r="H13455"/>
      <c r="I13455"/>
      <c r="J13455"/>
      <c r="K13455"/>
    </row>
    <row r="13456" spans="1:11" ht="15">
      <c r="A13456"/>
      <c r="B13456"/>
      <c r="C13456"/>
      <c r="D13456"/>
      <c r="E13456"/>
      <c r="F13456"/>
      <c r="G13456"/>
      <c r="H13456"/>
      <c r="I13456"/>
      <c r="J13456"/>
      <c r="K13456"/>
    </row>
    <row r="13457" spans="1:11" ht="15">
      <c r="A13457"/>
      <c r="B13457"/>
      <c r="C13457"/>
      <c r="D13457"/>
      <c r="E13457"/>
      <c r="F13457"/>
      <c r="G13457"/>
      <c r="H13457"/>
      <c r="I13457"/>
      <c r="J13457"/>
      <c r="K13457"/>
    </row>
    <row r="13458" spans="1:11" ht="15">
      <c r="A13458"/>
      <c r="B13458"/>
      <c r="C13458"/>
      <c r="D13458"/>
      <c r="E13458"/>
      <c r="F13458"/>
      <c r="G13458"/>
      <c r="H13458"/>
      <c r="I13458"/>
      <c r="J13458"/>
      <c r="K13458"/>
    </row>
    <row r="13459" spans="1:11" ht="15">
      <c r="A13459"/>
      <c r="B13459"/>
      <c r="C13459"/>
      <c r="D13459"/>
      <c r="E13459"/>
      <c r="F13459"/>
      <c r="G13459"/>
      <c r="H13459"/>
      <c r="I13459"/>
      <c r="J13459"/>
      <c r="K13459"/>
    </row>
    <row r="13460" spans="1:11" ht="15">
      <c r="A13460"/>
      <c r="B13460"/>
      <c r="C13460"/>
      <c r="D13460"/>
      <c r="E13460"/>
      <c r="F13460"/>
      <c r="G13460"/>
      <c r="H13460"/>
      <c r="I13460"/>
      <c r="J13460"/>
      <c r="K13460"/>
    </row>
    <row r="13461" spans="1:11" ht="15">
      <c r="A13461"/>
      <c r="B13461"/>
      <c r="C13461"/>
      <c r="D13461"/>
      <c r="E13461"/>
      <c r="F13461"/>
      <c r="G13461"/>
      <c r="H13461"/>
      <c r="I13461"/>
      <c r="J13461"/>
      <c r="K13461"/>
    </row>
    <row r="13462" spans="1:11" ht="15">
      <c r="A13462"/>
      <c r="B13462"/>
      <c r="C13462"/>
      <c r="D13462"/>
      <c r="E13462"/>
      <c r="F13462"/>
      <c r="G13462"/>
      <c r="H13462"/>
      <c r="I13462"/>
      <c r="J13462"/>
      <c r="K13462"/>
    </row>
    <row r="13463" spans="1:11" ht="15">
      <c r="A13463"/>
      <c r="B13463"/>
      <c r="C13463"/>
      <c r="D13463"/>
      <c r="E13463"/>
      <c r="F13463"/>
      <c r="G13463"/>
      <c r="H13463"/>
      <c r="I13463"/>
      <c r="J13463"/>
      <c r="K13463"/>
    </row>
    <row r="13464" spans="1:11" ht="15">
      <c r="A13464"/>
      <c r="B13464"/>
      <c r="C13464"/>
      <c r="D13464"/>
      <c r="E13464"/>
      <c r="F13464"/>
      <c r="G13464"/>
      <c r="H13464"/>
      <c r="I13464"/>
      <c r="J13464"/>
      <c r="K13464"/>
    </row>
    <row r="13465" spans="1:11" ht="15">
      <c r="A13465"/>
      <c r="B13465"/>
      <c r="C13465"/>
      <c r="D13465"/>
      <c r="E13465"/>
      <c r="F13465"/>
      <c r="G13465"/>
      <c r="H13465"/>
      <c r="I13465"/>
      <c r="J13465"/>
      <c r="K13465"/>
    </row>
    <row r="13466" spans="1:11" ht="15">
      <c r="A13466"/>
      <c r="B13466"/>
      <c r="C13466"/>
      <c r="D13466"/>
      <c r="E13466"/>
      <c r="F13466"/>
      <c r="G13466"/>
      <c r="H13466"/>
      <c r="I13466"/>
      <c r="J13466"/>
      <c r="K13466"/>
    </row>
    <row r="13467" spans="1:11" ht="15">
      <c r="A13467"/>
      <c r="B13467"/>
      <c r="C13467"/>
      <c r="D13467"/>
      <c r="E13467"/>
      <c r="F13467"/>
      <c r="G13467"/>
      <c r="H13467"/>
      <c r="I13467"/>
      <c r="J13467"/>
      <c r="K13467"/>
    </row>
    <row r="13468" spans="1:11" ht="15">
      <c r="A13468"/>
      <c r="B13468"/>
      <c r="C13468"/>
      <c r="D13468"/>
      <c r="E13468"/>
      <c r="F13468"/>
      <c r="G13468"/>
      <c r="H13468"/>
      <c r="I13468"/>
      <c r="J13468"/>
      <c r="K13468"/>
    </row>
    <row r="13469" spans="1:11" ht="15">
      <c r="A13469"/>
      <c r="B13469"/>
      <c r="C13469"/>
      <c r="D13469"/>
      <c r="E13469"/>
      <c r="F13469"/>
      <c r="G13469"/>
      <c r="H13469"/>
      <c r="I13469"/>
      <c r="J13469"/>
      <c r="K13469"/>
    </row>
    <row r="13470" spans="1:11" ht="15">
      <c r="A13470"/>
      <c r="B13470"/>
      <c r="C13470"/>
      <c r="D13470"/>
      <c r="E13470"/>
      <c r="F13470"/>
      <c r="G13470"/>
      <c r="H13470"/>
      <c r="I13470"/>
      <c r="J13470"/>
      <c r="K13470"/>
    </row>
    <row r="13471" spans="1:11" ht="15">
      <c r="A13471"/>
      <c r="B13471"/>
      <c r="C13471"/>
      <c r="D13471"/>
      <c r="E13471"/>
      <c r="F13471"/>
      <c r="G13471"/>
      <c r="H13471"/>
      <c r="I13471"/>
      <c r="J13471"/>
      <c r="K13471"/>
    </row>
    <row r="13472" spans="1:11" ht="15">
      <c r="A13472"/>
      <c r="B13472"/>
      <c r="C13472"/>
      <c r="D13472"/>
      <c r="E13472"/>
      <c r="F13472"/>
      <c r="G13472"/>
      <c r="H13472"/>
      <c r="I13472"/>
      <c r="J13472"/>
      <c r="K13472"/>
    </row>
    <row r="13473" spans="1:11" ht="15">
      <c r="A13473"/>
      <c r="B13473"/>
      <c r="C13473"/>
      <c r="D13473"/>
      <c r="E13473"/>
      <c r="F13473"/>
      <c r="G13473"/>
      <c r="H13473"/>
      <c r="I13473"/>
      <c r="J13473"/>
      <c r="K13473"/>
    </row>
    <row r="13474" spans="1:11" ht="15">
      <c r="A13474"/>
      <c r="B13474"/>
      <c r="C13474"/>
      <c r="D13474"/>
      <c r="E13474"/>
      <c r="F13474"/>
      <c r="G13474"/>
      <c r="H13474"/>
      <c r="I13474"/>
      <c r="J13474"/>
      <c r="K13474"/>
    </row>
    <row r="13475" spans="1:11" ht="15">
      <c r="A13475"/>
      <c r="B13475"/>
      <c r="C13475"/>
      <c r="D13475"/>
      <c r="E13475"/>
      <c r="F13475"/>
      <c r="G13475"/>
      <c r="H13475"/>
      <c r="I13475"/>
      <c r="J13475"/>
      <c r="K13475"/>
    </row>
    <row r="13476" spans="1:11" ht="15">
      <c r="A13476"/>
      <c r="B13476"/>
      <c r="C13476"/>
      <c r="D13476"/>
      <c r="E13476"/>
      <c r="F13476"/>
      <c r="G13476"/>
      <c r="H13476"/>
      <c r="I13476"/>
      <c r="J13476"/>
      <c r="K13476"/>
    </row>
    <row r="13477" spans="1:11" ht="15">
      <c r="A13477"/>
      <c r="B13477"/>
      <c r="C13477"/>
      <c r="D13477"/>
      <c r="E13477"/>
      <c r="F13477"/>
      <c r="G13477"/>
      <c r="H13477"/>
      <c r="I13477"/>
      <c r="J13477"/>
      <c r="K13477"/>
    </row>
    <row r="13478" spans="1:11" ht="15">
      <c r="A13478"/>
      <c r="B13478"/>
      <c r="C13478"/>
      <c r="D13478"/>
      <c r="E13478"/>
      <c r="F13478"/>
      <c r="G13478"/>
      <c r="H13478"/>
      <c r="I13478"/>
      <c r="J13478"/>
      <c r="K13478"/>
    </row>
    <row r="13479" spans="1:11" ht="15">
      <c r="A13479"/>
      <c r="B13479"/>
      <c r="C13479"/>
      <c r="D13479"/>
      <c r="E13479"/>
      <c r="F13479"/>
      <c r="G13479"/>
      <c r="H13479"/>
      <c r="I13479"/>
      <c r="J13479"/>
      <c r="K13479"/>
    </row>
    <row r="13480" spans="1:11" ht="15">
      <c r="A13480"/>
      <c r="B13480"/>
      <c r="C13480"/>
      <c r="D13480"/>
      <c r="E13480"/>
      <c r="F13480"/>
      <c r="G13480"/>
      <c r="H13480"/>
      <c r="I13480"/>
      <c r="J13480"/>
      <c r="K13480"/>
    </row>
    <row r="13481" spans="1:11" ht="15">
      <c r="A13481"/>
      <c r="B13481"/>
      <c r="C13481"/>
      <c r="D13481"/>
      <c r="E13481"/>
      <c r="F13481"/>
      <c r="G13481"/>
      <c r="H13481"/>
      <c r="I13481"/>
      <c r="J13481"/>
      <c r="K13481"/>
    </row>
    <row r="13482" spans="1:11" ht="15">
      <c r="A13482"/>
      <c r="B13482"/>
      <c r="C13482"/>
      <c r="D13482"/>
      <c r="E13482"/>
      <c r="F13482"/>
      <c r="G13482"/>
      <c r="H13482"/>
      <c r="I13482"/>
      <c r="J13482"/>
      <c r="K13482"/>
    </row>
    <row r="13483" spans="1:11" ht="15">
      <c r="A13483"/>
      <c r="B13483"/>
      <c r="C13483"/>
      <c r="D13483"/>
      <c r="E13483"/>
      <c r="F13483"/>
      <c r="G13483"/>
      <c r="H13483"/>
      <c r="I13483"/>
      <c r="J13483"/>
      <c r="K13483"/>
    </row>
    <row r="13484" spans="1:11" ht="15">
      <c r="A13484"/>
      <c r="B13484"/>
      <c r="C13484"/>
      <c r="D13484"/>
      <c r="E13484"/>
      <c r="F13484"/>
      <c r="G13484"/>
      <c r="H13484"/>
      <c r="I13484"/>
      <c r="J13484"/>
      <c r="K13484"/>
    </row>
    <row r="13485" spans="1:11" ht="15">
      <c r="A13485"/>
      <c r="B13485"/>
      <c r="C13485"/>
      <c r="D13485"/>
      <c r="E13485"/>
      <c r="F13485"/>
      <c r="G13485"/>
      <c r="H13485"/>
      <c r="I13485"/>
      <c r="J13485"/>
      <c r="K13485"/>
    </row>
    <row r="13486" spans="1:11" ht="15">
      <c r="A13486"/>
      <c r="B13486"/>
      <c r="C13486"/>
      <c r="D13486"/>
      <c r="E13486"/>
      <c r="F13486"/>
      <c r="G13486"/>
      <c r="H13486"/>
      <c r="I13486"/>
      <c r="J13486"/>
      <c r="K13486"/>
    </row>
    <row r="13487" spans="1:11" ht="15">
      <c r="A13487"/>
      <c r="B13487"/>
      <c r="C13487"/>
      <c r="D13487"/>
      <c r="E13487"/>
      <c r="F13487"/>
      <c r="G13487"/>
      <c r="H13487"/>
      <c r="I13487"/>
      <c r="J13487"/>
      <c r="K13487"/>
    </row>
    <row r="13488" spans="1:11" ht="15">
      <c r="A13488"/>
      <c r="B13488"/>
      <c r="C13488"/>
      <c r="D13488"/>
      <c r="E13488"/>
      <c r="F13488"/>
      <c r="G13488"/>
      <c r="H13488"/>
      <c r="I13488"/>
      <c r="J13488"/>
      <c r="K13488"/>
    </row>
    <row r="13489" spans="1:11" ht="15">
      <c r="A13489"/>
      <c r="B13489"/>
      <c r="C13489"/>
      <c r="D13489"/>
      <c r="E13489"/>
      <c r="F13489"/>
      <c r="G13489"/>
      <c r="H13489"/>
      <c r="I13489"/>
      <c r="J13489"/>
      <c r="K13489"/>
    </row>
    <row r="13490" spans="1:11" ht="15">
      <c r="A13490"/>
      <c r="B13490"/>
      <c r="C13490"/>
      <c r="D13490"/>
      <c r="E13490"/>
      <c r="F13490"/>
      <c r="G13490"/>
      <c r="H13490"/>
      <c r="I13490"/>
      <c r="J13490"/>
      <c r="K13490"/>
    </row>
    <row r="13491" spans="1:11" ht="15">
      <c r="A13491"/>
      <c r="B13491"/>
      <c r="C13491"/>
      <c r="D13491"/>
      <c r="E13491"/>
      <c r="F13491"/>
      <c r="G13491"/>
      <c r="H13491"/>
      <c r="I13491"/>
      <c r="J13491"/>
      <c r="K13491"/>
    </row>
    <row r="13492" spans="1:11" ht="15">
      <c r="A13492"/>
      <c r="B13492"/>
      <c r="C13492"/>
      <c r="D13492"/>
      <c r="E13492"/>
      <c r="F13492"/>
      <c r="G13492"/>
      <c r="H13492"/>
      <c r="I13492"/>
      <c r="J13492"/>
      <c r="K13492"/>
    </row>
    <row r="13493" spans="1:11" ht="15">
      <c r="A13493"/>
      <c r="B13493"/>
      <c r="C13493"/>
      <c r="D13493"/>
      <c r="E13493"/>
      <c r="F13493"/>
      <c r="G13493"/>
      <c r="H13493"/>
      <c r="I13493"/>
      <c r="J13493"/>
      <c r="K13493"/>
    </row>
    <row r="13494" spans="1:11" ht="15">
      <c r="A13494"/>
      <c r="B13494"/>
      <c r="C13494"/>
      <c r="D13494"/>
      <c r="E13494"/>
      <c r="F13494"/>
      <c r="G13494"/>
      <c r="H13494"/>
      <c r="I13494"/>
      <c r="J13494"/>
      <c r="K13494"/>
    </row>
    <row r="13495" spans="1:11" ht="15">
      <c r="A13495"/>
      <c r="B13495"/>
      <c r="C13495"/>
      <c r="D13495"/>
      <c r="E13495"/>
      <c r="F13495"/>
      <c r="G13495"/>
      <c r="H13495"/>
      <c r="I13495"/>
      <c r="J13495"/>
      <c r="K13495"/>
    </row>
    <row r="13496" spans="1:11" ht="15">
      <c r="A13496"/>
      <c r="B13496"/>
      <c r="C13496"/>
      <c r="D13496"/>
      <c r="E13496"/>
      <c r="F13496"/>
      <c r="G13496"/>
      <c r="H13496"/>
      <c r="I13496"/>
      <c r="J13496"/>
      <c r="K13496"/>
    </row>
    <row r="13497" spans="1:11" ht="15">
      <c r="A13497"/>
      <c r="B13497"/>
      <c r="C13497"/>
      <c r="D13497"/>
      <c r="E13497"/>
      <c r="F13497"/>
      <c r="G13497"/>
      <c r="H13497"/>
      <c r="I13497"/>
      <c r="J13497"/>
      <c r="K13497"/>
    </row>
    <row r="13498" spans="1:11" ht="15">
      <c r="A13498"/>
      <c r="B13498"/>
      <c r="C13498"/>
      <c r="D13498"/>
      <c r="E13498"/>
      <c r="F13498"/>
      <c r="G13498"/>
      <c r="H13498"/>
      <c r="I13498"/>
      <c r="J13498"/>
      <c r="K13498"/>
    </row>
    <row r="13499" spans="1:11" ht="15">
      <c r="A13499"/>
      <c r="B13499"/>
      <c r="C13499"/>
      <c r="D13499"/>
      <c r="E13499"/>
      <c r="F13499"/>
      <c r="G13499"/>
      <c r="H13499"/>
      <c r="I13499"/>
      <c r="J13499"/>
      <c r="K13499"/>
    </row>
    <row r="13500" spans="1:11" ht="15">
      <c r="A13500"/>
      <c r="B13500"/>
      <c r="C13500"/>
      <c r="D13500"/>
      <c r="E13500"/>
      <c r="F13500"/>
      <c r="G13500"/>
      <c r="H13500"/>
      <c r="I13500"/>
      <c r="J13500"/>
      <c r="K13500"/>
    </row>
    <row r="13501" spans="1:11" ht="15">
      <c r="A13501"/>
      <c r="B13501"/>
      <c r="C13501"/>
      <c r="D13501"/>
      <c r="E13501"/>
      <c r="F13501"/>
      <c r="G13501"/>
      <c r="H13501"/>
      <c r="I13501"/>
      <c r="J13501"/>
      <c r="K13501"/>
    </row>
    <row r="13502" spans="1:11" ht="15">
      <c r="A13502"/>
      <c r="B13502"/>
      <c r="C13502"/>
      <c r="D13502"/>
      <c r="E13502"/>
      <c r="F13502"/>
      <c r="G13502"/>
      <c r="H13502"/>
      <c r="I13502"/>
      <c r="J13502"/>
      <c r="K13502"/>
    </row>
    <row r="13503" spans="1:11" ht="15">
      <c r="A13503"/>
      <c r="B13503"/>
      <c r="C13503"/>
      <c r="D13503"/>
      <c r="E13503"/>
      <c r="F13503"/>
      <c r="G13503"/>
      <c r="H13503"/>
      <c r="I13503"/>
      <c r="J13503"/>
      <c r="K13503"/>
    </row>
    <row r="13504" spans="1:11" ht="15">
      <c r="A13504"/>
      <c r="B13504"/>
      <c r="C13504"/>
      <c r="D13504"/>
      <c r="E13504"/>
      <c r="F13504"/>
      <c r="G13504"/>
      <c r="H13504"/>
      <c r="I13504"/>
      <c r="J13504"/>
      <c r="K13504"/>
    </row>
    <row r="13505" spans="1:11" ht="15">
      <c r="A13505"/>
      <c r="B13505"/>
      <c r="C13505"/>
      <c r="D13505"/>
      <c r="E13505"/>
      <c r="F13505"/>
      <c r="G13505"/>
      <c r="H13505"/>
      <c r="I13505"/>
      <c r="J13505"/>
      <c r="K13505"/>
    </row>
    <row r="13506" spans="1:11" ht="15">
      <c r="A13506"/>
      <c r="B13506"/>
      <c r="C13506"/>
      <c r="D13506"/>
      <c r="E13506"/>
      <c r="F13506"/>
      <c r="G13506"/>
      <c r="H13506"/>
      <c r="I13506"/>
      <c r="J13506"/>
      <c r="K13506"/>
    </row>
    <row r="13507" spans="1:11" ht="15">
      <c r="A13507"/>
      <c r="B13507"/>
      <c r="C13507"/>
      <c r="D13507"/>
      <c r="E13507"/>
      <c r="F13507"/>
      <c r="G13507"/>
      <c r="H13507"/>
      <c r="I13507"/>
      <c r="J13507"/>
      <c r="K13507"/>
    </row>
    <row r="13508" spans="1:11" ht="15">
      <c r="A13508"/>
      <c r="B13508"/>
      <c r="C13508"/>
      <c r="D13508"/>
      <c r="E13508"/>
      <c r="F13508"/>
      <c r="G13508"/>
      <c r="H13508"/>
      <c r="I13508"/>
      <c r="J13508"/>
      <c r="K13508"/>
    </row>
    <row r="13509" spans="1:11" ht="15">
      <c r="A13509"/>
      <c r="B13509"/>
      <c r="C13509"/>
      <c r="D13509"/>
      <c r="E13509"/>
      <c r="F13509"/>
      <c r="G13509"/>
      <c r="H13509"/>
      <c r="I13509"/>
      <c r="J13509"/>
      <c r="K13509"/>
    </row>
    <row r="13510" spans="1:11" ht="15">
      <c r="A13510"/>
      <c r="B13510"/>
      <c r="C13510"/>
      <c r="D13510"/>
      <c r="E13510"/>
      <c r="F13510"/>
      <c r="G13510"/>
      <c r="H13510"/>
      <c r="I13510"/>
      <c r="J13510"/>
      <c r="K13510"/>
    </row>
    <row r="13511" spans="1:11" ht="15">
      <c r="A13511"/>
      <c r="B13511"/>
      <c r="C13511"/>
      <c r="D13511"/>
      <c r="E13511"/>
      <c r="F13511"/>
      <c r="G13511"/>
      <c r="H13511"/>
      <c r="I13511"/>
      <c r="J13511"/>
      <c r="K13511"/>
    </row>
    <row r="13512" spans="1:11" ht="15">
      <c r="A13512"/>
      <c r="B13512"/>
      <c r="C13512"/>
      <c r="D13512"/>
      <c r="E13512"/>
      <c r="F13512"/>
      <c r="G13512"/>
      <c r="H13512"/>
      <c r="I13512"/>
      <c r="J13512"/>
      <c r="K13512"/>
    </row>
    <row r="13513" spans="1:11" ht="15">
      <c r="A13513"/>
      <c r="B13513"/>
      <c r="C13513"/>
      <c r="D13513"/>
      <c r="E13513"/>
      <c r="F13513"/>
      <c r="G13513"/>
      <c r="H13513"/>
      <c r="I13513"/>
      <c r="J13513"/>
      <c r="K13513"/>
    </row>
    <row r="13514" spans="1:11" ht="15">
      <c r="A13514"/>
      <c r="B13514"/>
      <c r="C13514"/>
      <c r="D13514"/>
      <c r="E13514"/>
      <c r="F13514"/>
      <c r="G13514"/>
      <c r="H13514"/>
      <c r="I13514"/>
      <c r="J13514"/>
      <c r="K13514"/>
    </row>
    <row r="13515" spans="1:11" ht="15">
      <c r="A13515"/>
      <c r="B13515"/>
      <c r="C13515"/>
      <c r="D13515"/>
      <c r="E13515"/>
      <c r="F13515"/>
      <c r="G13515"/>
      <c r="H13515"/>
      <c r="I13515"/>
      <c r="J13515"/>
      <c r="K13515"/>
    </row>
    <row r="13516" spans="1:11" ht="15">
      <c r="A13516"/>
      <c r="B13516"/>
      <c r="C13516"/>
      <c r="D13516"/>
      <c r="E13516"/>
      <c r="F13516"/>
      <c r="G13516"/>
      <c r="H13516"/>
      <c r="I13516"/>
      <c r="J13516"/>
      <c r="K13516"/>
    </row>
    <row r="13517" spans="1:11" ht="15">
      <c r="A13517"/>
      <c r="B13517"/>
      <c r="C13517"/>
      <c r="D13517"/>
      <c r="E13517"/>
      <c r="F13517"/>
      <c r="G13517"/>
      <c r="H13517"/>
      <c r="I13517"/>
      <c r="J13517"/>
      <c r="K13517"/>
    </row>
    <row r="13518" spans="1:11" ht="15">
      <c r="A13518"/>
      <c r="B13518"/>
      <c r="C13518"/>
      <c r="D13518"/>
      <c r="E13518"/>
      <c r="F13518"/>
      <c r="G13518"/>
      <c r="H13518"/>
      <c r="I13518"/>
      <c r="J13518"/>
      <c r="K13518"/>
    </row>
    <row r="13519" spans="1:11" ht="15">
      <c r="A13519"/>
      <c r="B13519"/>
      <c r="C13519"/>
      <c r="D13519"/>
      <c r="E13519"/>
      <c r="F13519"/>
      <c r="G13519"/>
      <c r="H13519"/>
      <c r="I13519"/>
      <c r="J13519"/>
      <c r="K13519"/>
    </row>
    <row r="13520" spans="1:11" ht="15">
      <c r="A13520"/>
      <c r="B13520"/>
      <c r="C13520"/>
      <c r="D13520"/>
      <c r="E13520"/>
      <c r="F13520"/>
      <c r="G13520"/>
      <c r="H13520"/>
      <c r="I13520"/>
      <c r="J13520"/>
      <c r="K13520"/>
    </row>
    <row r="13521" spans="1:11" ht="15">
      <c r="A13521"/>
      <c r="B13521"/>
      <c r="C13521"/>
      <c r="D13521"/>
      <c r="E13521"/>
      <c r="F13521"/>
      <c r="G13521"/>
      <c r="H13521"/>
      <c r="I13521"/>
      <c r="J13521"/>
      <c r="K13521"/>
    </row>
    <row r="13522" spans="1:11" ht="15">
      <c r="A13522"/>
      <c r="B13522"/>
      <c r="C13522"/>
      <c r="D13522"/>
      <c r="E13522"/>
      <c r="F13522"/>
      <c r="G13522"/>
      <c r="H13522"/>
      <c r="I13522"/>
      <c r="J13522"/>
      <c r="K13522"/>
    </row>
    <row r="13523" spans="1:11" ht="15">
      <c r="A13523"/>
      <c r="B13523"/>
      <c r="C13523"/>
      <c r="D13523"/>
      <c r="E13523"/>
      <c r="F13523"/>
      <c r="G13523"/>
      <c r="H13523"/>
      <c r="I13523"/>
      <c r="J13523"/>
      <c r="K13523"/>
    </row>
    <row r="13524" spans="1:11" ht="15">
      <c r="A13524"/>
      <c r="B13524"/>
      <c r="C13524"/>
      <c r="D13524"/>
      <c r="E13524"/>
      <c r="F13524"/>
      <c r="G13524"/>
      <c r="H13524"/>
      <c r="I13524"/>
      <c r="J13524"/>
      <c r="K13524"/>
    </row>
    <row r="13525" spans="1:11" ht="15">
      <c r="A13525"/>
      <c r="B13525"/>
      <c r="C13525"/>
      <c r="D13525"/>
      <c r="E13525"/>
      <c r="F13525"/>
      <c r="G13525"/>
      <c r="H13525"/>
      <c r="I13525"/>
      <c r="J13525"/>
      <c r="K13525"/>
    </row>
    <row r="13526" spans="1:11" ht="15">
      <c r="A13526"/>
      <c r="B13526"/>
      <c r="C13526"/>
      <c r="D13526"/>
      <c r="E13526"/>
      <c r="F13526"/>
      <c r="G13526"/>
      <c r="H13526"/>
      <c r="I13526"/>
      <c r="J13526"/>
      <c r="K13526"/>
    </row>
    <row r="13527" spans="1:11" ht="15">
      <c r="A13527"/>
      <c r="B13527"/>
      <c r="C13527"/>
      <c r="D13527"/>
      <c r="E13527"/>
      <c r="F13527"/>
      <c r="G13527"/>
      <c r="H13527"/>
      <c r="I13527"/>
      <c r="J13527"/>
      <c r="K13527"/>
    </row>
    <row r="13528" spans="1:11" ht="15">
      <c r="A13528"/>
      <c r="B13528"/>
      <c r="C13528"/>
      <c r="D13528"/>
      <c r="E13528"/>
      <c r="F13528"/>
      <c r="G13528"/>
      <c r="H13528"/>
      <c r="I13528"/>
      <c r="J13528"/>
      <c r="K13528"/>
    </row>
    <row r="13529" spans="1:11" ht="15">
      <c r="A13529"/>
      <c r="B13529"/>
      <c r="C13529"/>
      <c r="D13529"/>
      <c r="E13529"/>
      <c r="F13529"/>
      <c r="G13529"/>
      <c r="H13529"/>
      <c r="I13529"/>
      <c r="J13529"/>
      <c r="K13529"/>
    </row>
    <row r="13530" spans="1:11" ht="15">
      <c r="A13530"/>
      <c r="B13530"/>
      <c r="C13530"/>
      <c r="D13530"/>
      <c r="E13530"/>
      <c r="F13530"/>
      <c r="G13530"/>
      <c r="H13530"/>
      <c r="I13530"/>
      <c r="J13530"/>
      <c r="K13530"/>
    </row>
    <row r="13531" spans="1:11" ht="15">
      <c r="A13531"/>
      <c r="B13531"/>
      <c r="C13531"/>
      <c r="D13531"/>
      <c r="E13531"/>
      <c r="F13531"/>
      <c r="G13531"/>
      <c r="H13531"/>
      <c r="I13531"/>
      <c r="J13531"/>
      <c r="K13531"/>
    </row>
    <row r="13532" spans="1:11" ht="15">
      <c r="A13532"/>
      <c r="B13532"/>
      <c r="C13532"/>
      <c r="D13532"/>
      <c r="E13532"/>
      <c r="F13532"/>
      <c r="G13532"/>
      <c r="H13532"/>
      <c r="I13532"/>
      <c r="J13532"/>
      <c r="K13532"/>
    </row>
    <row r="13533" spans="1:11" ht="15">
      <c r="A13533"/>
      <c r="B13533"/>
      <c r="C13533"/>
      <c r="D13533"/>
      <c r="E13533"/>
      <c r="F13533"/>
      <c r="G13533"/>
      <c r="H13533"/>
      <c r="I13533"/>
      <c r="J13533"/>
      <c r="K13533"/>
    </row>
    <row r="13534" spans="1:11" ht="15">
      <c r="A13534"/>
      <c r="B13534"/>
      <c r="C13534"/>
      <c r="D13534"/>
      <c r="E13534"/>
      <c r="F13534"/>
      <c r="G13534"/>
      <c r="H13534"/>
      <c r="I13534"/>
      <c r="J13534"/>
      <c r="K13534"/>
    </row>
    <row r="13535" spans="1:11" ht="15">
      <c r="A13535"/>
      <c r="B13535"/>
      <c r="C13535"/>
      <c r="D13535"/>
      <c r="E13535"/>
      <c r="F13535"/>
      <c r="G13535"/>
      <c r="H13535"/>
      <c r="I13535"/>
      <c r="J13535"/>
      <c r="K13535"/>
    </row>
    <row r="13536" spans="1:11" ht="15">
      <c r="A13536"/>
      <c r="B13536"/>
      <c r="C13536"/>
      <c r="D13536"/>
      <c r="E13536"/>
      <c r="F13536"/>
      <c r="G13536"/>
      <c r="H13536"/>
      <c r="I13536"/>
      <c r="J13536"/>
      <c r="K13536"/>
    </row>
    <row r="13537" spans="1:11" ht="15">
      <c r="A13537"/>
      <c r="B13537"/>
      <c r="C13537"/>
      <c r="D13537"/>
      <c r="E13537"/>
      <c r="F13537"/>
      <c r="G13537"/>
      <c r="H13537"/>
      <c r="I13537"/>
      <c r="J13537"/>
      <c r="K13537"/>
    </row>
    <row r="13538" spans="1:11" ht="15">
      <c r="A13538"/>
      <c r="B13538"/>
      <c r="C13538"/>
      <c r="D13538"/>
      <c r="E13538"/>
      <c r="F13538"/>
      <c r="G13538"/>
      <c r="H13538"/>
      <c r="I13538"/>
      <c r="J13538"/>
      <c r="K13538"/>
    </row>
    <row r="13539" spans="1:11" ht="15">
      <c r="A13539"/>
      <c r="B13539"/>
      <c r="C13539"/>
      <c r="D13539"/>
      <c r="E13539"/>
      <c r="F13539"/>
      <c r="G13539"/>
      <c r="H13539"/>
      <c r="I13539"/>
      <c r="J13539"/>
      <c r="K13539"/>
    </row>
    <row r="13540" spans="1:11" ht="15">
      <c r="A13540"/>
      <c r="B13540"/>
      <c r="C13540"/>
      <c r="D13540"/>
      <c r="E13540"/>
      <c r="F13540"/>
      <c r="G13540"/>
      <c r="H13540"/>
      <c r="I13540"/>
      <c r="J13540"/>
      <c r="K13540"/>
    </row>
    <row r="13541" spans="1:11" ht="15">
      <c r="A13541"/>
      <c r="B13541"/>
      <c r="C13541"/>
      <c r="D13541"/>
      <c r="E13541"/>
      <c r="F13541"/>
      <c r="G13541"/>
      <c r="H13541"/>
      <c r="I13541"/>
      <c r="J13541"/>
      <c r="K13541"/>
    </row>
    <row r="13542" spans="1:11" ht="15">
      <c r="A13542"/>
      <c r="B13542"/>
      <c r="C13542"/>
      <c r="D13542"/>
      <c r="E13542"/>
      <c r="F13542"/>
      <c r="G13542"/>
      <c r="H13542"/>
      <c r="I13542"/>
      <c r="J13542"/>
      <c r="K13542"/>
    </row>
    <row r="13543" spans="1:11" ht="15">
      <c r="A13543"/>
      <c r="B13543"/>
      <c r="C13543"/>
      <c r="D13543"/>
      <c r="E13543"/>
      <c r="F13543"/>
      <c r="G13543"/>
      <c r="H13543"/>
      <c r="I13543"/>
      <c r="J13543"/>
      <c r="K13543"/>
    </row>
    <row r="13544" spans="1:11" ht="15">
      <c r="A13544"/>
      <c r="B13544"/>
      <c r="C13544"/>
      <c r="D13544"/>
      <c r="E13544"/>
      <c r="F13544"/>
      <c r="G13544"/>
      <c r="H13544"/>
      <c r="I13544"/>
      <c r="J13544"/>
      <c r="K13544"/>
    </row>
    <row r="13545" spans="1:11" ht="15">
      <c r="A13545"/>
      <c r="B13545"/>
      <c r="C13545"/>
      <c r="D13545"/>
      <c r="E13545"/>
      <c r="F13545"/>
      <c r="G13545"/>
      <c r="H13545"/>
      <c r="I13545"/>
      <c r="J13545"/>
      <c r="K13545"/>
    </row>
    <row r="13546" spans="1:11" ht="15">
      <c r="A13546"/>
      <c r="B13546"/>
      <c r="C13546"/>
      <c r="D13546"/>
      <c r="E13546"/>
      <c r="F13546"/>
      <c r="G13546"/>
      <c r="H13546"/>
      <c r="I13546"/>
      <c r="J13546"/>
      <c r="K13546"/>
    </row>
    <row r="13547" spans="1:11" ht="15">
      <c r="A13547"/>
      <c r="B13547"/>
      <c r="C13547"/>
      <c r="D13547"/>
      <c r="E13547"/>
      <c r="F13547"/>
      <c r="G13547"/>
      <c r="H13547"/>
      <c r="I13547"/>
      <c r="J13547"/>
      <c r="K13547"/>
    </row>
    <row r="13548" spans="1:11" ht="15">
      <c r="A13548"/>
      <c r="B13548"/>
      <c r="C13548"/>
      <c r="D13548"/>
      <c r="E13548"/>
      <c r="F13548"/>
      <c r="G13548"/>
      <c r="H13548"/>
      <c r="I13548"/>
      <c r="J13548"/>
      <c r="K13548"/>
    </row>
    <row r="13549" spans="1:11" ht="15">
      <c r="A13549"/>
      <c r="B13549"/>
      <c r="C13549"/>
      <c r="D13549"/>
      <c r="E13549"/>
      <c r="F13549"/>
      <c r="G13549"/>
      <c r="H13549"/>
      <c r="I13549"/>
      <c r="J13549"/>
      <c r="K13549"/>
    </row>
    <row r="13550" spans="1:11" ht="15">
      <c r="A13550"/>
      <c r="B13550"/>
      <c r="C13550"/>
      <c r="D13550"/>
      <c r="E13550"/>
      <c r="F13550"/>
      <c r="G13550"/>
      <c r="H13550"/>
      <c r="I13550"/>
      <c r="J13550"/>
      <c r="K13550"/>
    </row>
    <row r="13551" spans="1:11" ht="15">
      <c r="A13551"/>
      <c r="B13551"/>
      <c r="C13551"/>
      <c r="D13551"/>
      <c r="E13551"/>
      <c r="F13551"/>
      <c r="G13551"/>
      <c r="H13551"/>
      <c r="I13551"/>
      <c r="J13551"/>
      <c r="K13551"/>
    </row>
    <row r="13552" spans="1:11" ht="15">
      <c r="A13552"/>
      <c r="B13552"/>
      <c r="C13552"/>
      <c r="D13552"/>
      <c r="E13552"/>
      <c r="F13552"/>
      <c r="G13552"/>
      <c r="H13552"/>
      <c r="I13552"/>
      <c r="J13552"/>
      <c r="K13552"/>
    </row>
    <row r="13553" spans="1:11" ht="15">
      <c r="A13553"/>
      <c r="B13553"/>
      <c r="C13553"/>
      <c r="D13553"/>
      <c r="E13553"/>
      <c r="F13553"/>
      <c r="G13553"/>
      <c r="H13553"/>
      <c r="I13553"/>
      <c r="J13553"/>
      <c r="K13553"/>
    </row>
    <row r="13554" spans="1:11" ht="15">
      <c r="A13554"/>
      <c r="B13554"/>
      <c r="C13554"/>
      <c r="D13554"/>
      <c r="E13554"/>
      <c r="F13554"/>
      <c r="G13554"/>
      <c r="H13554"/>
      <c r="I13554"/>
      <c r="J13554"/>
      <c r="K13554"/>
    </row>
    <row r="13555" spans="1:11" ht="15">
      <c r="A13555"/>
      <c r="B13555"/>
      <c r="C13555"/>
      <c r="D13555"/>
      <c r="E13555"/>
      <c r="F13555"/>
      <c r="G13555"/>
      <c r="H13555"/>
      <c r="I13555"/>
      <c r="J13555"/>
      <c r="K13555"/>
    </row>
    <row r="13556" spans="1:11" ht="15">
      <c r="A13556"/>
      <c r="B13556"/>
      <c r="C13556"/>
      <c r="D13556"/>
      <c r="E13556"/>
      <c r="F13556"/>
      <c r="G13556"/>
      <c r="H13556"/>
      <c r="I13556"/>
      <c r="J13556"/>
      <c r="K13556"/>
    </row>
    <row r="13557" spans="1:11" ht="15">
      <c r="A13557"/>
      <c r="B13557"/>
      <c r="C13557"/>
      <c r="D13557"/>
      <c r="E13557"/>
      <c r="F13557"/>
      <c r="G13557"/>
      <c r="H13557"/>
      <c r="I13557"/>
      <c r="J13557"/>
      <c r="K13557"/>
    </row>
    <row r="13558" spans="1:11" ht="15">
      <c r="A13558"/>
      <c r="B13558"/>
      <c r="C13558"/>
      <c r="D13558"/>
      <c r="E13558"/>
      <c r="F13558"/>
      <c r="G13558"/>
      <c r="H13558"/>
      <c r="I13558"/>
      <c r="J13558"/>
      <c r="K13558"/>
    </row>
    <row r="13559" spans="1:11" ht="15">
      <c r="A13559"/>
      <c r="B13559"/>
      <c r="C13559"/>
      <c r="D13559"/>
      <c r="E13559"/>
      <c r="F13559"/>
      <c r="G13559"/>
      <c r="H13559"/>
      <c r="I13559"/>
      <c r="J13559"/>
      <c r="K13559"/>
    </row>
    <row r="13560" spans="1:11" ht="15">
      <c r="A13560"/>
      <c r="B13560"/>
      <c r="C13560"/>
      <c r="D13560"/>
      <c r="E13560"/>
      <c r="F13560"/>
      <c r="G13560"/>
      <c r="H13560"/>
      <c r="I13560"/>
      <c r="J13560"/>
      <c r="K13560"/>
    </row>
    <row r="13561" spans="1:11" ht="15">
      <c r="A13561"/>
      <c r="B13561"/>
      <c r="C13561"/>
      <c r="D13561"/>
      <c r="E13561"/>
      <c r="F13561"/>
      <c r="G13561"/>
      <c r="H13561"/>
      <c r="I13561"/>
      <c r="J13561"/>
      <c r="K13561"/>
    </row>
    <row r="13562" spans="1:11" ht="15">
      <c r="A13562"/>
      <c r="B13562"/>
      <c r="C13562"/>
      <c r="D13562"/>
      <c r="E13562"/>
      <c r="F13562"/>
      <c r="G13562"/>
      <c r="H13562"/>
      <c r="I13562"/>
      <c r="J13562"/>
      <c r="K13562"/>
    </row>
    <row r="13563" spans="1:11" ht="15">
      <c r="A13563"/>
      <c r="B13563"/>
      <c r="C13563"/>
      <c r="D13563"/>
      <c r="E13563"/>
      <c r="F13563"/>
      <c r="G13563"/>
      <c r="H13563"/>
      <c r="I13563"/>
      <c r="J13563"/>
      <c r="K13563"/>
    </row>
    <row r="13564" spans="1:11" ht="15">
      <c r="A13564"/>
      <c r="B13564"/>
      <c r="C13564"/>
      <c r="D13564"/>
      <c r="E13564"/>
      <c r="F13564"/>
      <c r="G13564"/>
      <c r="H13564"/>
      <c r="I13564"/>
      <c r="J13564"/>
      <c r="K13564"/>
    </row>
    <row r="13565" spans="1:11" ht="15">
      <c r="A13565"/>
      <c r="B13565"/>
      <c r="C13565"/>
      <c r="D13565"/>
      <c r="E13565"/>
      <c r="F13565"/>
      <c r="G13565"/>
      <c r="H13565"/>
      <c r="I13565"/>
      <c r="J13565"/>
      <c r="K13565"/>
    </row>
    <row r="13566" spans="1:11" ht="15">
      <c r="A13566"/>
      <c r="B13566"/>
      <c r="C13566"/>
      <c r="D13566"/>
      <c r="E13566"/>
      <c r="F13566"/>
      <c r="G13566"/>
      <c r="H13566"/>
      <c r="I13566"/>
      <c r="J13566"/>
      <c r="K13566"/>
    </row>
    <row r="13567" spans="1:11" ht="15">
      <c r="A13567"/>
      <c r="B13567"/>
      <c r="C13567"/>
      <c r="D13567"/>
      <c r="E13567"/>
      <c r="F13567"/>
      <c r="G13567"/>
      <c r="H13567"/>
      <c r="I13567"/>
      <c r="J13567"/>
      <c r="K13567"/>
    </row>
    <row r="13568" spans="1:11" ht="15">
      <c r="A13568"/>
      <c r="B13568"/>
      <c r="C13568"/>
      <c r="D13568"/>
      <c r="E13568"/>
      <c r="F13568"/>
      <c r="G13568"/>
      <c r="H13568"/>
      <c r="I13568"/>
      <c r="J13568"/>
      <c r="K13568"/>
    </row>
    <row r="13569" spans="1:11" ht="15">
      <c r="A13569"/>
      <c r="B13569"/>
      <c r="C13569"/>
      <c r="D13569"/>
      <c r="E13569"/>
      <c r="F13569"/>
      <c r="G13569"/>
      <c r="H13569"/>
      <c r="I13569"/>
      <c r="J13569"/>
      <c r="K13569"/>
    </row>
    <row r="13570" spans="1:11" ht="15">
      <c r="A13570"/>
      <c r="B13570"/>
      <c r="C13570"/>
      <c r="D13570"/>
      <c r="E13570"/>
      <c r="F13570"/>
      <c r="G13570"/>
      <c r="H13570"/>
      <c r="I13570"/>
      <c r="J13570"/>
      <c r="K13570"/>
    </row>
    <row r="13571" spans="1:11" ht="15">
      <c r="A13571"/>
      <c r="B13571"/>
      <c r="C13571"/>
      <c r="D13571"/>
      <c r="E13571"/>
      <c r="F13571"/>
      <c r="G13571"/>
      <c r="H13571"/>
      <c r="I13571"/>
      <c r="J13571"/>
      <c r="K13571"/>
    </row>
    <row r="13572" spans="1:11" ht="15">
      <c r="A13572"/>
      <c r="B13572"/>
      <c r="C13572"/>
      <c r="D13572"/>
      <c r="E13572"/>
      <c r="F13572"/>
      <c r="G13572"/>
      <c r="H13572"/>
      <c r="I13572"/>
      <c r="J13572"/>
      <c r="K13572"/>
    </row>
    <row r="13573" spans="1:11" ht="15">
      <c r="A13573"/>
      <c r="B13573"/>
      <c r="C13573"/>
      <c r="D13573"/>
      <c r="E13573"/>
      <c r="F13573"/>
      <c r="G13573"/>
      <c r="H13573"/>
      <c r="I13573"/>
      <c r="J13573"/>
      <c r="K13573"/>
    </row>
    <row r="13574" spans="1:11" ht="15">
      <c r="A13574"/>
      <c r="B13574"/>
      <c r="C13574"/>
      <c r="D13574"/>
      <c r="E13574"/>
      <c r="F13574"/>
      <c r="G13574"/>
      <c r="H13574"/>
      <c r="I13574"/>
      <c r="J13574"/>
      <c r="K13574"/>
    </row>
    <row r="13575" spans="1:11" ht="15">
      <c r="A13575"/>
      <c r="B13575"/>
      <c r="C13575"/>
      <c r="D13575"/>
      <c r="E13575"/>
      <c r="F13575"/>
      <c r="G13575"/>
      <c r="H13575"/>
      <c r="I13575"/>
      <c r="J13575"/>
      <c r="K13575"/>
    </row>
    <row r="13576" spans="1:11" ht="15">
      <c r="A13576"/>
      <c r="B13576"/>
      <c r="C13576"/>
      <c r="D13576"/>
      <c r="E13576"/>
      <c r="F13576"/>
      <c r="G13576"/>
      <c r="H13576"/>
      <c r="I13576"/>
      <c r="J13576"/>
      <c r="K13576"/>
    </row>
    <row r="13577" spans="1:11" ht="15">
      <c r="A13577"/>
      <c r="B13577"/>
      <c r="C13577"/>
      <c r="D13577"/>
      <c r="E13577"/>
      <c r="F13577"/>
      <c r="G13577"/>
      <c r="H13577"/>
      <c r="I13577"/>
      <c r="J13577"/>
      <c r="K13577"/>
    </row>
    <row r="13578" spans="1:11" ht="15">
      <c r="A13578"/>
      <c r="B13578"/>
      <c r="C13578"/>
      <c r="D13578"/>
      <c r="E13578"/>
      <c r="F13578"/>
      <c r="G13578"/>
      <c r="H13578"/>
      <c r="I13578"/>
      <c r="J13578"/>
      <c r="K13578"/>
    </row>
    <row r="13579" spans="1:11" ht="15">
      <c r="A13579"/>
      <c r="B13579"/>
      <c r="C13579"/>
      <c r="D13579"/>
      <c r="E13579"/>
      <c r="F13579"/>
      <c r="G13579"/>
      <c r="H13579"/>
      <c r="I13579"/>
      <c r="J13579"/>
      <c r="K13579"/>
    </row>
    <row r="13580" spans="1:11" ht="15">
      <c r="A13580"/>
      <c r="B13580"/>
      <c r="C13580"/>
      <c r="D13580"/>
      <c r="E13580"/>
      <c r="F13580"/>
      <c r="G13580"/>
      <c r="H13580"/>
      <c r="I13580"/>
      <c r="J13580"/>
      <c r="K13580"/>
    </row>
    <row r="13581" spans="1:11" ht="15">
      <c r="A13581"/>
      <c r="B13581"/>
      <c r="C13581"/>
      <c r="D13581"/>
      <c r="E13581"/>
      <c r="F13581"/>
      <c r="G13581"/>
      <c r="H13581"/>
      <c r="I13581"/>
      <c r="J13581"/>
      <c r="K13581"/>
    </row>
    <row r="13582" spans="1:11" ht="15">
      <c r="A13582"/>
      <c r="B13582"/>
      <c r="C13582"/>
      <c r="D13582"/>
      <c r="E13582"/>
      <c r="F13582"/>
      <c r="G13582"/>
      <c r="H13582"/>
      <c r="I13582"/>
      <c r="J13582"/>
      <c r="K13582"/>
    </row>
    <row r="13583" spans="1:11" ht="15">
      <c r="A13583"/>
      <c r="B13583"/>
      <c r="C13583"/>
      <c r="D13583"/>
      <c r="E13583"/>
      <c r="F13583"/>
      <c r="G13583"/>
      <c r="H13583"/>
      <c r="I13583"/>
      <c r="J13583"/>
      <c r="K13583"/>
    </row>
    <row r="13584" spans="1:11" ht="15">
      <c r="A13584"/>
      <c r="B13584"/>
      <c r="C13584"/>
      <c r="D13584"/>
      <c r="E13584"/>
      <c r="F13584"/>
      <c r="G13584"/>
      <c r="H13584"/>
      <c r="I13584"/>
      <c r="J13584"/>
      <c r="K13584"/>
    </row>
    <row r="13585" spans="1:11" ht="15">
      <c r="A13585"/>
      <c r="B13585"/>
      <c r="C13585"/>
      <c r="D13585"/>
      <c r="E13585"/>
      <c r="F13585"/>
      <c r="G13585"/>
      <c r="H13585"/>
      <c r="I13585"/>
      <c r="J13585"/>
      <c r="K13585"/>
    </row>
    <row r="13586" spans="1:11" ht="15">
      <c r="A13586"/>
      <c r="B13586"/>
      <c r="C13586"/>
      <c r="D13586"/>
      <c r="E13586"/>
      <c r="F13586"/>
      <c r="G13586"/>
      <c r="H13586"/>
      <c r="I13586"/>
      <c r="J13586"/>
      <c r="K13586"/>
    </row>
    <row r="13587" spans="1:11" ht="15">
      <c r="A13587"/>
      <c r="B13587"/>
      <c r="C13587"/>
      <c r="D13587"/>
      <c r="E13587"/>
      <c r="F13587"/>
      <c r="G13587"/>
      <c r="H13587"/>
      <c r="I13587"/>
      <c r="J13587"/>
      <c r="K13587"/>
    </row>
    <row r="13588" spans="1:11" ht="15">
      <c r="A13588"/>
      <c r="B13588"/>
      <c r="C13588"/>
      <c r="D13588"/>
      <c r="E13588"/>
      <c r="F13588"/>
      <c r="G13588"/>
      <c r="H13588"/>
      <c r="I13588"/>
      <c r="J13588"/>
      <c r="K13588"/>
    </row>
    <row r="13589" spans="1:11" ht="15">
      <c r="A13589"/>
      <c r="B13589"/>
      <c r="C13589"/>
      <c r="D13589"/>
      <c r="E13589"/>
      <c r="F13589"/>
      <c r="G13589"/>
      <c r="H13589"/>
      <c r="I13589"/>
      <c r="J13589"/>
      <c r="K13589"/>
    </row>
    <row r="13590" spans="1:11" ht="15">
      <c r="A13590"/>
      <c r="B13590"/>
      <c r="C13590"/>
      <c r="D13590"/>
      <c r="E13590"/>
      <c r="F13590"/>
      <c r="G13590"/>
      <c r="H13590"/>
      <c r="I13590"/>
      <c r="J13590"/>
      <c r="K13590"/>
    </row>
    <row r="13591" spans="1:11" ht="15">
      <c r="A13591"/>
      <c r="B13591"/>
      <c r="C13591"/>
      <c r="D13591"/>
      <c r="E13591"/>
      <c r="F13591"/>
      <c r="G13591"/>
      <c r="H13591"/>
      <c r="I13591"/>
      <c r="J13591"/>
      <c r="K13591"/>
    </row>
    <row r="13592" spans="1:11" ht="15">
      <c r="A13592"/>
      <c r="B13592"/>
      <c r="C13592"/>
      <c r="D13592"/>
      <c r="E13592"/>
      <c r="F13592"/>
      <c r="G13592"/>
      <c r="H13592"/>
      <c r="I13592"/>
      <c r="J13592"/>
      <c r="K13592"/>
    </row>
    <row r="13593" spans="1:11" ht="15">
      <c r="A13593"/>
      <c r="B13593"/>
      <c r="C13593"/>
      <c r="D13593"/>
      <c r="E13593"/>
      <c r="F13593"/>
      <c r="G13593"/>
      <c r="H13593"/>
      <c r="I13593"/>
      <c r="J13593"/>
      <c r="K13593"/>
    </row>
    <row r="13594" spans="1:11" ht="15">
      <c r="A13594"/>
      <c r="B13594"/>
      <c r="C13594"/>
      <c r="D13594"/>
      <c r="E13594"/>
      <c r="F13594"/>
      <c r="G13594"/>
      <c r="H13594"/>
      <c r="I13594"/>
      <c r="J13594"/>
      <c r="K13594"/>
    </row>
    <row r="13595" spans="1:11" ht="15">
      <c r="A13595"/>
      <c r="B13595"/>
      <c r="C13595"/>
      <c r="D13595"/>
      <c r="E13595"/>
      <c r="F13595"/>
      <c r="G13595"/>
      <c r="H13595"/>
      <c r="I13595"/>
      <c r="J13595"/>
      <c r="K13595"/>
    </row>
    <row r="13596" spans="1:11" ht="15">
      <c r="A13596"/>
      <c r="B13596"/>
      <c r="C13596"/>
      <c r="D13596"/>
      <c r="E13596"/>
      <c r="F13596"/>
      <c r="G13596"/>
      <c r="H13596"/>
      <c r="I13596"/>
      <c r="J13596"/>
      <c r="K13596"/>
    </row>
    <row r="13597" spans="1:11" ht="15">
      <c r="A13597"/>
      <c r="B13597"/>
      <c r="C13597"/>
      <c r="D13597"/>
      <c r="E13597"/>
      <c r="F13597"/>
      <c r="G13597"/>
      <c r="H13597"/>
      <c r="I13597"/>
      <c r="J13597"/>
      <c r="K13597"/>
    </row>
    <row r="13598" spans="1:11" ht="15">
      <c r="A13598"/>
      <c r="B13598"/>
      <c r="C13598"/>
      <c r="D13598"/>
      <c r="E13598"/>
      <c r="F13598"/>
      <c r="G13598"/>
      <c r="H13598"/>
      <c r="I13598"/>
      <c r="J13598"/>
      <c r="K13598"/>
    </row>
    <row r="13599" spans="1:11" ht="15">
      <c r="A13599"/>
      <c r="B13599"/>
      <c r="C13599"/>
      <c r="D13599"/>
      <c r="E13599"/>
      <c r="F13599"/>
      <c r="G13599"/>
      <c r="H13599"/>
      <c r="I13599"/>
      <c r="J13599"/>
      <c r="K13599"/>
    </row>
    <row r="13600" spans="1:11" ht="15">
      <c r="A13600"/>
      <c r="B13600"/>
      <c r="C13600"/>
      <c r="D13600"/>
      <c r="E13600"/>
      <c r="F13600"/>
      <c r="G13600"/>
      <c r="H13600"/>
      <c r="I13600"/>
      <c r="J13600"/>
      <c r="K13600"/>
    </row>
    <row r="13601" spans="1:11" ht="15">
      <c r="A13601"/>
      <c r="B13601"/>
      <c r="C13601"/>
      <c r="D13601"/>
      <c r="E13601"/>
      <c r="F13601"/>
      <c r="G13601"/>
      <c r="H13601"/>
      <c r="I13601"/>
      <c r="J13601"/>
      <c r="K13601"/>
    </row>
    <row r="13602" spans="1:11" ht="15">
      <c r="A13602"/>
      <c r="B13602"/>
      <c r="C13602"/>
      <c r="D13602"/>
      <c r="E13602"/>
      <c r="F13602"/>
      <c r="G13602"/>
      <c r="H13602"/>
      <c r="I13602"/>
      <c r="J13602"/>
      <c r="K13602"/>
    </row>
    <row r="13603" spans="1:11" ht="15">
      <c r="A13603"/>
      <c r="B13603"/>
      <c r="C13603"/>
      <c r="D13603"/>
      <c r="E13603"/>
      <c r="F13603"/>
      <c r="G13603"/>
      <c r="H13603"/>
      <c r="I13603"/>
      <c r="J13603"/>
      <c r="K13603"/>
    </row>
    <row r="13604" spans="1:11" ht="15">
      <c r="A13604"/>
      <c r="B13604"/>
      <c r="C13604"/>
      <c r="D13604"/>
      <c r="E13604"/>
      <c r="F13604"/>
      <c r="G13604"/>
      <c r="H13604"/>
      <c r="I13604"/>
      <c r="J13604"/>
      <c r="K13604"/>
    </row>
    <row r="13605" spans="1:11" ht="15">
      <c r="A13605"/>
      <c r="B13605"/>
      <c r="C13605"/>
      <c r="D13605"/>
      <c r="E13605"/>
      <c r="F13605"/>
      <c r="G13605"/>
      <c r="H13605"/>
      <c r="I13605"/>
      <c r="J13605"/>
      <c r="K13605"/>
    </row>
    <row r="13606" spans="1:11" ht="15">
      <c r="A13606"/>
      <c r="B13606"/>
      <c r="C13606"/>
      <c r="D13606"/>
      <c r="E13606"/>
      <c r="F13606"/>
      <c r="G13606"/>
      <c r="H13606"/>
      <c r="I13606"/>
      <c r="J13606"/>
      <c r="K13606"/>
    </row>
    <row r="13607" spans="1:11" ht="15">
      <c r="A13607"/>
      <c r="B13607"/>
      <c r="C13607"/>
      <c r="D13607"/>
      <c r="E13607"/>
      <c r="F13607"/>
      <c r="G13607"/>
      <c r="H13607"/>
      <c r="I13607"/>
      <c r="J13607"/>
      <c r="K13607"/>
    </row>
    <row r="13608" spans="1:11" ht="15">
      <c r="A13608"/>
      <c r="B13608"/>
      <c r="C13608"/>
      <c r="D13608"/>
      <c r="E13608"/>
      <c r="F13608"/>
      <c r="G13608"/>
      <c r="H13608"/>
      <c r="I13608"/>
      <c r="J13608"/>
      <c r="K13608"/>
    </row>
    <row r="13609" spans="1:11" ht="15">
      <c r="A13609"/>
      <c r="B13609"/>
      <c r="C13609"/>
      <c r="D13609"/>
      <c r="E13609"/>
      <c r="F13609"/>
      <c r="G13609"/>
      <c r="H13609"/>
      <c r="I13609"/>
      <c r="J13609"/>
      <c r="K13609"/>
    </row>
    <row r="13610" spans="1:11" ht="15">
      <c r="A13610"/>
      <c r="B13610"/>
      <c r="C13610"/>
      <c r="D13610"/>
      <c r="E13610"/>
      <c r="F13610"/>
      <c r="G13610"/>
      <c r="H13610"/>
      <c r="I13610"/>
      <c r="J13610"/>
      <c r="K13610"/>
    </row>
    <row r="13611" spans="1:11" ht="15">
      <c r="A13611"/>
      <c r="B13611"/>
      <c r="C13611"/>
      <c r="D13611"/>
      <c r="E13611"/>
      <c r="F13611"/>
      <c r="G13611"/>
      <c r="H13611"/>
      <c r="I13611"/>
      <c r="J13611"/>
      <c r="K13611"/>
    </row>
    <row r="13612" spans="1:11" ht="15">
      <c r="A13612"/>
      <c r="B13612"/>
      <c r="C13612"/>
      <c r="D13612"/>
      <c r="E13612"/>
      <c r="F13612"/>
      <c r="G13612"/>
      <c r="H13612"/>
      <c r="I13612"/>
      <c r="J13612"/>
      <c r="K13612"/>
    </row>
    <row r="13613" spans="1:11" ht="15">
      <c r="A13613"/>
      <c r="B13613"/>
      <c r="C13613"/>
      <c r="D13613"/>
      <c r="E13613"/>
      <c r="F13613"/>
      <c r="G13613"/>
      <c r="H13613"/>
      <c r="I13613"/>
      <c r="J13613"/>
      <c r="K13613"/>
    </row>
    <row r="13614" spans="1:11" ht="15">
      <c r="A13614"/>
      <c r="B13614"/>
      <c r="C13614"/>
      <c r="D13614"/>
      <c r="E13614"/>
      <c r="F13614"/>
      <c r="G13614"/>
      <c r="H13614"/>
      <c r="I13614"/>
      <c r="J13614"/>
      <c r="K13614"/>
    </row>
    <row r="13615" spans="1:11" ht="15">
      <c r="A13615"/>
      <c r="B13615"/>
      <c r="C13615"/>
      <c r="D13615"/>
      <c r="E13615"/>
      <c r="F13615"/>
      <c r="G13615"/>
      <c r="H13615"/>
      <c r="I13615"/>
      <c r="J13615"/>
      <c r="K13615"/>
    </row>
    <row r="13616" spans="1:11" ht="15">
      <c r="A13616"/>
      <c r="B13616"/>
      <c r="C13616"/>
      <c r="D13616"/>
      <c r="E13616"/>
      <c r="F13616"/>
      <c r="G13616"/>
      <c r="H13616"/>
      <c r="I13616"/>
      <c r="J13616"/>
      <c r="K13616"/>
    </row>
    <row r="13617" spans="1:11" ht="15">
      <c r="A13617"/>
      <c r="B13617"/>
      <c r="C13617"/>
      <c r="D13617"/>
      <c r="E13617"/>
      <c r="F13617"/>
      <c r="G13617"/>
      <c r="H13617"/>
      <c r="I13617"/>
      <c r="J13617"/>
      <c r="K13617"/>
    </row>
    <row r="13618" spans="1:11" ht="15">
      <c r="A13618"/>
      <c r="B13618"/>
      <c r="C13618"/>
      <c r="D13618"/>
      <c r="E13618"/>
      <c r="F13618"/>
      <c r="G13618"/>
      <c r="H13618"/>
      <c r="I13618"/>
      <c r="J13618"/>
      <c r="K13618"/>
    </row>
    <row r="13619" spans="1:11" ht="15">
      <c r="A13619"/>
      <c r="B13619"/>
      <c r="C13619"/>
      <c r="D13619"/>
      <c r="E13619"/>
      <c r="F13619"/>
      <c r="G13619"/>
      <c r="H13619"/>
      <c r="I13619"/>
      <c r="J13619"/>
      <c r="K13619"/>
    </row>
    <row r="13620" spans="1:11" ht="15">
      <c r="A13620"/>
      <c r="B13620"/>
      <c r="C13620"/>
      <c r="D13620"/>
      <c r="E13620"/>
      <c r="F13620"/>
      <c r="G13620"/>
      <c r="H13620"/>
      <c r="I13620"/>
      <c r="J13620"/>
      <c r="K13620"/>
    </row>
    <row r="13621" spans="1:11" ht="15">
      <c r="A13621"/>
      <c r="B13621"/>
      <c r="C13621"/>
      <c r="D13621"/>
      <c r="E13621"/>
      <c r="F13621"/>
      <c r="G13621"/>
      <c r="H13621"/>
      <c r="I13621"/>
      <c r="J13621"/>
      <c r="K13621"/>
    </row>
    <row r="13622" spans="1:11" ht="15">
      <c r="A13622"/>
      <c r="B13622"/>
      <c r="C13622"/>
      <c r="D13622"/>
      <c r="E13622"/>
      <c r="F13622"/>
      <c r="G13622"/>
      <c r="H13622"/>
      <c r="I13622"/>
      <c r="J13622"/>
      <c r="K13622"/>
    </row>
    <row r="13623" spans="1:11" ht="15">
      <c r="A13623"/>
      <c r="B13623"/>
      <c r="C13623"/>
      <c r="D13623"/>
      <c r="E13623"/>
      <c r="F13623"/>
      <c r="G13623"/>
      <c r="H13623"/>
      <c r="I13623"/>
      <c r="J13623"/>
      <c r="K13623"/>
    </row>
    <row r="13624" spans="1:11" ht="15">
      <c r="A13624"/>
      <c r="B13624"/>
      <c r="C13624"/>
      <c r="D13624"/>
      <c r="E13624"/>
      <c r="F13624"/>
      <c r="G13624"/>
      <c r="H13624"/>
      <c r="I13624"/>
      <c r="J13624"/>
      <c r="K13624"/>
    </row>
    <row r="13625" spans="1:11" ht="15">
      <c r="A13625"/>
      <c r="B13625"/>
      <c r="C13625"/>
      <c r="D13625"/>
      <c r="E13625"/>
      <c r="F13625"/>
      <c r="G13625"/>
      <c r="H13625"/>
      <c r="I13625"/>
      <c r="J13625"/>
      <c r="K13625"/>
    </row>
    <row r="13626" spans="1:11" ht="15">
      <c r="A13626"/>
      <c r="B13626"/>
      <c r="C13626"/>
      <c r="D13626"/>
      <c r="E13626"/>
      <c r="F13626"/>
      <c r="G13626"/>
      <c r="H13626"/>
      <c r="I13626"/>
      <c r="J13626"/>
      <c r="K13626"/>
    </row>
    <row r="13627" spans="1:11" ht="15">
      <c r="A13627"/>
      <c r="B13627"/>
      <c r="C13627"/>
      <c r="D13627"/>
      <c r="E13627"/>
      <c r="F13627"/>
      <c r="G13627"/>
      <c r="H13627"/>
      <c r="I13627"/>
      <c r="J13627"/>
      <c r="K13627"/>
    </row>
    <row r="13628" spans="1:11" ht="15">
      <c r="A13628"/>
      <c r="B13628"/>
      <c r="C13628"/>
      <c r="D13628"/>
      <c r="E13628"/>
      <c r="F13628"/>
      <c r="G13628"/>
      <c r="H13628"/>
      <c r="I13628"/>
      <c r="J13628"/>
      <c r="K13628"/>
    </row>
    <row r="13629" spans="1:11" ht="15">
      <c r="A13629"/>
      <c r="B13629"/>
      <c r="C13629"/>
      <c r="D13629"/>
      <c r="E13629"/>
      <c r="F13629"/>
      <c r="G13629"/>
      <c r="H13629"/>
      <c r="I13629"/>
      <c r="J13629"/>
      <c r="K13629"/>
    </row>
    <row r="13630" spans="1:11" ht="15">
      <c r="A13630"/>
      <c r="B13630"/>
      <c r="C13630"/>
      <c r="D13630"/>
      <c r="E13630"/>
      <c r="F13630"/>
      <c r="G13630"/>
      <c r="H13630"/>
      <c r="I13630"/>
      <c r="J13630"/>
      <c r="K13630"/>
    </row>
    <row r="13631" spans="1:11" ht="15">
      <c r="A13631"/>
      <c r="B13631"/>
      <c r="C13631"/>
      <c r="D13631"/>
      <c r="E13631"/>
      <c r="F13631"/>
      <c r="G13631"/>
      <c r="H13631"/>
      <c r="I13631"/>
      <c r="J13631"/>
      <c r="K13631"/>
    </row>
    <row r="13632" spans="1:11" ht="15">
      <c r="A13632"/>
      <c r="B13632"/>
      <c r="C13632"/>
      <c r="D13632"/>
      <c r="E13632"/>
      <c r="F13632"/>
      <c r="G13632"/>
      <c r="H13632"/>
      <c r="I13632"/>
      <c r="J13632"/>
      <c r="K13632"/>
    </row>
    <row r="13633" spans="1:11" ht="15">
      <c r="A13633"/>
      <c r="B13633"/>
      <c r="C13633"/>
      <c r="D13633"/>
      <c r="E13633"/>
      <c r="F13633"/>
      <c r="G13633"/>
      <c r="H13633"/>
      <c r="I13633"/>
      <c r="J13633"/>
      <c r="K13633"/>
    </row>
    <row r="13634" spans="1:11" ht="15">
      <c r="A13634"/>
      <c r="B13634"/>
      <c r="C13634"/>
      <c r="D13634"/>
      <c r="E13634"/>
      <c r="F13634"/>
      <c r="G13634"/>
      <c r="H13634"/>
      <c r="I13634"/>
      <c r="J13634"/>
      <c r="K13634"/>
    </row>
    <row r="13635" spans="1:11" ht="15">
      <c r="A13635"/>
      <c r="B13635"/>
      <c r="C13635"/>
      <c r="D13635"/>
      <c r="E13635"/>
      <c r="F13635"/>
      <c r="G13635"/>
      <c r="H13635"/>
      <c r="I13635"/>
      <c r="J13635"/>
      <c r="K13635"/>
    </row>
    <row r="13636" spans="1:11" ht="15">
      <c r="A13636"/>
      <c r="B13636"/>
      <c r="C13636"/>
      <c r="D13636"/>
      <c r="E13636"/>
      <c r="F13636"/>
      <c r="G13636"/>
      <c r="H13636"/>
      <c r="I13636"/>
      <c r="J13636"/>
      <c r="K13636"/>
    </row>
    <row r="13637" spans="1:11" ht="15">
      <c r="A13637"/>
      <c r="B13637"/>
      <c r="C13637"/>
      <c r="D13637"/>
      <c r="E13637"/>
      <c r="F13637"/>
      <c r="G13637"/>
      <c r="H13637"/>
      <c r="I13637"/>
      <c r="J13637"/>
      <c r="K13637"/>
    </row>
    <row r="13638" spans="1:11" ht="15">
      <c r="A13638"/>
      <c r="B13638"/>
      <c r="C13638"/>
      <c r="D13638"/>
      <c r="E13638"/>
      <c r="F13638"/>
      <c r="G13638"/>
      <c r="H13638"/>
      <c r="I13638"/>
      <c r="J13638"/>
      <c r="K13638"/>
    </row>
    <row r="13639" spans="1:11" ht="15">
      <c r="A13639"/>
      <c r="B13639"/>
      <c r="C13639"/>
      <c r="D13639"/>
      <c r="E13639"/>
      <c r="F13639"/>
      <c r="G13639"/>
      <c r="H13639"/>
      <c r="I13639"/>
      <c r="J13639"/>
      <c r="K13639"/>
    </row>
    <row r="13640" spans="1:11" ht="15">
      <c r="A13640"/>
      <c r="B13640"/>
      <c r="C13640"/>
      <c r="D13640"/>
      <c r="E13640"/>
      <c r="F13640"/>
      <c r="G13640"/>
      <c r="H13640"/>
      <c r="I13640"/>
      <c r="J13640"/>
      <c r="K13640"/>
    </row>
    <row r="13641" spans="1:11" ht="15">
      <c r="A13641"/>
      <c r="B13641"/>
      <c r="C13641"/>
      <c r="D13641"/>
      <c r="E13641"/>
      <c r="F13641"/>
      <c r="G13641"/>
      <c r="H13641"/>
      <c r="I13641"/>
      <c r="J13641"/>
      <c r="K13641"/>
    </row>
    <row r="13642" spans="1:11" ht="15">
      <c r="A13642"/>
      <c r="B13642"/>
      <c r="C13642"/>
      <c r="D13642"/>
      <c r="E13642"/>
      <c r="F13642"/>
      <c r="G13642"/>
      <c r="H13642"/>
      <c r="I13642"/>
      <c r="J13642"/>
      <c r="K13642"/>
    </row>
    <row r="13643" spans="1:11" ht="15">
      <c r="A13643"/>
      <c r="B13643"/>
      <c r="C13643"/>
      <c r="D13643"/>
      <c r="E13643"/>
      <c r="F13643"/>
      <c r="G13643"/>
      <c r="H13643"/>
      <c r="I13643"/>
      <c r="J13643"/>
      <c r="K13643"/>
    </row>
    <row r="13644" spans="1:11" ht="15">
      <c r="A13644"/>
      <c r="B13644"/>
      <c r="C13644"/>
      <c r="D13644"/>
      <c r="E13644"/>
      <c r="F13644"/>
      <c r="G13644"/>
      <c r="H13644"/>
      <c r="I13644"/>
      <c r="J13644"/>
      <c r="K13644"/>
    </row>
    <row r="13645" spans="1:11" ht="15">
      <c r="A13645"/>
      <c r="B13645"/>
      <c r="C13645"/>
      <c r="D13645"/>
      <c r="E13645"/>
      <c r="F13645"/>
      <c r="G13645"/>
      <c r="H13645"/>
      <c r="I13645"/>
      <c r="J13645"/>
      <c r="K13645"/>
    </row>
    <row r="13646" spans="1:11" ht="15">
      <c r="A13646"/>
      <c r="B13646"/>
      <c r="C13646"/>
      <c r="D13646"/>
      <c r="E13646"/>
      <c r="F13646"/>
      <c r="G13646"/>
      <c r="H13646"/>
      <c r="I13646"/>
      <c r="J13646"/>
      <c r="K13646"/>
    </row>
    <row r="13647" spans="1:11" ht="15">
      <c r="A13647"/>
      <c r="B13647"/>
      <c r="C13647"/>
      <c r="D13647"/>
      <c r="E13647"/>
      <c r="F13647"/>
      <c r="G13647"/>
      <c r="H13647"/>
      <c r="I13647"/>
      <c r="J13647"/>
      <c r="K13647"/>
    </row>
    <row r="13648" spans="1:11" ht="15">
      <c r="A13648"/>
      <c r="B13648"/>
      <c r="C13648"/>
      <c r="D13648"/>
      <c r="E13648"/>
      <c r="F13648"/>
      <c r="G13648"/>
      <c r="H13648"/>
      <c r="I13648"/>
      <c r="J13648"/>
      <c r="K13648"/>
    </row>
    <row r="13649" spans="1:11" ht="15">
      <c r="A13649"/>
      <c r="B13649"/>
      <c r="C13649"/>
      <c r="D13649"/>
      <c r="E13649"/>
      <c r="F13649"/>
      <c r="G13649"/>
      <c r="H13649"/>
      <c r="I13649"/>
      <c r="J13649"/>
      <c r="K13649"/>
    </row>
    <row r="13650" spans="1:11" ht="15">
      <c r="A13650"/>
      <c r="B13650"/>
      <c r="C13650"/>
      <c r="D13650"/>
      <c r="E13650"/>
      <c r="F13650"/>
      <c r="G13650"/>
      <c r="H13650"/>
      <c r="I13650"/>
      <c r="J13650"/>
      <c r="K13650"/>
    </row>
    <row r="13651" spans="1:11" ht="15">
      <c r="A13651"/>
      <c r="B13651"/>
      <c r="C13651"/>
      <c r="D13651"/>
      <c r="E13651"/>
      <c r="F13651"/>
      <c r="G13651"/>
      <c r="H13651"/>
      <c r="I13651"/>
      <c r="J13651"/>
      <c r="K13651"/>
    </row>
    <row r="13652" spans="1:11" ht="15">
      <c r="A13652"/>
      <c r="B13652"/>
      <c r="C13652"/>
      <c r="D13652"/>
      <c r="E13652"/>
      <c r="F13652"/>
      <c r="G13652"/>
      <c r="H13652"/>
      <c r="I13652"/>
      <c r="J13652"/>
      <c r="K13652"/>
    </row>
    <row r="13653" spans="1:11" ht="15">
      <c r="A13653"/>
      <c r="B13653"/>
      <c r="C13653"/>
      <c r="D13653"/>
      <c r="E13653"/>
      <c r="F13653"/>
      <c r="G13653"/>
      <c r="H13653"/>
      <c r="I13653"/>
      <c r="J13653"/>
      <c r="K13653"/>
    </row>
    <row r="13654" spans="1:11" ht="15">
      <c r="A13654"/>
      <c r="B13654"/>
      <c r="C13654"/>
      <c r="D13654"/>
      <c r="E13654"/>
      <c r="F13654"/>
      <c r="G13654"/>
      <c r="H13654"/>
      <c r="I13654"/>
      <c r="J13654"/>
      <c r="K13654"/>
    </row>
    <row r="13655" spans="1:11" ht="15">
      <c r="A13655"/>
      <c r="B13655"/>
      <c r="C13655"/>
      <c r="D13655"/>
      <c r="E13655"/>
      <c r="F13655"/>
      <c r="G13655"/>
      <c r="H13655"/>
      <c r="I13655"/>
      <c r="J13655"/>
      <c r="K13655"/>
    </row>
    <row r="13656" spans="1:11" ht="15">
      <c r="A13656"/>
      <c r="B13656"/>
      <c r="C13656"/>
      <c r="D13656"/>
      <c r="E13656"/>
      <c r="F13656"/>
      <c r="G13656"/>
      <c r="H13656"/>
      <c r="I13656"/>
      <c r="J13656"/>
      <c r="K13656"/>
    </row>
    <row r="13657" spans="1:11" ht="15">
      <c r="A13657"/>
      <c r="B13657"/>
      <c r="C13657"/>
      <c r="D13657"/>
      <c r="E13657"/>
      <c r="F13657"/>
      <c r="G13657"/>
      <c r="H13657"/>
      <c r="I13657"/>
      <c r="J13657"/>
      <c r="K13657"/>
    </row>
    <row r="13658" spans="1:11" ht="15">
      <c r="A13658"/>
      <c r="B13658"/>
      <c r="C13658"/>
      <c r="D13658"/>
      <c r="E13658"/>
      <c r="F13658"/>
      <c r="G13658"/>
      <c r="H13658"/>
      <c r="I13658"/>
      <c r="J13658"/>
      <c r="K13658"/>
    </row>
    <row r="13659" spans="1:11" ht="15">
      <c r="A13659"/>
      <c r="B13659"/>
      <c r="C13659"/>
      <c r="D13659"/>
      <c r="E13659"/>
      <c r="F13659"/>
      <c r="G13659"/>
      <c r="H13659"/>
      <c r="I13659"/>
      <c r="J13659"/>
      <c r="K13659"/>
    </row>
    <row r="13660" spans="1:11" ht="15">
      <c r="A13660"/>
      <c r="B13660"/>
      <c r="C13660"/>
      <c r="D13660"/>
      <c r="E13660"/>
      <c r="F13660"/>
      <c r="G13660"/>
      <c r="H13660"/>
      <c r="I13660"/>
      <c r="J13660"/>
      <c r="K13660"/>
    </row>
    <row r="13661" spans="1:11" ht="15">
      <c r="A13661"/>
      <c r="B13661"/>
      <c r="C13661"/>
      <c r="D13661"/>
      <c r="E13661"/>
      <c r="F13661"/>
      <c r="G13661"/>
      <c r="H13661"/>
      <c r="I13661"/>
      <c r="J13661"/>
      <c r="K13661"/>
    </row>
    <row r="13662" spans="1:11" ht="15">
      <c r="A13662"/>
      <c r="B13662"/>
      <c r="C13662"/>
      <c r="D13662"/>
      <c r="E13662"/>
      <c r="F13662"/>
      <c r="G13662"/>
      <c r="H13662"/>
      <c r="I13662"/>
      <c r="J13662"/>
      <c r="K13662"/>
    </row>
    <row r="13663" spans="1:11" ht="15">
      <c r="A13663"/>
      <c r="B13663"/>
      <c r="C13663"/>
      <c r="D13663"/>
      <c r="E13663"/>
      <c r="F13663"/>
      <c r="G13663"/>
      <c r="H13663"/>
      <c r="I13663"/>
      <c r="J13663"/>
      <c r="K13663"/>
    </row>
    <row r="13664" spans="1:11" ht="15">
      <c r="A13664"/>
      <c r="B13664"/>
      <c r="C13664"/>
      <c r="D13664"/>
      <c r="E13664"/>
      <c r="F13664"/>
      <c r="G13664"/>
      <c r="H13664"/>
      <c r="I13664"/>
      <c r="J13664"/>
      <c r="K13664"/>
    </row>
    <row r="13665" spans="1:11" ht="15">
      <c r="A13665"/>
      <c r="B13665"/>
      <c r="C13665"/>
      <c r="D13665"/>
      <c r="E13665"/>
      <c r="F13665"/>
      <c r="G13665"/>
      <c r="H13665"/>
      <c r="I13665"/>
      <c r="J13665"/>
      <c r="K13665"/>
    </row>
    <row r="13666" spans="1:11" ht="15">
      <c r="A13666"/>
      <c r="B13666"/>
      <c r="C13666"/>
      <c r="D13666"/>
      <c r="E13666"/>
      <c r="F13666"/>
      <c r="G13666"/>
      <c r="H13666"/>
      <c r="I13666"/>
      <c r="J13666"/>
      <c r="K13666"/>
    </row>
    <row r="13667" spans="1:11" ht="15">
      <c r="A13667"/>
      <c r="B13667"/>
      <c r="C13667"/>
      <c r="D13667"/>
      <c r="E13667"/>
      <c r="F13667"/>
      <c r="G13667"/>
      <c r="H13667"/>
      <c r="I13667"/>
      <c r="J13667"/>
      <c r="K13667"/>
    </row>
    <row r="13668" spans="1:11" ht="15">
      <c r="A13668"/>
      <c r="B13668"/>
      <c r="C13668"/>
      <c r="D13668"/>
      <c r="E13668"/>
      <c r="F13668"/>
      <c r="G13668"/>
      <c r="H13668"/>
      <c r="I13668"/>
      <c r="J13668"/>
      <c r="K13668"/>
    </row>
    <row r="13669" spans="1:11" ht="15">
      <c r="A13669"/>
      <c r="B13669"/>
      <c r="C13669"/>
      <c r="D13669"/>
      <c r="E13669"/>
      <c r="F13669"/>
      <c r="G13669"/>
      <c r="H13669"/>
      <c r="I13669"/>
      <c r="J13669"/>
      <c r="K13669"/>
    </row>
    <row r="13670" spans="1:11" ht="15">
      <c r="A13670"/>
      <c r="B13670"/>
      <c r="C13670"/>
      <c r="D13670"/>
      <c r="E13670"/>
      <c r="F13670"/>
      <c r="G13670"/>
      <c r="H13670"/>
      <c r="I13670"/>
      <c r="J13670"/>
      <c r="K13670"/>
    </row>
    <row r="13671" spans="1:11" ht="15">
      <c r="A13671"/>
      <c r="B13671"/>
      <c r="C13671"/>
      <c r="D13671"/>
      <c r="E13671"/>
      <c r="F13671"/>
      <c r="G13671"/>
      <c r="H13671"/>
      <c r="I13671"/>
      <c r="J13671"/>
      <c r="K13671"/>
    </row>
    <row r="13672" spans="1:11" ht="15">
      <c r="A13672"/>
      <c r="B13672"/>
      <c r="C13672"/>
      <c r="D13672"/>
      <c r="E13672"/>
      <c r="F13672"/>
      <c r="G13672"/>
      <c r="H13672"/>
      <c r="I13672"/>
      <c r="J13672"/>
      <c r="K13672"/>
    </row>
    <row r="13673" spans="1:11" ht="15">
      <c r="A13673"/>
      <c r="B13673"/>
      <c r="C13673"/>
      <c r="D13673"/>
      <c r="E13673"/>
      <c r="F13673"/>
      <c r="G13673"/>
      <c r="H13673"/>
      <c r="I13673"/>
      <c r="J13673"/>
      <c r="K13673"/>
    </row>
    <row r="13674" spans="1:11" ht="15">
      <c r="A13674"/>
      <c r="B13674"/>
      <c r="C13674"/>
      <c r="D13674"/>
      <c r="E13674"/>
      <c r="F13674"/>
      <c r="G13674"/>
      <c r="H13674"/>
      <c r="I13674"/>
      <c r="J13674"/>
      <c r="K13674"/>
    </row>
    <row r="13675" spans="1:11" ht="15">
      <c r="A13675"/>
      <c r="B13675"/>
      <c r="C13675"/>
      <c r="D13675"/>
      <c r="E13675"/>
      <c r="F13675"/>
      <c r="G13675"/>
      <c r="H13675"/>
      <c r="I13675"/>
      <c r="J13675"/>
      <c r="K13675"/>
    </row>
    <row r="13676" spans="1:11" ht="15">
      <c r="A13676"/>
      <c r="B13676"/>
      <c r="C13676"/>
      <c r="D13676"/>
      <c r="E13676"/>
      <c r="F13676"/>
      <c r="G13676"/>
      <c r="H13676"/>
      <c r="I13676"/>
      <c r="J13676"/>
      <c r="K13676"/>
    </row>
    <row r="13677" spans="1:11" ht="15">
      <c r="A13677"/>
      <c r="B13677"/>
      <c r="C13677"/>
      <c r="D13677"/>
      <c r="E13677"/>
      <c r="F13677"/>
      <c r="G13677"/>
      <c r="H13677"/>
      <c r="I13677"/>
      <c r="J13677"/>
      <c r="K13677"/>
    </row>
    <row r="13678" spans="1:11" ht="15">
      <c r="A13678"/>
      <c r="B13678"/>
      <c r="C13678"/>
      <c r="D13678"/>
      <c r="E13678"/>
      <c r="F13678"/>
      <c r="G13678"/>
      <c r="H13678"/>
      <c r="I13678"/>
      <c r="J13678"/>
      <c r="K13678"/>
    </row>
    <row r="13679" spans="1:11" ht="15">
      <c r="A13679"/>
      <c r="B13679"/>
      <c r="C13679"/>
      <c r="D13679"/>
      <c r="E13679"/>
      <c r="F13679"/>
      <c r="G13679"/>
      <c r="H13679"/>
      <c r="I13679"/>
      <c r="J13679"/>
      <c r="K13679"/>
    </row>
    <row r="13680" spans="1:11" ht="15">
      <c r="A13680"/>
      <c r="B13680"/>
      <c r="C13680"/>
      <c r="D13680"/>
      <c r="E13680"/>
      <c r="F13680"/>
      <c r="G13680"/>
      <c r="H13680"/>
      <c r="I13680"/>
      <c r="J13680"/>
      <c r="K13680"/>
    </row>
    <row r="13681" spans="1:11" ht="15">
      <c r="A13681"/>
      <c r="B13681"/>
      <c r="C13681"/>
      <c r="D13681"/>
      <c r="E13681"/>
      <c r="F13681"/>
      <c r="G13681"/>
      <c r="H13681"/>
      <c r="I13681"/>
      <c r="J13681"/>
      <c r="K13681"/>
    </row>
    <row r="13682" spans="1:11" ht="15">
      <c r="A13682"/>
      <c r="B13682"/>
      <c r="C13682"/>
      <c r="D13682"/>
      <c r="E13682"/>
      <c r="F13682"/>
      <c r="G13682"/>
      <c r="H13682"/>
      <c r="I13682"/>
      <c r="J13682"/>
      <c r="K13682"/>
    </row>
    <row r="13683" spans="1:11" ht="15">
      <c r="A13683"/>
      <c r="B13683"/>
      <c r="C13683"/>
      <c r="D13683"/>
      <c r="E13683"/>
      <c r="F13683"/>
      <c r="G13683"/>
      <c r="H13683"/>
      <c r="I13683"/>
      <c r="J13683"/>
      <c r="K13683"/>
    </row>
    <row r="13684" spans="1:11" ht="15">
      <c r="A13684"/>
      <c r="B13684"/>
      <c r="C13684"/>
      <c r="D13684"/>
      <c r="E13684"/>
      <c r="F13684"/>
      <c r="G13684"/>
      <c r="H13684"/>
      <c r="I13684"/>
      <c r="J13684"/>
      <c r="K13684"/>
    </row>
    <row r="13685" spans="1:11" ht="15">
      <c r="A13685"/>
      <c r="B13685"/>
      <c r="C13685"/>
      <c r="D13685"/>
      <c r="E13685"/>
      <c r="F13685"/>
      <c r="G13685"/>
      <c r="H13685"/>
      <c r="I13685"/>
      <c r="J13685"/>
      <c r="K13685"/>
    </row>
    <row r="13686" spans="1:11" ht="15">
      <c r="A13686"/>
      <c r="B13686"/>
      <c r="C13686"/>
      <c r="D13686"/>
      <c r="E13686"/>
      <c r="F13686"/>
      <c r="G13686"/>
      <c r="H13686"/>
      <c r="I13686"/>
      <c r="J13686"/>
      <c r="K13686"/>
    </row>
    <row r="13687" spans="1:11" ht="15">
      <c r="A13687"/>
      <c r="B13687"/>
      <c r="C13687"/>
      <c r="D13687"/>
      <c r="E13687"/>
      <c r="F13687"/>
      <c r="G13687"/>
      <c r="H13687"/>
      <c r="I13687"/>
      <c r="J13687"/>
      <c r="K13687"/>
    </row>
    <row r="13688" spans="1:11" ht="15">
      <c r="A13688"/>
      <c r="B13688"/>
      <c r="C13688"/>
      <c r="D13688"/>
      <c r="E13688"/>
      <c r="F13688"/>
      <c r="G13688"/>
      <c r="H13688"/>
      <c r="I13688"/>
      <c r="J13688"/>
      <c r="K13688"/>
    </row>
    <row r="13689" spans="1:11" ht="15">
      <c r="A13689"/>
      <c r="B13689"/>
      <c r="C13689"/>
      <c r="D13689"/>
      <c r="E13689"/>
      <c r="F13689"/>
      <c r="G13689"/>
      <c r="H13689"/>
      <c r="I13689"/>
      <c r="J13689"/>
      <c r="K13689"/>
    </row>
    <row r="13690" spans="1:11" ht="15">
      <c r="A13690"/>
      <c r="B13690"/>
      <c r="C13690"/>
      <c r="D13690"/>
      <c r="E13690"/>
      <c r="F13690"/>
      <c r="G13690"/>
      <c r="H13690"/>
      <c r="I13690"/>
      <c r="J13690"/>
      <c r="K13690"/>
    </row>
    <row r="13691" spans="1:11" ht="15">
      <c r="A13691"/>
      <c r="B13691"/>
      <c r="C13691"/>
      <c r="D13691"/>
      <c r="E13691"/>
      <c r="F13691"/>
      <c r="G13691"/>
      <c r="H13691"/>
      <c r="I13691"/>
      <c r="J13691"/>
      <c r="K13691"/>
    </row>
    <row r="13692" spans="1:11" ht="15">
      <c r="A13692"/>
      <c r="B13692"/>
      <c r="C13692"/>
      <c r="D13692"/>
      <c r="E13692"/>
      <c r="F13692"/>
      <c r="G13692"/>
      <c r="H13692"/>
      <c r="I13692"/>
      <c r="J13692"/>
      <c r="K13692"/>
    </row>
    <row r="13693" spans="1:11" ht="15">
      <c r="A13693"/>
      <c r="B13693"/>
      <c r="C13693"/>
      <c r="D13693"/>
      <c r="E13693"/>
      <c r="F13693"/>
      <c r="G13693"/>
      <c r="H13693"/>
      <c r="I13693"/>
      <c r="J13693"/>
      <c r="K13693"/>
    </row>
    <row r="13694" spans="1:11" ht="15">
      <c r="A13694"/>
      <c r="B13694"/>
      <c r="C13694"/>
      <c r="D13694"/>
      <c r="E13694"/>
      <c r="F13694"/>
      <c r="G13694"/>
      <c r="H13694"/>
      <c r="I13694"/>
      <c r="J13694"/>
      <c r="K13694"/>
    </row>
    <row r="13695" spans="1:11" ht="15">
      <c r="A13695"/>
      <c r="B13695"/>
      <c r="C13695"/>
      <c r="D13695"/>
      <c r="E13695"/>
      <c r="F13695"/>
      <c r="G13695"/>
      <c r="H13695"/>
      <c r="I13695"/>
      <c r="J13695"/>
      <c r="K13695"/>
    </row>
    <row r="13696" spans="1:11" ht="15">
      <c r="A13696"/>
      <c r="B13696"/>
      <c r="C13696"/>
      <c r="D13696"/>
      <c r="E13696"/>
      <c r="F13696"/>
      <c r="G13696"/>
      <c r="H13696"/>
      <c r="I13696"/>
      <c r="J13696"/>
      <c r="K13696"/>
    </row>
    <row r="13697" spans="1:11" ht="15">
      <c r="A13697"/>
      <c r="B13697"/>
      <c r="C13697"/>
      <c r="D13697"/>
      <c r="E13697"/>
      <c r="F13697"/>
      <c r="G13697"/>
      <c r="H13697"/>
      <c r="I13697"/>
      <c r="J13697"/>
      <c r="K13697"/>
    </row>
    <row r="13698" spans="1:11" ht="15">
      <c r="A13698"/>
      <c r="B13698"/>
      <c r="C13698"/>
      <c r="D13698"/>
      <c r="E13698"/>
      <c r="F13698"/>
      <c r="G13698"/>
      <c r="H13698"/>
      <c r="I13698"/>
      <c r="J13698"/>
      <c r="K13698"/>
    </row>
    <row r="13699" spans="1:11" ht="15">
      <c r="A13699"/>
      <c r="B13699"/>
      <c r="C13699"/>
      <c r="D13699"/>
      <c r="E13699"/>
      <c r="F13699"/>
      <c r="G13699"/>
      <c r="H13699"/>
      <c r="I13699"/>
      <c r="J13699"/>
      <c r="K13699"/>
    </row>
    <row r="13700" spans="1:11" ht="15">
      <c r="A13700"/>
      <c r="B13700"/>
      <c r="C13700"/>
      <c r="D13700"/>
      <c r="E13700"/>
      <c r="F13700"/>
      <c r="G13700"/>
      <c r="H13700"/>
      <c r="I13700"/>
      <c r="J13700"/>
      <c r="K13700"/>
    </row>
    <row r="13701" spans="1:11" ht="15">
      <c r="A13701"/>
      <c r="B13701"/>
      <c r="C13701"/>
      <c r="D13701"/>
      <c r="E13701"/>
      <c r="F13701"/>
      <c r="G13701"/>
      <c r="H13701"/>
      <c r="I13701"/>
      <c r="J13701"/>
      <c r="K13701"/>
    </row>
    <row r="13702" spans="1:11" ht="15">
      <c r="A13702"/>
      <c r="B13702"/>
      <c r="C13702"/>
      <c r="D13702"/>
      <c r="E13702"/>
      <c r="F13702"/>
      <c r="G13702"/>
      <c r="H13702"/>
      <c r="I13702"/>
      <c r="J13702"/>
      <c r="K13702"/>
    </row>
    <row r="13703" spans="1:11" ht="15">
      <c r="A13703"/>
      <c r="B13703"/>
      <c r="C13703"/>
      <c r="D13703"/>
      <c r="E13703"/>
      <c r="F13703"/>
      <c r="G13703"/>
      <c r="H13703"/>
      <c r="I13703"/>
      <c r="J13703"/>
      <c r="K13703"/>
    </row>
    <row r="13704" spans="1:11" ht="15">
      <c r="A13704"/>
      <c r="B13704"/>
      <c r="C13704"/>
      <c r="D13704"/>
      <c r="E13704"/>
      <c r="F13704"/>
      <c r="G13704"/>
      <c r="H13704"/>
      <c r="I13704"/>
      <c r="J13704"/>
      <c r="K13704"/>
    </row>
    <row r="13705" spans="1:11" ht="15">
      <c r="A13705"/>
      <c r="B13705"/>
      <c r="C13705"/>
      <c r="D13705"/>
      <c r="E13705"/>
      <c r="F13705"/>
      <c r="G13705"/>
      <c r="H13705"/>
      <c r="I13705"/>
      <c r="J13705"/>
      <c r="K13705"/>
    </row>
    <row r="13706" spans="1:11" ht="15">
      <c r="A13706"/>
      <c r="B13706"/>
      <c r="C13706"/>
      <c r="D13706"/>
      <c r="E13706"/>
      <c r="F13706"/>
      <c r="G13706"/>
      <c r="H13706"/>
      <c r="I13706"/>
      <c r="J13706"/>
      <c r="K13706"/>
    </row>
    <row r="13707" spans="1:11" ht="15">
      <c r="A13707"/>
      <c r="B13707"/>
      <c r="C13707"/>
      <c r="D13707"/>
      <c r="E13707"/>
      <c r="F13707"/>
      <c r="G13707"/>
      <c r="H13707"/>
      <c r="I13707"/>
      <c r="J13707"/>
      <c r="K13707"/>
    </row>
    <row r="13708" spans="1:11" ht="15">
      <c r="A13708"/>
      <c r="B13708"/>
      <c r="C13708"/>
      <c r="D13708"/>
      <c r="E13708"/>
      <c r="F13708"/>
      <c r="G13708"/>
      <c r="H13708"/>
      <c r="I13708"/>
      <c r="J13708"/>
      <c r="K13708"/>
    </row>
    <row r="13709" spans="1:11" ht="15">
      <c r="A13709"/>
      <c r="B13709"/>
      <c r="C13709"/>
      <c r="D13709"/>
      <c r="E13709"/>
      <c r="F13709"/>
      <c r="G13709"/>
      <c r="H13709"/>
      <c r="I13709"/>
      <c r="J13709"/>
      <c r="K13709"/>
    </row>
    <row r="13710" spans="1:11" ht="15">
      <c r="A13710"/>
      <c r="B13710"/>
      <c r="C13710"/>
      <c r="D13710"/>
      <c r="E13710"/>
      <c r="F13710"/>
      <c r="G13710"/>
      <c r="H13710"/>
      <c r="I13710"/>
      <c r="J13710"/>
      <c r="K13710"/>
    </row>
    <row r="13711" spans="1:11" ht="15">
      <c r="A13711"/>
      <c r="B13711"/>
      <c r="C13711"/>
      <c r="D13711"/>
      <c r="E13711"/>
      <c r="F13711"/>
      <c r="G13711"/>
      <c r="H13711"/>
      <c r="I13711"/>
      <c r="J13711"/>
      <c r="K13711"/>
    </row>
    <row r="13712" spans="1:11" ht="15">
      <c r="A13712"/>
      <c r="B13712"/>
      <c r="C13712"/>
      <c r="D13712"/>
      <c r="E13712"/>
      <c r="F13712"/>
      <c r="G13712"/>
      <c r="H13712"/>
      <c r="I13712"/>
      <c r="J13712"/>
      <c r="K13712"/>
    </row>
    <row r="13713" spans="1:11" ht="15">
      <c r="A13713"/>
      <c r="B13713"/>
      <c r="C13713"/>
      <c r="D13713"/>
      <c r="E13713"/>
      <c r="F13713"/>
      <c r="G13713"/>
      <c r="H13713"/>
      <c r="I13713"/>
      <c r="J13713"/>
      <c r="K13713"/>
    </row>
    <row r="13714" spans="1:11" ht="15">
      <c r="A13714"/>
      <c r="B13714"/>
      <c r="C13714"/>
      <c r="D13714"/>
      <c r="E13714"/>
      <c r="F13714"/>
      <c r="G13714"/>
      <c r="H13714"/>
      <c r="I13714"/>
      <c r="J13714"/>
      <c r="K13714"/>
    </row>
    <row r="13715" spans="1:11" ht="15">
      <c r="A13715"/>
      <c r="B13715"/>
      <c r="C13715"/>
      <c r="D13715"/>
      <c r="E13715"/>
      <c r="F13715"/>
      <c r="G13715"/>
      <c r="H13715"/>
      <c r="I13715"/>
      <c r="J13715"/>
      <c r="K13715"/>
    </row>
    <row r="13716" spans="1:11" ht="15">
      <c r="A13716"/>
      <c r="B13716"/>
      <c r="C13716"/>
      <c r="D13716"/>
      <c r="E13716"/>
      <c r="F13716"/>
      <c r="G13716"/>
      <c r="H13716"/>
      <c r="I13716"/>
      <c r="J13716"/>
      <c r="K13716"/>
    </row>
    <row r="13717" spans="1:11" ht="15">
      <c r="A13717"/>
      <c r="B13717"/>
      <c r="C13717"/>
      <c r="D13717"/>
      <c r="E13717"/>
      <c r="F13717"/>
      <c r="G13717"/>
      <c r="H13717"/>
      <c r="I13717"/>
      <c r="J13717"/>
      <c r="K13717"/>
    </row>
    <row r="13718" spans="1:11" ht="15">
      <c r="A13718"/>
      <c r="B13718"/>
      <c r="C13718"/>
      <c r="D13718"/>
      <c r="E13718"/>
      <c r="F13718"/>
      <c r="G13718"/>
      <c r="H13718"/>
      <c r="I13718"/>
      <c r="J13718"/>
      <c r="K13718"/>
    </row>
    <row r="13719" spans="1:11" ht="15">
      <c r="A13719"/>
      <c r="B13719"/>
      <c r="C13719"/>
      <c r="D13719"/>
      <c r="E13719"/>
      <c r="F13719"/>
      <c r="G13719"/>
      <c r="H13719"/>
      <c r="I13719"/>
      <c r="J13719"/>
      <c r="K13719"/>
    </row>
    <row r="13720" spans="1:11" ht="15">
      <c r="A13720"/>
      <c r="B13720"/>
      <c r="C13720"/>
      <c r="D13720"/>
      <c r="E13720"/>
      <c r="F13720"/>
      <c r="G13720"/>
      <c r="H13720"/>
      <c r="I13720"/>
      <c r="J13720"/>
      <c r="K13720"/>
    </row>
    <row r="13721" spans="1:11" ht="15">
      <c r="A13721"/>
      <c r="B13721"/>
      <c r="C13721"/>
      <c r="D13721"/>
      <c r="E13721"/>
      <c r="F13721"/>
      <c r="G13721"/>
      <c r="H13721"/>
      <c r="I13721"/>
      <c r="J13721"/>
      <c r="K13721"/>
    </row>
    <row r="13722" spans="1:11" ht="15">
      <c r="A13722"/>
      <c r="B13722"/>
      <c r="C13722"/>
      <c r="D13722"/>
      <c r="E13722"/>
      <c r="F13722"/>
      <c r="G13722"/>
      <c r="H13722"/>
      <c r="I13722"/>
      <c r="J13722"/>
      <c r="K13722"/>
    </row>
    <row r="13723" spans="1:11" ht="15">
      <c r="A13723"/>
      <c r="B13723"/>
      <c r="C13723"/>
      <c r="D13723"/>
      <c r="E13723"/>
      <c r="F13723"/>
      <c r="G13723"/>
      <c r="H13723"/>
      <c r="I13723"/>
      <c r="J13723"/>
      <c r="K13723"/>
    </row>
    <row r="13724" spans="1:11" ht="15">
      <c r="A13724"/>
      <c r="B13724"/>
      <c r="C13724"/>
      <c r="D13724"/>
      <c r="E13724"/>
      <c r="F13724"/>
      <c r="G13724"/>
      <c r="H13724"/>
      <c r="I13724"/>
      <c r="J13724"/>
      <c r="K13724"/>
    </row>
    <row r="13725" spans="1:11" ht="15">
      <c r="A13725"/>
      <c r="B13725"/>
      <c r="C13725"/>
      <c r="D13725"/>
      <c r="E13725"/>
      <c r="F13725"/>
      <c r="G13725"/>
      <c r="H13725"/>
      <c r="I13725"/>
      <c r="J13725"/>
      <c r="K13725"/>
    </row>
    <row r="13726" spans="1:11" ht="15">
      <c r="A13726"/>
      <c r="B13726"/>
      <c r="C13726"/>
      <c r="D13726"/>
      <c r="E13726"/>
      <c r="F13726"/>
      <c r="G13726"/>
      <c r="H13726"/>
      <c r="I13726"/>
      <c r="J13726"/>
      <c r="K13726"/>
    </row>
    <row r="13727" spans="1:11" ht="15">
      <c r="A13727"/>
      <c r="B13727"/>
      <c r="C13727"/>
      <c r="D13727"/>
      <c r="E13727"/>
      <c r="F13727"/>
      <c r="G13727"/>
      <c r="H13727"/>
      <c r="I13727"/>
      <c r="J13727"/>
      <c r="K13727"/>
    </row>
    <row r="13728" spans="1:11" ht="15">
      <c r="A13728"/>
      <c r="B13728"/>
      <c r="C13728"/>
      <c r="D13728"/>
      <c r="E13728"/>
      <c r="F13728"/>
      <c r="G13728"/>
      <c r="H13728"/>
      <c r="I13728"/>
      <c r="J13728"/>
      <c r="K13728"/>
    </row>
    <row r="13729" spans="1:11" ht="15">
      <c r="A13729"/>
      <c r="B13729"/>
      <c r="C13729"/>
      <c r="D13729"/>
      <c r="E13729"/>
      <c r="F13729"/>
      <c r="G13729"/>
      <c r="H13729"/>
      <c r="I13729"/>
      <c r="J13729"/>
      <c r="K13729"/>
    </row>
    <row r="13730" spans="1:11" ht="15">
      <c r="A13730"/>
      <c r="B13730"/>
      <c r="C13730"/>
      <c r="D13730"/>
      <c r="E13730"/>
      <c r="F13730"/>
      <c r="G13730"/>
      <c r="H13730"/>
      <c r="I13730"/>
      <c r="J13730"/>
      <c r="K13730"/>
    </row>
    <row r="13731" spans="1:11" ht="15">
      <c r="A13731"/>
      <c r="B13731"/>
      <c r="C13731"/>
      <c r="D13731"/>
      <c r="E13731"/>
      <c r="F13731"/>
      <c r="G13731"/>
      <c r="H13731"/>
      <c r="I13731"/>
      <c r="J13731"/>
      <c r="K13731"/>
    </row>
    <row r="13732" spans="1:11" ht="15">
      <c r="A13732"/>
      <c r="B13732"/>
      <c r="C13732"/>
      <c r="D13732"/>
      <c r="E13732"/>
      <c r="F13732"/>
      <c r="G13732"/>
      <c r="H13732"/>
      <c r="I13732"/>
      <c r="J13732"/>
      <c r="K13732"/>
    </row>
    <row r="13733" spans="1:11" ht="15">
      <c r="A13733"/>
      <c r="B13733"/>
      <c r="C13733"/>
      <c r="D13733"/>
      <c r="E13733"/>
      <c r="F13733"/>
      <c r="G13733"/>
      <c r="H13733"/>
      <c r="I13733"/>
      <c r="J13733"/>
      <c r="K13733"/>
    </row>
    <row r="13734" spans="1:11" ht="15">
      <c r="A13734"/>
      <c r="B13734"/>
      <c r="C13734"/>
      <c r="D13734"/>
      <c r="E13734"/>
      <c r="F13734"/>
      <c r="G13734"/>
      <c r="H13734"/>
      <c r="I13734"/>
      <c r="J13734"/>
      <c r="K13734"/>
    </row>
    <row r="13735" spans="1:11" ht="15">
      <c r="A13735"/>
      <c r="B13735"/>
      <c r="C13735"/>
      <c r="D13735"/>
      <c r="E13735"/>
      <c r="F13735"/>
      <c r="G13735"/>
      <c r="H13735"/>
      <c r="I13735"/>
      <c r="J13735"/>
      <c r="K13735"/>
    </row>
    <row r="13736" spans="1:11" ht="15">
      <c r="A13736"/>
      <c r="B13736"/>
      <c r="C13736"/>
      <c r="D13736"/>
      <c r="E13736"/>
      <c r="F13736"/>
      <c r="G13736"/>
      <c r="H13736"/>
      <c r="I13736"/>
      <c r="J13736"/>
      <c r="K13736"/>
    </row>
    <row r="13737" spans="1:11" ht="15">
      <c r="A13737"/>
      <c r="B13737"/>
      <c r="C13737"/>
      <c r="D13737"/>
      <c r="E13737"/>
      <c r="F13737"/>
      <c r="G13737"/>
      <c r="H13737"/>
      <c r="I13737"/>
      <c r="J13737"/>
      <c r="K13737"/>
    </row>
    <row r="13738" spans="1:11" ht="15">
      <c r="A13738"/>
      <c r="B13738"/>
      <c r="C13738"/>
      <c r="D13738"/>
      <c r="E13738"/>
      <c r="F13738"/>
      <c r="G13738"/>
      <c r="H13738"/>
      <c r="I13738"/>
      <c r="J13738"/>
      <c r="K13738"/>
    </row>
    <row r="13739" spans="1:11" ht="15">
      <c r="A13739"/>
      <c r="B13739"/>
      <c r="C13739"/>
      <c r="D13739"/>
      <c r="E13739"/>
      <c r="F13739"/>
      <c r="G13739"/>
      <c r="H13739"/>
      <c r="I13739"/>
      <c r="J13739"/>
      <c r="K13739"/>
    </row>
    <row r="13740" spans="1:11" ht="15">
      <c r="A13740"/>
      <c r="B13740"/>
      <c r="C13740"/>
      <c r="D13740"/>
      <c r="E13740"/>
      <c r="F13740"/>
      <c r="G13740"/>
      <c r="H13740"/>
      <c r="I13740"/>
      <c r="J13740"/>
      <c r="K13740"/>
    </row>
    <row r="13741" spans="1:11" ht="15">
      <c r="A13741"/>
      <c r="B13741"/>
      <c r="C13741"/>
      <c r="D13741"/>
      <c r="E13741"/>
      <c r="F13741"/>
      <c r="G13741"/>
      <c r="H13741"/>
      <c r="I13741"/>
      <c r="J13741"/>
      <c r="K13741"/>
    </row>
    <row r="13742" spans="1:11" ht="15">
      <c r="A13742"/>
      <c r="B13742"/>
      <c r="C13742"/>
      <c r="D13742"/>
      <c r="E13742"/>
      <c r="F13742"/>
      <c r="G13742"/>
      <c r="H13742"/>
      <c r="I13742"/>
      <c r="J13742"/>
      <c r="K13742"/>
    </row>
    <row r="13743" spans="1:11" ht="15">
      <c r="A13743"/>
      <c r="B13743"/>
      <c r="C13743"/>
      <c r="D13743"/>
      <c r="E13743"/>
      <c r="F13743"/>
      <c r="G13743"/>
      <c r="H13743"/>
      <c r="I13743"/>
      <c r="J13743"/>
      <c r="K13743"/>
    </row>
    <row r="13744" spans="1:11" ht="15">
      <c r="A13744"/>
      <c r="B13744"/>
      <c r="C13744"/>
      <c r="D13744"/>
      <c r="E13744"/>
      <c r="F13744"/>
      <c r="G13744"/>
      <c r="H13744"/>
      <c r="I13744"/>
      <c r="J13744"/>
      <c r="K13744"/>
    </row>
    <row r="13745" spans="1:11" ht="15">
      <c r="A13745"/>
      <c r="B13745"/>
      <c r="C13745"/>
      <c r="D13745"/>
      <c r="E13745"/>
      <c r="F13745"/>
      <c r="G13745"/>
      <c r="H13745"/>
      <c r="I13745"/>
      <c r="J13745"/>
      <c r="K13745"/>
    </row>
    <row r="13746" spans="1:11" ht="15">
      <c r="A13746"/>
      <c r="B13746"/>
      <c r="C13746"/>
      <c r="D13746"/>
      <c r="E13746"/>
      <c r="F13746"/>
      <c r="G13746"/>
      <c r="H13746"/>
      <c r="I13746"/>
      <c r="J13746"/>
      <c r="K13746"/>
    </row>
    <row r="13747" spans="1:11" ht="15">
      <c r="A13747"/>
      <c r="B13747"/>
      <c r="C13747"/>
      <c r="D13747"/>
      <c r="E13747"/>
      <c r="F13747"/>
      <c r="G13747"/>
      <c r="H13747"/>
      <c r="I13747"/>
      <c r="J13747"/>
      <c r="K13747"/>
    </row>
    <row r="13748" spans="1:11" ht="15">
      <c r="A13748"/>
      <c r="B13748"/>
      <c r="C13748"/>
      <c r="D13748"/>
      <c r="E13748"/>
      <c r="F13748"/>
      <c r="G13748"/>
      <c r="H13748"/>
      <c r="I13748"/>
      <c r="J13748"/>
      <c r="K13748"/>
    </row>
    <row r="13749" spans="1:11" ht="15">
      <c r="A13749"/>
      <c r="B13749"/>
      <c r="C13749"/>
      <c r="D13749"/>
      <c r="E13749"/>
      <c r="F13749"/>
      <c r="G13749"/>
      <c r="H13749"/>
      <c r="I13749"/>
      <c r="J13749"/>
      <c r="K13749"/>
    </row>
    <row r="13750" spans="1:11" ht="15">
      <c r="A13750"/>
      <c r="B13750"/>
      <c r="C13750"/>
      <c r="D13750"/>
      <c r="E13750"/>
      <c r="F13750"/>
      <c r="G13750"/>
      <c r="H13750"/>
      <c r="I13750"/>
      <c r="J13750"/>
      <c r="K13750"/>
    </row>
    <row r="13751" spans="1:11" ht="15">
      <c r="A13751"/>
      <c r="B13751"/>
      <c r="C13751"/>
      <c r="D13751"/>
      <c r="E13751"/>
      <c r="F13751"/>
      <c r="G13751"/>
      <c r="H13751"/>
      <c r="I13751"/>
      <c r="J13751"/>
      <c r="K13751"/>
    </row>
    <row r="13752" spans="1:11" ht="15">
      <c r="A13752"/>
      <c r="B13752"/>
      <c r="C13752"/>
      <c r="D13752"/>
      <c r="E13752"/>
      <c r="F13752"/>
      <c r="G13752"/>
      <c r="H13752"/>
      <c r="I13752"/>
      <c r="J13752"/>
      <c r="K13752"/>
    </row>
    <row r="13753" spans="1:11" ht="15">
      <c r="A13753"/>
      <c r="B13753"/>
      <c r="C13753"/>
      <c r="D13753"/>
      <c r="E13753"/>
      <c r="F13753"/>
      <c r="G13753"/>
      <c r="H13753"/>
      <c r="I13753"/>
      <c r="J13753"/>
      <c r="K13753"/>
    </row>
    <row r="13754" spans="1:11" ht="15">
      <c r="A13754"/>
      <c r="B13754"/>
      <c r="C13754"/>
      <c r="D13754"/>
      <c r="E13754"/>
      <c r="F13754"/>
      <c r="G13754"/>
      <c r="H13754"/>
      <c r="I13754"/>
      <c r="J13754"/>
      <c r="K13754"/>
    </row>
    <row r="13755" spans="1:11" ht="15">
      <c r="A13755"/>
      <c r="B13755"/>
      <c r="C13755"/>
      <c r="D13755"/>
      <c r="E13755"/>
      <c r="F13755"/>
      <c r="G13755"/>
      <c r="H13755"/>
      <c r="I13755"/>
      <c r="J13755"/>
      <c r="K13755"/>
    </row>
    <row r="13756" spans="1:11" ht="15">
      <c r="A13756"/>
      <c r="B13756"/>
      <c r="C13756"/>
      <c r="D13756"/>
      <c r="E13756"/>
      <c r="F13756"/>
      <c r="G13756"/>
      <c r="H13756"/>
      <c r="I13756"/>
      <c r="J13756"/>
      <c r="K13756"/>
    </row>
    <row r="13757" spans="1:11" ht="15">
      <c r="A13757"/>
      <c r="B13757"/>
      <c r="C13757"/>
      <c r="D13757"/>
      <c r="E13757"/>
      <c r="F13757"/>
      <c r="G13757"/>
      <c r="H13757"/>
      <c r="I13757"/>
      <c r="J13757"/>
      <c r="K13757"/>
    </row>
    <row r="13758" spans="1:11" ht="15">
      <c r="A13758"/>
      <c r="B13758"/>
      <c r="C13758"/>
      <c r="D13758"/>
      <c r="E13758"/>
      <c r="F13758"/>
      <c r="G13758"/>
      <c r="H13758"/>
      <c r="I13758"/>
      <c r="J13758"/>
      <c r="K13758"/>
    </row>
    <row r="13759" spans="1:11" ht="15">
      <c r="A13759"/>
      <c r="B13759"/>
      <c r="C13759"/>
      <c r="D13759"/>
      <c r="E13759"/>
      <c r="F13759"/>
      <c r="G13759"/>
      <c r="H13759"/>
      <c r="I13759"/>
      <c r="J13759"/>
      <c r="K13759"/>
    </row>
    <row r="13760" spans="1:11" ht="15">
      <c r="A13760"/>
      <c r="B13760"/>
      <c r="C13760"/>
      <c r="D13760"/>
      <c r="E13760"/>
      <c r="F13760"/>
      <c r="G13760"/>
      <c r="H13760"/>
      <c r="I13760"/>
      <c r="J13760"/>
      <c r="K13760"/>
    </row>
    <row r="13761" spans="1:11" ht="15">
      <c r="A13761"/>
      <c r="B13761"/>
      <c r="C13761"/>
      <c r="D13761"/>
      <c r="E13761"/>
      <c r="F13761"/>
      <c r="G13761"/>
      <c r="H13761"/>
      <c r="I13761"/>
      <c r="J13761"/>
      <c r="K13761"/>
    </row>
    <row r="13762" spans="1:11" ht="15">
      <c r="A13762"/>
      <c r="B13762"/>
      <c r="C13762"/>
      <c r="D13762"/>
      <c r="E13762"/>
      <c r="F13762"/>
      <c r="G13762"/>
      <c r="H13762"/>
      <c r="I13762"/>
      <c r="J13762"/>
      <c r="K13762"/>
    </row>
    <row r="13763" spans="1:11" ht="15">
      <c r="A13763"/>
      <c r="B13763"/>
      <c r="C13763"/>
      <c r="D13763"/>
      <c r="E13763"/>
      <c r="F13763"/>
      <c r="G13763"/>
      <c r="H13763"/>
      <c r="I13763"/>
      <c r="J13763"/>
      <c r="K13763"/>
    </row>
    <row r="13764" spans="1:11" ht="15">
      <c r="A13764"/>
      <c r="B13764"/>
      <c r="C13764"/>
      <c r="D13764"/>
      <c r="E13764"/>
      <c r="F13764"/>
      <c r="G13764"/>
      <c r="H13764"/>
      <c r="I13764"/>
      <c r="J13764"/>
      <c r="K13764"/>
    </row>
    <row r="13765" spans="1:11" ht="15">
      <c r="A13765"/>
      <c r="B13765"/>
      <c r="C13765"/>
      <c r="D13765"/>
      <c r="E13765"/>
      <c r="F13765"/>
      <c r="G13765"/>
      <c r="H13765"/>
      <c r="I13765"/>
      <c r="J13765"/>
      <c r="K13765"/>
    </row>
    <row r="13766" spans="1:11" ht="15">
      <c r="A13766"/>
      <c r="B13766"/>
      <c r="C13766"/>
      <c r="D13766"/>
      <c r="E13766"/>
      <c r="F13766"/>
      <c r="G13766"/>
      <c r="H13766"/>
      <c r="I13766"/>
      <c r="J13766"/>
      <c r="K13766"/>
    </row>
    <row r="13767" spans="1:11" ht="15">
      <c r="A13767"/>
      <c r="B13767"/>
      <c r="C13767"/>
      <c r="D13767"/>
      <c r="E13767"/>
      <c r="F13767"/>
      <c r="G13767"/>
      <c r="H13767"/>
      <c r="I13767"/>
      <c r="J13767"/>
      <c r="K13767"/>
    </row>
    <row r="13768" spans="1:11" ht="15">
      <c r="A13768"/>
      <c r="B13768"/>
      <c r="C13768"/>
      <c r="D13768"/>
      <c r="E13768"/>
      <c r="F13768"/>
      <c r="G13768"/>
      <c r="H13768"/>
      <c r="I13768"/>
      <c r="J13768"/>
      <c r="K13768"/>
    </row>
    <row r="13769" spans="1:11" ht="15">
      <c r="A13769"/>
      <c r="B13769"/>
      <c r="C13769"/>
      <c r="D13769"/>
      <c r="E13769"/>
      <c r="F13769"/>
      <c r="G13769"/>
      <c r="H13769"/>
      <c r="I13769"/>
      <c r="J13769"/>
      <c r="K13769"/>
    </row>
    <row r="13770" spans="1:11" ht="15">
      <c r="A13770"/>
      <c r="B13770"/>
      <c r="C13770"/>
      <c r="D13770"/>
      <c r="E13770"/>
      <c r="F13770"/>
      <c r="G13770"/>
      <c r="H13770"/>
      <c r="I13770"/>
      <c r="J13770"/>
      <c r="K13770"/>
    </row>
    <row r="13771" spans="1:11" ht="15">
      <c r="A13771"/>
      <c r="B13771"/>
      <c r="C13771"/>
      <c r="D13771"/>
      <c r="E13771"/>
      <c r="F13771"/>
      <c r="G13771"/>
      <c r="H13771"/>
      <c r="I13771"/>
      <c r="J13771"/>
      <c r="K13771"/>
    </row>
    <row r="13772" spans="1:11" ht="15">
      <c r="A13772"/>
      <c r="B13772"/>
      <c r="C13772"/>
      <c r="D13772"/>
      <c r="E13772"/>
      <c r="F13772"/>
      <c r="G13772"/>
      <c r="H13772"/>
      <c r="I13772"/>
      <c r="J13772"/>
      <c r="K13772"/>
    </row>
    <row r="13773" spans="1:11" ht="15">
      <c r="A13773"/>
      <c r="B13773"/>
      <c r="C13773"/>
      <c r="D13773"/>
      <c r="E13773"/>
      <c r="F13773"/>
      <c r="G13773"/>
      <c r="H13773"/>
      <c r="I13773"/>
      <c r="J13773"/>
      <c r="K13773"/>
    </row>
    <row r="13774" spans="1:11" ht="15">
      <c r="A13774"/>
      <c r="B13774"/>
      <c r="C13774"/>
      <c r="D13774"/>
      <c r="E13774"/>
      <c r="F13774"/>
      <c r="G13774"/>
      <c r="H13774"/>
      <c r="I13774"/>
      <c r="J13774"/>
      <c r="K13774"/>
    </row>
    <row r="13775" spans="1:11" ht="15">
      <c r="A13775"/>
      <c r="B13775"/>
      <c r="C13775"/>
      <c r="D13775"/>
      <c r="E13775"/>
      <c r="F13775"/>
      <c r="G13775"/>
      <c r="H13775"/>
      <c r="I13775"/>
      <c r="J13775"/>
      <c r="K13775"/>
    </row>
    <row r="13776" spans="1:11" ht="15">
      <c r="A13776"/>
      <c r="B13776"/>
      <c r="C13776"/>
      <c r="D13776"/>
      <c r="E13776"/>
      <c r="F13776"/>
      <c r="G13776"/>
      <c r="H13776"/>
      <c r="I13776"/>
      <c r="J13776"/>
      <c r="K13776"/>
    </row>
    <row r="13777" spans="1:11" ht="15">
      <c r="A13777"/>
      <c r="B13777"/>
      <c r="C13777"/>
      <c r="D13777"/>
      <c r="E13777"/>
      <c r="F13777"/>
      <c r="G13777"/>
      <c r="H13777"/>
      <c r="I13777"/>
      <c r="J13777"/>
      <c r="K13777"/>
    </row>
    <row r="13778" spans="1:11" ht="15">
      <c r="A13778"/>
      <c r="B13778"/>
      <c r="C13778"/>
      <c r="D13778"/>
      <c r="E13778"/>
      <c r="F13778"/>
      <c r="G13778"/>
      <c r="H13778"/>
      <c r="I13778"/>
      <c r="J13778"/>
      <c r="K13778"/>
    </row>
    <row r="13779" spans="1:11" ht="15">
      <c r="A13779"/>
      <c r="B13779"/>
      <c r="C13779"/>
      <c r="D13779"/>
      <c r="E13779"/>
      <c r="F13779"/>
      <c r="G13779"/>
      <c r="H13779"/>
      <c r="I13779"/>
      <c r="J13779"/>
      <c r="K13779"/>
    </row>
    <row r="13780" spans="1:11" ht="15">
      <c r="A13780"/>
      <c r="B13780"/>
      <c r="C13780"/>
      <c r="D13780"/>
      <c r="E13780"/>
      <c r="F13780"/>
      <c r="G13780"/>
      <c r="H13780"/>
      <c r="I13780"/>
      <c r="J13780"/>
      <c r="K13780"/>
    </row>
    <row r="13781" spans="1:11" ht="15">
      <c r="A13781"/>
      <c r="B13781"/>
      <c r="C13781"/>
      <c r="D13781"/>
      <c r="E13781"/>
      <c r="F13781"/>
      <c r="G13781"/>
      <c r="H13781"/>
      <c r="I13781"/>
      <c r="J13781"/>
      <c r="K13781"/>
    </row>
    <row r="13782" spans="1:11" ht="15">
      <c r="A13782"/>
      <c r="B13782"/>
      <c r="C13782"/>
      <c r="D13782"/>
      <c r="E13782"/>
      <c r="F13782"/>
      <c r="G13782"/>
      <c r="H13782"/>
      <c r="I13782"/>
      <c r="J13782"/>
      <c r="K13782"/>
    </row>
    <row r="13783" spans="1:11" ht="15">
      <c r="A13783"/>
      <c r="B13783"/>
      <c r="C13783"/>
      <c r="D13783"/>
      <c r="E13783"/>
      <c r="F13783"/>
      <c r="G13783"/>
      <c r="H13783"/>
      <c r="I13783"/>
      <c r="J13783"/>
      <c r="K13783"/>
    </row>
    <row r="13784" spans="1:11" ht="15">
      <c r="A13784"/>
      <c r="B13784"/>
      <c r="C13784"/>
      <c r="D13784"/>
      <c r="E13784"/>
      <c r="F13784"/>
      <c r="G13784"/>
      <c r="H13784"/>
      <c r="I13784"/>
      <c r="J13784"/>
      <c r="K13784"/>
    </row>
    <row r="13785" spans="1:11" ht="15">
      <c r="A13785"/>
      <c r="B13785"/>
      <c r="C13785"/>
      <c r="D13785"/>
      <c r="E13785"/>
      <c r="F13785"/>
      <c r="G13785"/>
      <c r="H13785"/>
      <c r="I13785"/>
      <c r="J13785"/>
      <c r="K13785"/>
    </row>
    <row r="13786" spans="1:11" ht="15">
      <c r="A13786"/>
      <c r="B13786"/>
      <c r="C13786"/>
      <c r="D13786"/>
      <c r="E13786"/>
      <c r="F13786"/>
      <c r="G13786"/>
      <c r="H13786"/>
      <c r="I13786"/>
      <c r="J13786"/>
      <c r="K13786"/>
    </row>
    <row r="13787" spans="1:11" ht="15">
      <c r="A13787"/>
      <c r="B13787"/>
      <c r="C13787"/>
      <c r="D13787"/>
      <c r="E13787"/>
      <c r="F13787"/>
      <c r="G13787"/>
      <c r="H13787"/>
      <c r="I13787"/>
      <c r="J13787"/>
      <c r="K13787"/>
    </row>
    <row r="13788" spans="1:11" ht="15">
      <c r="A13788"/>
      <c r="B13788"/>
      <c r="C13788"/>
      <c r="D13788"/>
      <c r="E13788"/>
      <c r="F13788"/>
      <c r="G13788"/>
      <c r="H13788"/>
      <c r="I13788"/>
      <c r="J13788"/>
      <c r="K13788"/>
    </row>
    <row r="13789" spans="1:11" ht="15">
      <c r="A13789"/>
      <c r="B13789"/>
      <c r="C13789"/>
      <c r="D13789"/>
      <c r="E13789"/>
      <c r="F13789"/>
      <c r="G13789"/>
      <c r="H13789"/>
      <c r="I13789"/>
      <c r="J13789"/>
      <c r="K13789"/>
    </row>
    <row r="13790" spans="1:11" ht="15">
      <c r="A13790"/>
      <c r="B13790"/>
      <c r="C13790"/>
      <c r="D13790"/>
      <c r="E13790"/>
      <c r="F13790"/>
      <c r="G13790"/>
      <c r="H13790"/>
      <c r="I13790"/>
      <c r="J13790"/>
      <c r="K13790"/>
    </row>
    <row r="13791" spans="1:11" ht="15">
      <c r="A13791"/>
      <c r="B13791"/>
      <c r="C13791"/>
      <c r="D13791"/>
      <c r="E13791"/>
      <c r="F13791"/>
      <c r="G13791"/>
      <c r="H13791"/>
      <c r="I13791"/>
      <c r="J13791"/>
      <c r="K13791"/>
    </row>
    <row r="13792" spans="1:11" ht="15">
      <c r="A13792"/>
      <c r="B13792"/>
      <c r="C13792"/>
      <c r="D13792"/>
      <c r="E13792"/>
      <c r="F13792"/>
      <c r="G13792"/>
      <c r="H13792"/>
      <c r="I13792"/>
      <c r="J13792"/>
      <c r="K13792"/>
    </row>
    <row r="13793" spans="1:11" ht="15">
      <c r="A13793"/>
      <c r="B13793"/>
      <c r="C13793"/>
      <c r="D13793"/>
      <c r="E13793"/>
      <c r="F13793"/>
      <c r="G13793"/>
      <c r="H13793"/>
      <c r="I13793"/>
      <c r="J13793"/>
      <c r="K13793"/>
    </row>
    <row r="13794" spans="1:11" ht="15">
      <c r="A13794"/>
      <c r="B13794"/>
      <c r="C13794"/>
      <c r="D13794"/>
      <c r="E13794"/>
      <c r="F13794"/>
      <c r="G13794"/>
      <c r="H13794"/>
      <c r="I13794"/>
      <c r="J13794"/>
      <c r="K13794"/>
    </row>
    <row r="13795" spans="1:11" ht="15">
      <c r="A13795"/>
      <c r="B13795"/>
      <c r="C13795"/>
      <c r="D13795"/>
      <c r="E13795"/>
      <c r="F13795"/>
      <c r="G13795"/>
      <c r="H13795"/>
      <c r="I13795"/>
      <c r="J13795"/>
      <c r="K13795"/>
    </row>
    <row r="13796" spans="1:11" ht="15">
      <c r="A13796"/>
      <c r="B13796"/>
      <c r="C13796"/>
      <c r="D13796"/>
      <c r="E13796"/>
      <c r="F13796"/>
      <c r="G13796"/>
      <c r="H13796"/>
      <c r="I13796"/>
      <c r="J13796"/>
      <c r="K13796"/>
    </row>
    <row r="13797" spans="1:11" ht="15">
      <c r="A13797"/>
      <c r="B13797"/>
      <c r="C13797"/>
      <c r="D13797"/>
      <c r="E13797"/>
      <c r="F13797"/>
      <c r="G13797"/>
      <c r="H13797"/>
      <c r="I13797"/>
      <c r="J13797"/>
      <c r="K13797"/>
    </row>
    <row r="13798" spans="1:11" ht="15">
      <c r="A13798"/>
      <c r="B13798"/>
      <c r="C13798"/>
      <c r="D13798"/>
      <c r="E13798"/>
      <c r="F13798"/>
      <c r="G13798"/>
      <c r="H13798"/>
      <c r="I13798"/>
      <c r="J13798"/>
      <c r="K13798"/>
    </row>
    <row r="13799" spans="1:11" ht="15">
      <c r="A13799"/>
      <c r="B13799"/>
      <c r="C13799"/>
      <c r="D13799"/>
      <c r="E13799"/>
      <c r="F13799"/>
      <c r="G13799"/>
      <c r="H13799"/>
      <c r="I13799"/>
      <c r="J13799"/>
      <c r="K13799"/>
    </row>
    <row r="13800" spans="1:11" ht="15">
      <c r="A13800"/>
      <c r="B13800"/>
      <c r="C13800"/>
      <c r="D13800"/>
      <c r="E13800"/>
      <c r="F13800"/>
      <c r="G13800"/>
      <c r="H13800"/>
      <c r="I13800"/>
      <c r="J13800"/>
      <c r="K13800"/>
    </row>
    <row r="13801" spans="1:11" ht="15">
      <c r="A13801"/>
      <c r="B13801"/>
      <c r="C13801"/>
      <c r="D13801"/>
      <c r="E13801"/>
      <c r="F13801"/>
      <c r="G13801"/>
      <c r="H13801"/>
      <c r="I13801"/>
      <c r="J13801"/>
      <c r="K13801"/>
    </row>
    <row r="13802" spans="1:11" ht="15">
      <c r="A13802"/>
      <c r="B13802"/>
      <c r="C13802"/>
      <c r="D13802"/>
      <c r="E13802"/>
      <c r="F13802"/>
      <c r="G13802"/>
      <c r="H13802"/>
      <c r="I13802"/>
      <c r="J13802"/>
      <c r="K13802"/>
    </row>
    <row r="13803" spans="1:11" ht="15">
      <c r="A13803"/>
      <c r="B13803"/>
      <c r="C13803"/>
      <c r="D13803"/>
      <c r="E13803"/>
      <c r="F13803"/>
      <c r="G13803"/>
      <c r="H13803"/>
      <c r="I13803"/>
      <c r="J13803"/>
      <c r="K13803"/>
    </row>
    <row r="13804" spans="1:11" ht="15">
      <c r="A13804"/>
      <c r="B13804"/>
      <c r="C13804"/>
      <c r="D13804"/>
      <c r="E13804"/>
      <c r="F13804"/>
      <c r="G13804"/>
      <c r="H13804"/>
      <c r="I13804"/>
      <c r="J13804"/>
      <c r="K13804"/>
    </row>
    <row r="13805" spans="1:11" ht="15">
      <c r="A13805"/>
      <c r="B13805"/>
      <c r="C13805"/>
      <c r="D13805"/>
      <c r="E13805"/>
      <c r="F13805"/>
      <c r="G13805"/>
      <c r="H13805"/>
      <c r="I13805"/>
      <c r="J13805"/>
      <c r="K13805"/>
    </row>
    <row r="13806" spans="1:11" ht="15">
      <c r="A13806"/>
      <c r="B13806"/>
      <c r="C13806"/>
      <c r="D13806"/>
      <c r="E13806"/>
      <c r="F13806"/>
      <c r="G13806"/>
      <c r="H13806"/>
      <c r="I13806"/>
      <c r="J13806"/>
      <c r="K13806"/>
    </row>
    <row r="13807" spans="1:11" ht="15">
      <c r="A13807"/>
      <c r="B13807"/>
      <c r="C13807"/>
      <c r="D13807"/>
      <c r="E13807"/>
      <c r="F13807"/>
      <c r="G13807"/>
      <c r="H13807"/>
      <c r="I13807"/>
      <c r="J13807"/>
      <c r="K13807"/>
    </row>
    <row r="13808" spans="1:11" ht="15">
      <c r="A13808"/>
      <c r="B13808"/>
      <c r="C13808"/>
      <c r="D13808"/>
      <c r="E13808"/>
      <c r="F13808"/>
      <c r="G13808"/>
      <c r="H13808"/>
      <c r="I13808"/>
      <c r="J13808"/>
      <c r="K13808"/>
    </row>
    <row r="13809" spans="1:11" ht="15">
      <c r="A13809"/>
      <c r="B13809"/>
      <c r="C13809"/>
      <c r="D13809"/>
      <c r="E13809"/>
      <c r="F13809"/>
      <c r="G13809"/>
      <c r="H13809"/>
      <c r="I13809"/>
      <c r="J13809"/>
      <c r="K13809"/>
    </row>
    <row r="13810" spans="1:11" ht="15">
      <c r="A13810"/>
      <c r="B13810"/>
      <c r="C13810"/>
      <c r="D13810"/>
      <c r="E13810"/>
      <c r="F13810"/>
      <c r="G13810"/>
      <c r="H13810"/>
      <c r="I13810"/>
      <c r="J13810"/>
      <c r="K13810"/>
    </row>
    <row r="13811" spans="1:11" ht="15">
      <c r="A13811"/>
      <c r="B13811"/>
      <c r="C13811"/>
      <c r="D13811"/>
      <c r="E13811"/>
      <c r="F13811"/>
      <c r="G13811"/>
      <c r="H13811"/>
      <c r="I13811"/>
      <c r="J13811"/>
      <c r="K13811"/>
    </row>
    <row r="13812" spans="1:11" ht="15">
      <c r="A13812"/>
      <c r="B13812"/>
      <c r="C13812"/>
      <c r="D13812"/>
      <c r="E13812"/>
      <c r="F13812"/>
      <c r="G13812"/>
      <c r="H13812"/>
      <c r="I13812"/>
      <c r="J13812"/>
      <c r="K13812"/>
    </row>
    <row r="13813" spans="1:11" ht="15">
      <c r="A13813"/>
      <c r="B13813"/>
      <c r="C13813"/>
      <c r="D13813"/>
      <c r="E13813"/>
      <c r="F13813"/>
      <c r="G13813"/>
      <c r="H13813"/>
      <c r="I13813"/>
      <c r="J13813"/>
      <c r="K13813"/>
    </row>
    <row r="13814" spans="1:11" ht="15">
      <c r="A13814"/>
      <c r="B13814"/>
      <c r="C13814"/>
      <c r="D13814"/>
      <c r="E13814"/>
      <c r="F13814"/>
      <c r="G13814"/>
      <c r="H13814"/>
      <c r="I13814"/>
      <c r="J13814"/>
      <c r="K13814"/>
    </row>
    <row r="13815" spans="1:11" ht="15">
      <c r="A13815"/>
      <c r="B13815"/>
      <c r="C13815"/>
      <c r="D13815"/>
      <c r="E13815"/>
      <c r="F13815"/>
      <c r="G13815"/>
      <c r="H13815"/>
      <c r="I13815"/>
      <c r="J13815"/>
      <c r="K13815"/>
    </row>
    <row r="13816" spans="1:11" ht="15">
      <c r="A13816"/>
      <c r="B13816"/>
      <c r="C13816"/>
      <c r="D13816"/>
      <c r="E13816"/>
      <c r="F13816"/>
      <c r="G13816"/>
      <c r="H13816"/>
      <c r="I13816"/>
      <c r="J13816"/>
      <c r="K13816"/>
    </row>
    <row r="13817" spans="1:11" ht="15">
      <c r="A13817"/>
      <c r="B13817"/>
      <c r="C13817"/>
      <c r="D13817"/>
      <c r="E13817"/>
      <c r="F13817"/>
      <c r="G13817"/>
      <c r="H13817"/>
      <c r="I13817"/>
      <c r="J13817"/>
      <c r="K13817"/>
    </row>
    <row r="13818" spans="1:11" ht="15">
      <c r="A13818"/>
      <c r="B13818"/>
      <c r="C13818"/>
      <c r="D13818"/>
      <c r="E13818"/>
      <c r="F13818"/>
      <c r="G13818"/>
      <c r="H13818"/>
      <c r="I13818"/>
      <c r="J13818"/>
      <c r="K13818"/>
    </row>
    <row r="13819" spans="1:11" ht="15">
      <c r="A13819"/>
      <c r="B13819"/>
      <c r="C13819"/>
      <c r="D13819"/>
      <c r="E13819"/>
      <c r="F13819"/>
      <c r="G13819"/>
      <c r="H13819"/>
      <c r="I13819"/>
      <c r="J13819"/>
      <c r="K13819"/>
    </row>
    <row r="13820" spans="1:11" ht="15">
      <c r="A13820"/>
      <c r="B13820"/>
      <c r="C13820"/>
      <c r="D13820"/>
      <c r="E13820"/>
      <c r="F13820"/>
      <c r="G13820"/>
      <c r="H13820"/>
      <c r="I13820"/>
      <c r="J13820"/>
      <c r="K13820"/>
    </row>
    <row r="13821" spans="1:11" ht="15">
      <c r="A13821"/>
      <c r="B13821"/>
      <c r="C13821"/>
      <c r="D13821"/>
      <c r="E13821"/>
      <c r="F13821"/>
      <c r="G13821"/>
      <c r="H13821"/>
      <c r="I13821"/>
      <c r="J13821"/>
      <c r="K13821"/>
    </row>
    <row r="13822" spans="1:11" ht="15">
      <c r="A13822"/>
      <c r="B13822"/>
      <c r="C13822"/>
      <c r="D13822"/>
      <c r="E13822"/>
      <c r="F13822"/>
      <c r="G13822"/>
      <c r="H13822"/>
      <c r="I13822"/>
      <c r="J13822"/>
      <c r="K13822"/>
    </row>
    <row r="13823" spans="1:11" ht="15">
      <c r="A13823"/>
      <c r="B13823"/>
      <c r="C13823"/>
      <c r="D13823"/>
      <c r="E13823"/>
      <c r="F13823"/>
      <c r="G13823"/>
      <c r="H13823"/>
      <c r="I13823"/>
      <c r="J13823"/>
      <c r="K13823"/>
    </row>
    <row r="13824" spans="1:11" ht="15">
      <c r="A13824"/>
      <c r="B13824"/>
      <c r="C13824"/>
      <c r="D13824"/>
      <c r="E13824"/>
      <c r="F13824"/>
      <c r="G13824"/>
      <c r="H13824"/>
      <c r="I13824"/>
      <c r="J13824"/>
      <c r="K13824"/>
    </row>
    <row r="13825" spans="1:11" ht="15">
      <c r="A13825"/>
      <c r="B13825"/>
      <c r="C13825"/>
      <c r="D13825"/>
      <c r="E13825"/>
      <c r="F13825"/>
      <c r="G13825"/>
      <c r="H13825"/>
      <c r="I13825"/>
      <c r="J13825"/>
      <c r="K13825"/>
    </row>
    <row r="13826" spans="1:11" ht="15">
      <c r="A13826"/>
      <c r="B13826"/>
      <c r="C13826"/>
      <c r="D13826"/>
      <c r="E13826"/>
      <c r="F13826"/>
      <c r="G13826"/>
      <c r="H13826"/>
      <c r="I13826"/>
      <c r="J13826"/>
      <c r="K13826"/>
    </row>
    <row r="13827" spans="1:11" ht="15">
      <c r="A13827"/>
      <c r="B13827"/>
      <c r="C13827"/>
      <c r="D13827"/>
      <c r="E13827"/>
      <c r="F13827"/>
      <c r="G13827"/>
      <c r="H13827"/>
      <c r="I13827"/>
      <c r="J13827"/>
      <c r="K13827"/>
    </row>
    <row r="13828" spans="1:11" ht="15">
      <c r="A13828"/>
      <c r="B13828"/>
      <c r="C13828"/>
      <c r="D13828"/>
      <c r="E13828"/>
      <c r="F13828"/>
      <c r="G13828"/>
      <c r="H13828"/>
      <c r="I13828"/>
      <c r="J13828"/>
      <c r="K13828"/>
    </row>
    <row r="13829" spans="1:11" ht="15">
      <c r="A13829"/>
      <c r="B13829"/>
      <c r="C13829"/>
      <c r="D13829"/>
      <c r="E13829"/>
      <c r="F13829"/>
      <c r="G13829"/>
      <c r="H13829"/>
      <c r="I13829"/>
      <c r="J13829"/>
      <c r="K13829"/>
    </row>
    <row r="13830" spans="1:11" ht="15">
      <c r="A13830"/>
      <c r="B13830"/>
      <c r="C13830"/>
      <c r="D13830"/>
      <c r="E13830"/>
      <c r="F13830"/>
      <c r="G13830"/>
      <c r="H13830"/>
      <c r="I13830"/>
      <c r="J13830"/>
      <c r="K13830"/>
    </row>
    <row r="13831" spans="1:11" ht="15">
      <c r="A13831"/>
      <c r="B13831"/>
      <c r="C13831"/>
      <c r="D13831"/>
      <c r="E13831"/>
      <c r="F13831"/>
      <c r="G13831"/>
      <c r="H13831"/>
      <c r="I13831"/>
      <c r="J13831"/>
      <c r="K13831"/>
    </row>
    <row r="13832" spans="1:11" ht="15">
      <c r="A13832"/>
      <c r="B13832"/>
      <c r="C13832"/>
      <c r="D13832"/>
      <c r="E13832"/>
      <c r="F13832"/>
      <c r="G13832"/>
      <c r="H13832"/>
      <c r="I13832"/>
      <c r="J13832"/>
      <c r="K13832"/>
    </row>
    <row r="13833" spans="1:11" ht="15">
      <c r="A13833"/>
      <c r="B13833"/>
      <c r="C13833"/>
      <c r="D13833"/>
      <c r="E13833"/>
      <c r="F13833"/>
      <c r="G13833"/>
      <c r="H13833"/>
      <c r="I13833"/>
      <c r="J13833"/>
      <c r="K13833"/>
    </row>
    <row r="13834" spans="1:11" ht="15">
      <c r="A13834"/>
      <c r="B13834"/>
      <c r="C13834"/>
      <c r="D13834"/>
      <c r="E13834"/>
      <c r="F13834"/>
      <c r="G13834"/>
      <c r="H13834"/>
      <c r="I13834"/>
      <c r="J13834"/>
      <c r="K13834"/>
    </row>
    <row r="13835" spans="1:11" ht="15">
      <c r="A13835"/>
      <c r="B13835"/>
      <c r="C13835"/>
      <c r="D13835"/>
      <c r="E13835"/>
      <c r="F13835"/>
      <c r="G13835"/>
      <c r="H13835"/>
      <c r="I13835"/>
      <c r="J13835"/>
      <c r="K13835"/>
    </row>
    <row r="13836" spans="1:11" ht="15">
      <c r="A13836"/>
      <c r="B13836"/>
      <c r="C13836"/>
      <c r="D13836"/>
      <c r="E13836"/>
      <c r="F13836"/>
      <c r="G13836"/>
      <c r="H13836"/>
      <c r="I13836"/>
      <c r="J13836"/>
      <c r="K13836"/>
    </row>
    <row r="13837" spans="1:11" ht="15">
      <c r="A13837"/>
      <c r="B13837"/>
      <c r="C13837"/>
      <c r="D13837"/>
      <c r="E13837"/>
      <c r="F13837"/>
      <c r="G13837"/>
      <c r="H13837"/>
      <c r="I13837"/>
      <c r="J13837"/>
      <c r="K13837"/>
    </row>
    <row r="13838" spans="1:11" ht="15">
      <c r="A13838"/>
      <c r="B13838"/>
      <c r="C13838"/>
      <c r="D13838"/>
      <c r="E13838"/>
      <c r="F13838"/>
      <c r="G13838"/>
      <c r="H13838"/>
      <c r="I13838"/>
      <c r="J13838"/>
      <c r="K13838"/>
    </row>
    <row r="13839" spans="1:11" ht="15">
      <c r="A13839"/>
      <c r="B13839"/>
      <c r="C13839"/>
      <c r="D13839"/>
      <c r="E13839"/>
      <c r="F13839"/>
      <c r="G13839"/>
      <c r="H13839"/>
      <c r="I13839"/>
      <c r="J13839"/>
      <c r="K13839"/>
    </row>
    <row r="13840" spans="1:11" ht="15">
      <c r="A13840"/>
      <c r="B13840"/>
      <c r="C13840"/>
      <c r="D13840"/>
      <c r="E13840"/>
      <c r="F13840"/>
      <c r="G13840"/>
      <c r="H13840"/>
      <c r="I13840"/>
      <c r="J13840"/>
      <c r="K13840"/>
    </row>
    <row r="13841" spans="1:11" ht="15">
      <c r="A13841"/>
      <c r="B13841"/>
      <c r="C13841"/>
      <c r="D13841"/>
      <c r="E13841"/>
      <c r="F13841"/>
      <c r="G13841"/>
      <c r="H13841"/>
      <c r="I13841"/>
      <c r="J13841"/>
      <c r="K13841"/>
    </row>
    <row r="13842" spans="1:11" ht="15">
      <c r="A13842"/>
      <c r="B13842"/>
      <c r="C13842"/>
      <c r="D13842"/>
      <c r="E13842"/>
      <c r="F13842"/>
      <c r="G13842"/>
      <c r="H13842"/>
      <c r="I13842"/>
      <c r="J13842"/>
      <c r="K13842"/>
    </row>
    <row r="13843" spans="1:11" ht="15">
      <c r="A13843"/>
      <c r="B13843"/>
      <c r="C13843"/>
      <c r="D13843"/>
      <c r="E13843"/>
      <c r="F13843"/>
      <c r="G13843"/>
      <c r="H13843"/>
      <c r="I13843"/>
      <c r="J13843"/>
      <c r="K13843"/>
    </row>
    <row r="13844" spans="1:11" ht="15">
      <c r="A13844"/>
      <c r="B13844"/>
      <c r="C13844"/>
      <c r="D13844"/>
      <c r="E13844"/>
      <c r="F13844"/>
      <c r="G13844"/>
      <c r="H13844"/>
      <c r="I13844"/>
      <c r="J13844"/>
      <c r="K13844"/>
    </row>
    <row r="13845" spans="1:11" ht="15">
      <c r="A13845"/>
      <c r="B13845"/>
      <c r="C13845"/>
      <c r="D13845"/>
      <c r="E13845"/>
      <c r="F13845"/>
      <c r="G13845"/>
      <c r="H13845"/>
      <c r="I13845"/>
      <c r="J13845"/>
      <c r="K13845"/>
    </row>
    <row r="13846" spans="1:11" ht="15">
      <c r="A13846"/>
      <c r="B13846"/>
      <c r="C13846"/>
      <c r="D13846"/>
      <c r="E13846"/>
      <c r="F13846"/>
      <c r="G13846"/>
      <c r="H13846"/>
      <c r="I13846"/>
      <c r="J13846"/>
      <c r="K13846"/>
    </row>
    <row r="13847" spans="1:11" ht="15">
      <c r="A13847"/>
      <c r="B13847"/>
      <c r="C13847"/>
      <c r="D13847"/>
      <c r="E13847"/>
      <c r="F13847"/>
      <c r="G13847"/>
      <c r="H13847"/>
      <c r="I13847"/>
      <c r="J13847"/>
      <c r="K13847"/>
    </row>
    <row r="13848" spans="1:11" ht="15">
      <c r="A13848"/>
      <c r="B13848"/>
      <c r="C13848"/>
      <c r="D13848"/>
      <c r="E13848"/>
      <c r="F13848"/>
      <c r="G13848"/>
      <c r="H13848"/>
      <c r="I13848"/>
      <c r="J13848"/>
      <c r="K13848"/>
    </row>
    <row r="13849" spans="1:11" ht="15">
      <c r="A13849"/>
      <c r="B13849"/>
      <c r="C13849"/>
      <c r="D13849"/>
      <c r="E13849"/>
      <c r="F13849"/>
      <c r="G13849"/>
      <c r="H13849"/>
      <c r="I13849"/>
      <c r="J13849"/>
      <c r="K13849"/>
    </row>
    <row r="13850" spans="1:11" ht="15">
      <c r="A13850"/>
      <c r="B13850"/>
      <c r="C13850"/>
      <c r="D13850"/>
      <c r="E13850"/>
      <c r="F13850"/>
      <c r="G13850"/>
      <c r="H13850"/>
      <c r="I13850"/>
      <c r="J13850"/>
      <c r="K13850"/>
    </row>
    <row r="13851" spans="1:11" ht="15">
      <c r="A13851"/>
      <c r="B13851"/>
      <c r="C13851"/>
      <c r="D13851"/>
      <c r="E13851"/>
      <c r="F13851"/>
      <c r="G13851"/>
      <c r="H13851"/>
      <c r="I13851"/>
      <c r="J13851"/>
      <c r="K13851"/>
    </row>
    <row r="13852" spans="1:11" ht="15">
      <c r="A13852"/>
      <c r="B13852"/>
      <c r="C13852"/>
      <c r="D13852"/>
      <c r="E13852"/>
      <c r="F13852"/>
      <c r="G13852"/>
      <c r="H13852"/>
      <c r="I13852"/>
      <c r="J13852"/>
      <c r="K13852"/>
    </row>
    <row r="13853" spans="1:11" ht="15">
      <c r="A13853"/>
      <c r="B13853"/>
      <c r="C13853"/>
      <c r="D13853"/>
      <c r="E13853"/>
      <c r="F13853"/>
      <c r="G13853"/>
      <c r="H13853"/>
      <c r="I13853"/>
      <c r="J13853"/>
      <c r="K13853"/>
    </row>
    <row r="13854" spans="1:11" ht="15">
      <c r="A13854"/>
      <c r="B13854"/>
      <c r="C13854"/>
      <c r="D13854"/>
      <c r="E13854"/>
      <c r="F13854"/>
      <c r="G13854"/>
      <c r="H13854"/>
      <c r="I13854"/>
      <c r="J13854"/>
      <c r="K13854"/>
    </row>
    <row r="13855" spans="1:11" ht="15">
      <c r="A13855"/>
      <c r="B13855"/>
      <c r="C13855"/>
      <c r="D13855"/>
      <c r="E13855"/>
      <c r="F13855"/>
      <c r="G13855"/>
      <c r="H13855"/>
      <c r="I13855"/>
      <c r="J13855"/>
      <c r="K13855"/>
    </row>
    <row r="13856" spans="1:11" ht="15">
      <c r="A13856"/>
      <c r="B13856"/>
      <c r="C13856"/>
      <c r="D13856"/>
      <c r="E13856"/>
      <c r="F13856"/>
      <c r="G13856"/>
      <c r="H13856"/>
      <c r="I13856"/>
      <c r="J13856"/>
      <c r="K13856"/>
    </row>
    <row r="13857" spans="1:11" ht="15">
      <c r="A13857"/>
      <c r="B13857"/>
      <c r="C13857"/>
      <c r="D13857"/>
      <c r="E13857"/>
      <c r="F13857"/>
      <c r="G13857"/>
      <c r="H13857"/>
      <c r="I13857"/>
      <c r="J13857"/>
      <c r="K13857"/>
    </row>
    <row r="13858" spans="1:11" ht="15">
      <c r="A13858"/>
      <c r="B13858"/>
      <c r="C13858"/>
      <c r="D13858"/>
      <c r="E13858"/>
      <c r="F13858"/>
      <c r="G13858"/>
      <c r="H13858"/>
      <c r="I13858"/>
      <c r="J13858"/>
      <c r="K13858"/>
    </row>
    <row r="13859" spans="1:11" ht="15">
      <c r="A13859"/>
      <c r="B13859"/>
      <c r="C13859"/>
      <c r="D13859"/>
      <c r="E13859"/>
      <c r="F13859"/>
      <c r="G13859"/>
      <c r="H13859"/>
      <c r="I13859"/>
      <c r="J13859"/>
      <c r="K13859"/>
    </row>
    <row r="13860" spans="1:11" ht="15">
      <c r="A13860"/>
      <c r="B13860"/>
      <c r="C13860"/>
      <c r="D13860"/>
      <c r="E13860"/>
      <c r="F13860"/>
      <c r="G13860"/>
      <c r="H13860"/>
      <c r="I13860"/>
      <c r="J13860"/>
      <c r="K13860"/>
    </row>
    <row r="13861" spans="1:11" ht="15">
      <c r="A13861"/>
      <c r="B13861"/>
      <c r="C13861"/>
      <c r="D13861"/>
      <c r="E13861"/>
      <c r="F13861"/>
      <c r="G13861"/>
      <c r="H13861"/>
      <c r="I13861"/>
      <c r="J13861"/>
      <c r="K13861"/>
    </row>
    <row r="13862" spans="1:11" ht="15">
      <c r="A13862"/>
      <c r="B13862"/>
      <c r="C13862"/>
      <c r="D13862"/>
      <c r="E13862"/>
      <c r="F13862"/>
      <c r="G13862"/>
      <c r="H13862"/>
      <c r="I13862"/>
      <c r="J13862"/>
      <c r="K13862"/>
    </row>
    <row r="13863" spans="1:11" ht="15">
      <c r="A13863"/>
      <c r="B13863"/>
      <c r="C13863"/>
      <c r="D13863"/>
      <c r="E13863"/>
      <c r="F13863"/>
      <c r="G13863"/>
      <c r="H13863"/>
      <c r="I13863"/>
      <c r="J13863"/>
      <c r="K13863"/>
    </row>
    <row r="13864" spans="1:11" ht="15">
      <c r="A13864"/>
      <c r="B13864"/>
      <c r="C13864"/>
      <c r="D13864"/>
      <c r="E13864"/>
      <c r="F13864"/>
      <c r="G13864"/>
      <c r="H13864"/>
      <c r="I13864"/>
      <c r="J13864"/>
      <c r="K13864"/>
    </row>
    <row r="13865" spans="1:11" ht="15">
      <c r="A13865"/>
      <c r="B13865"/>
      <c r="C13865"/>
      <c r="D13865"/>
      <c r="E13865"/>
      <c r="F13865"/>
      <c r="G13865"/>
      <c r="H13865"/>
      <c r="I13865"/>
      <c r="J13865"/>
      <c r="K13865"/>
    </row>
    <row r="13866" spans="1:11" ht="15">
      <c r="A13866"/>
      <c r="B13866"/>
      <c r="C13866"/>
      <c r="D13866"/>
      <c r="E13866"/>
      <c r="F13866"/>
      <c r="G13866"/>
      <c r="H13866"/>
      <c r="I13866"/>
      <c r="J13866"/>
      <c r="K13866"/>
    </row>
    <row r="13867" spans="1:11" ht="15">
      <c r="A13867"/>
      <c r="B13867"/>
      <c r="C13867"/>
      <c r="D13867"/>
      <c r="E13867"/>
      <c r="F13867"/>
      <c r="G13867"/>
      <c r="H13867"/>
      <c r="I13867"/>
      <c r="J13867"/>
      <c r="K13867"/>
    </row>
    <row r="13868" spans="1:11" ht="15">
      <c r="A13868"/>
      <c r="B13868"/>
      <c r="C13868"/>
      <c r="D13868"/>
      <c r="E13868"/>
      <c r="F13868"/>
      <c r="G13868"/>
      <c r="H13868"/>
      <c r="I13868"/>
      <c r="J13868"/>
      <c r="K13868"/>
    </row>
    <row r="13869" spans="1:11" ht="15">
      <c r="A13869"/>
      <c r="B13869"/>
      <c r="C13869"/>
      <c r="D13869"/>
      <c r="E13869"/>
      <c r="F13869"/>
      <c r="G13869"/>
      <c r="H13869"/>
      <c r="I13869"/>
      <c r="J13869"/>
      <c r="K13869"/>
    </row>
    <row r="13870" spans="1:11" ht="15">
      <c r="A13870"/>
      <c r="B13870"/>
      <c r="C13870"/>
      <c r="D13870"/>
      <c r="E13870"/>
      <c r="F13870"/>
      <c r="G13870"/>
      <c r="H13870"/>
      <c r="I13870"/>
      <c r="J13870"/>
      <c r="K13870"/>
    </row>
    <row r="13871" spans="1:11" ht="15">
      <c r="A13871"/>
      <c r="B13871"/>
      <c r="C13871"/>
      <c r="D13871"/>
      <c r="E13871"/>
      <c r="F13871"/>
      <c r="G13871"/>
      <c r="H13871"/>
      <c r="I13871"/>
      <c r="J13871"/>
      <c r="K13871"/>
    </row>
    <row r="13872" spans="1:11" ht="15">
      <c r="A13872"/>
      <c r="B13872"/>
      <c r="C13872"/>
      <c r="D13872"/>
      <c r="E13872"/>
      <c r="F13872"/>
      <c r="G13872"/>
      <c r="H13872"/>
      <c r="I13872"/>
      <c r="J13872"/>
      <c r="K13872"/>
    </row>
    <row r="13873" spans="1:11" ht="15">
      <c r="A13873"/>
      <c r="B13873"/>
      <c r="C13873"/>
      <c r="D13873"/>
      <c r="E13873"/>
      <c r="F13873"/>
      <c r="G13873"/>
      <c r="H13873"/>
      <c r="I13873"/>
      <c r="J13873"/>
      <c r="K13873"/>
    </row>
    <row r="13874" spans="1:11" ht="15">
      <c r="A13874"/>
      <c r="B13874"/>
      <c r="C13874"/>
      <c r="D13874"/>
      <c r="E13874"/>
      <c r="F13874"/>
      <c r="G13874"/>
      <c r="H13874"/>
      <c r="I13874"/>
      <c r="J13874"/>
      <c r="K13874"/>
    </row>
    <row r="13875" spans="1:11" ht="15">
      <c r="A13875"/>
      <c r="B13875"/>
      <c r="C13875"/>
      <c r="D13875"/>
      <c r="E13875"/>
      <c r="F13875"/>
      <c r="G13875"/>
      <c r="H13875"/>
      <c r="I13875"/>
      <c r="J13875"/>
      <c r="K13875"/>
    </row>
    <row r="13876" spans="1:11" ht="15">
      <c r="A13876"/>
      <c r="B13876"/>
      <c r="C13876"/>
      <c r="D13876"/>
      <c r="E13876"/>
      <c r="F13876"/>
      <c r="G13876"/>
      <c r="H13876"/>
      <c r="I13876"/>
      <c r="J13876"/>
      <c r="K13876"/>
    </row>
    <row r="13877" spans="1:11" ht="15">
      <c r="A13877"/>
      <c r="B13877"/>
      <c r="C13877"/>
      <c r="D13877"/>
      <c r="E13877"/>
      <c r="F13877"/>
      <c r="G13877"/>
      <c r="H13877"/>
      <c r="I13877"/>
      <c r="J13877"/>
      <c r="K13877"/>
    </row>
    <row r="13878" spans="1:11" ht="15">
      <c r="A13878"/>
      <c r="B13878"/>
      <c r="C13878"/>
      <c r="D13878"/>
      <c r="E13878"/>
      <c r="F13878"/>
      <c r="G13878"/>
      <c r="H13878"/>
      <c r="I13878"/>
      <c r="J13878"/>
      <c r="K13878"/>
    </row>
    <row r="13879" spans="1:11" ht="15">
      <c r="A13879"/>
      <c r="B13879"/>
      <c r="C13879"/>
      <c r="D13879"/>
      <c r="E13879"/>
      <c r="F13879"/>
      <c r="G13879"/>
      <c r="H13879"/>
      <c r="I13879"/>
      <c r="J13879"/>
      <c r="K13879"/>
    </row>
    <row r="13880" spans="1:11" ht="15">
      <c r="A13880"/>
      <c r="B13880"/>
      <c r="C13880"/>
      <c r="D13880"/>
      <c r="E13880"/>
      <c r="F13880"/>
      <c r="G13880"/>
      <c r="H13880"/>
      <c r="I13880"/>
      <c r="J13880"/>
      <c r="K13880"/>
    </row>
    <row r="13881" spans="1:11" ht="15">
      <c r="A13881"/>
      <c r="B13881"/>
      <c r="C13881"/>
      <c r="D13881"/>
      <c r="E13881"/>
      <c r="F13881"/>
      <c r="G13881"/>
      <c r="H13881"/>
      <c r="I13881"/>
      <c r="J13881"/>
      <c r="K13881"/>
    </row>
    <row r="13882" spans="1:11" ht="15">
      <c r="A13882"/>
      <c r="B13882"/>
      <c r="C13882"/>
      <c r="D13882"/>
      <c r="E13882"/>
      <c r="F13882"/>
      <c r="G13882"/>
      <c r="H13882"/>
      <c r="I13882"/>
      <c r="J13882"/>
      <c r="K13882"/>
    </row>
    <row r="13883" spans="1:11" ht="15">
      <c r="A13883"/>
      <c r="B13883"/>
      <c r="C13883"/>
      <c r="D13883"/>
      <c r="E13883"/>
      <c r="F13883"/>
      <c r="G13883"/>
      <c r="H13883"/>
      <c r="I13883"/>
      <c r="J13883"/>
      <c r="K13883"/>
    </row>
    <row r="13884" spans="1:11" ht="15">
      <c r="A13884"/>
      <c r="B13884"/>
      <c r="C13884"/>
      <c r="D13884"/>
      <c r="E13884"/>
      <c r="F13884"/>
      <c r="G13884"/>
      <c r="H13884"/>
      <c r="I13884"/>
      <c r="J13884"/>
      <c r="K13884"/>
    </row>
    <row r="13885" spans="1:11" ht="15">
      <c r="A13885"/>
      <c r="B13885"/>
      <c r="C13885"/>
      <c r="D13885"/>
      <c r="E13885"/>
      <c r="F13885"/>
      <c r="G13885"/>
      <c r="H13885"/>
      <c r="I13885"/>
      <c r="J13885"/>
      <c r="K13885"/>
    </row>
    <row r="13886" spans="1:11" ht="15">
      <c r="A13886"/>
      <c r="B13886"/>
      <c r="C13886"/>
      <c r="D13886"/>
      <c r="E13886"/>
      <c r="F13886"/>
      <c r="G13886"/>
      <c r="H13886"/>
      <c r="I13886"/>
      <c r="J13886"/>
      <c r="K13886"/>
    </row>
    <row r="13887" spans="1:11" ht="15">
      <c r="A13887"/>
      <c r="B13887"/>
      <c r="C13887"/>
      <c r="D13887"/>
      <c r="E13887"/>
      <c r="F13887"/>
      <c r="G13887"/>
      <c r="H13887"/>
      <c r="I13887"/>
      <c r="J13887"/>
      <c r="K13887"/>
    </row>
    <row r="13888" spans="1:11" ht="15">
      <c r="A13888"/>
      <c r="B13888"/>
      <c r="C13888"/>
      <c r="D13888"/>
      <c r="E13888"/>
      <c r="F13888"/>
      <c r="G13888"/>
      <c r="H13888"/>
      <c r="I13888"/>
      <c r="J13888"/>
      <c r="K13888"/>
    </row>
    <row r="13889" spans="1:11" ht="15">
      <c r="A13889"/>
      <c r="B13889"/>
      <c r="C13889"/>
      <c r="D13889"/>
      <c r="E13889"/>
      <c r="F13889"/>
      <c r="G13889"/>
      <c r="H13889"/>
      <c r="I13889"/>
      <c r="J13889"/>
      <c r="K13889"/>
    </row>
    <row r="13890" spans="1:11" ht="15">
      <c r="A13890"/>
      <c r="B13890"/>
      <c r="C13890"/>
      <c r="D13890"/>
      <c r="E13890"/>
      <c r="F13890"/>
      <c r="G13890"/>
      <c r="H13890"/>
      <c r="I13890"/>
      <c r="J13890"/>
      <c r="K13890"/>
    </row>
    <row r="13891" spans="1:11" ht="15">
      <c r="A13891"/>
      <c r="B13891"/>
      <c r="C13891"/>
      <c r="D13891"/>
      <c r="E13891"/>
      <c r="F13891"/>
      <c r="G13891"/>
      <c r="H13891"/>
      <c r="I13891"/>
      <c r="J13891"/>
      <c r="K13891"/>
    </row>
    <row r="13892" spans="1:11" ht="15">
      <c r="A13892"/>
      <c r="B13892"/>
      <c r="C13892"/>
      <c r="D13892"/>
      <c r="E13892"/>
      <c r="F13892"/>
      <c r="G13892"/>
      <c r="H13892"/>
      <c r="I13892"/>
      <c r="J13892"/>
      <c r="K13892"/>
    </row>
    <row r="13893" spans="1:11" ht="15">
      <c r="A13893"/>
      <c r="B13893"/>
      <c r="C13893"/>
      <c r="D13893"/>
      <c r="E13893"/>
      <c r="F13893"/>
      <c r="G13893"/>
      <c r="H13893"/>
      <c r="I13893"/>
      <c r="J13893"/>
      <c r="K13893"/>
    </row>
    <row r="13894" spans="1:11" ht="15">
      <c r="A13894"/>
      <c r="B13894"/>
      <c r="C13894"/>
      <c r="D13894"/>
      <c r="E13894"/>
      <c r="F13894"/>
      <c r="G13894"/>
      <c r="H13894"/>
      <c r="I13894"/>
      <c r="J13894"/>
      <c r="K13894"/>
    </row>
    <row r="13895" spans="1:11" ht="15">
      <c r="A13895"/>
      <c r="B13895"/>
      <c r="C13895"/>
      <c r="D13895"/>
      <c r="E13895"/>
      <c r="F13895"/>
      <c r="G13895"/>
      <c r="H13895"/>
      <c r="I13895"/>
      <c r="J13895"/>
      <c r="K13895"/>
    </row>
    <row r="13896" spans="1:11" ht="15">
      <c r="A13896"/>
      <c r="B13896"/>
      <c r="C13896"/>
      <c r="D13896"/>
      <c r="E13896"/>
      <c r="F13896"/>
      <c r="G13896"/>
      <c r="H13896"/>
      <c r="I13896"/>
      <c r="J13896"/>
      <c r="K13896"/>
    </row>
    <row r="13897" spans="1:11" ht="15">
      <c r="A13897"/>
      <c r="B13897"/>
      <c r="C13897"/>
      <c r="D13897"/>
      <c r="E13897"/>
      <c r="F13897"/>
      <c r="G13897"/>
      <c r="H13897"/>
      <c r="I13897"/>
      <c r="J13897"/>
      <c r="K13897"/>
    </row>
    <row r="13898" spans="1:11" ht="15">
      <c r="A13898"/>
      <c r="B13898"/>
      <c r="C13898"/>
      <c r="D13898"/>
      <c r="E13898"/>
      <c r="F13898"/>
      <c r="G13898"/>
      <c r="H13898"/>
      <c r="I13898"/>
      <c r="J13898"/>
      <c r="K13898"/>
    </row>
    <row r="13899" spans="1:11" ht="15">
      <c r="A13899"/>
      <c r="B13899"/>
      <c r="C13899"/>
      <c r="D13899"/>
      <c r="E13899"/>
      <c r="F13899"/>
      <c r="G13899"/>
      <c r="H13899"/>
      <c r="I13899"/>
      <c r="J13899"/>
      <c r="K13899"/>
    </row>
    <row r="13900" spans="1:11" ht="15">
      <c r="A13900"/>
      <c r="B13900"/>
      <c r="C13900"/>
      <c r="D13900"/>
      <c r="E13900"/>
      <c r="F13900"/>
      <c r="G13900"/>
      <c r="H13900"/>
      <c r="I13900"/>
      <c r="J13900"/>
      <c r="K13900"/>
    </row>
    <row r="13901" spans="1:11" ht="15">
      <c r="A13901"/>
      <c r="B13901"/>
      <c r="C13901"/>
      <c r="D13901"/>
      <c r="E13901"/>
      <c r="F13901"/>
      <c r="G13901"/>
      <c r="H13901"/>
      <c r="I13901"/>
      <c r="J13901"/>
      <c r="K13901"/>
    </row>
    <row r="13902" spans="1:11" ht="15">
      <c r="A13902"/>
      <c r="B13902"/>
      <c r="C13902"/>
      <c r="D13902"/>
      <c r="E13902"/>
      <c r="F13902"/>
      <c r="G13902"/>
      <c r="H13902"/>
      <c r="I13902"/>
      <c r="J13902"/>
      <c r="K13902"/>
    </row>
    <row r="13903" spans="1:11" ht="15">
      <c r="A13903"/>
      <c r="B13903"/>
      <c r="C13903"/>
      <c r="D13903"/>
      <c r="E13903"/>
      <c r="F13903"/>
      <c r="G13903"/>
      <c r="H13903"/>
      <c r="I13903"/>
      <c r="J13903"/>
      <c r="K13903"/>
    </row>
    <row r="13904" spans="1:11" ht="15">
      <c r="A13904"/>
      <c r="B13904"/>
      <c r="C13904"/>
      <c r="D13904"/>
      <c r="E13904"/>
      <c r="F13904"/>
      <c r="G13904"/>
      <c r="H13904"/>
      <c r="I13904"/>
      <c r="J13904"/>
      <c r="K13904"/>
    </row>
    <row r="13905" spans="1:11" ht="15">
      <c r="A13905"/>
      <c r="B13905"/>
      <c r="C13905"/>
      <c r="D13905"/>
      <c r="E13905"/>
      <c r="F13905"/>
      <c r="G13905"/>
      <c r="H13905"/>
      <c r="I13905"/>
      <c r="J13905"/>
      <c r="K13905"/>
    </row>
    <row r="13906" spans="1:11" ht="15">
      <c r="A13906"/>
      <c r="B13906"/>
      <c r="C13906"/>
      <c r="D13906"/>
      <c r="E13906"/>
      <c r="F13906"/>
      <c r="G13906"/>
      <c r="H13906"/>
      <c r="I13906"/>
      <c r="J13906"/>
      <c r="K13906"/>
    </row>
    <row r="13907" spans="1:11" ht="15">
      <c r="A13907"/>
      <c r="B13907"/>
      <c r="C13907"/>
      <c r="D13907"/>
      <c r="E13907"/>
      <c r="F13907"/>
      <c r="G13907"/>
      <c r="H13907"/>
      <c r="I13907"/>
      <c r="J13907"/>
      <c r="K13907"/>
    </row>
    <row r="13908" spans="1:11" ht="15">
      <c r="A13908"/>
      <c r="B13908"/>
      <c r="C13908"/>
      <c r="D13908"/>
      <c r="E13908"/>
      <c r="F13908"/>
      <c r="G13908"/>
      <c r="H13908"/>
      <c r="I13908"/>
      <c r="J13908"/>
      <c r="K13908"/>
    </row>
    <row r="13909" spans="1:11" ht="15">
      <c r="A13909"/>
      <c r="B13909"/>
      <c r="C13909"/>
      <c r="D13909"/>
      <c r="E13909"/>
      <c r="F13909"/>
      <c r="G13909"/>
      <c r="H13909"/>
      <c r="I13909"/>
      <c r="J13909"/>
      <c r="K13909"/>
    </row>
    <row r="13910" spans="1:11" ht="15">
      <c r="A13910"/>
      <c r="B13910"/>
      <c r="C13910"/>
      <c r="D13910"/>
      <c r="E13910"/>
      <c r="F13910"/>
      <c r="G13910"/>
      <c r="H13910"/>
      <c r="I13910"/>
      <c r="J13910"/>
      <c r="K13910"/>
    </row>
    <row r="13911" spans="1:11" ht="15">
      <c r="A13911"/>
      <c r="B13911"/>
      <c r="C13911"/>
      <c r="D13911"/>
      <c r="E13911"/>
      <c r="F13911"/>
      <c r="G13911"/>
      <c r="H13911"/>
      <c r="I13911"/>
      <c r="J13911"/>
      <c r="K13911"/>
    </row>
    <row r="13912" spans="1:11" ht="15">
      <c r="A13912"/>
      <c r="B13912"/>
      <c r="C13912"/>
      <c r="D13912"/>
      <c r="E13912"/>
      <c r="F13912"/>
      <c r="G13912"/>
      <c r="H13912"/>
      <c r="I13912"/>
      <c r="J13912"/>
      <c r="K13912"/>
    </row>
    <row r="13913" spans="1:11" ht="15">
      <c r="A13913"/>
      <c r="B13913"/>
      <c r="C13913"/>
      <c r="D13913"/>
      <c r="E13913"/>
      <c r="F13913"/>
      <c r="G13913"/>
      <c r="H13913"/>
      <c r="I13913"/>
      <c r="J13913"/>
      <c r="K13913"/>
    </row>
    <row r="13914" spans="1:11" ht="15">
      <c r="A13914"/>
      <c r="B13914"/>
      <c r="C13914"/>
      <c r="D13914"/>
      <c r="E13914"/>
      <c r="F13914"/>
      <c r="G13914"/>
      <c r="H13914"/>
      <c r="I13914"/>
      <c r="J13914"/>
      <c r="K13914"/>
    </row>
    <row r="13915" spans="1:11" ht="15">
      <c r="A13915"/>
      <c r="B13915"/>
      <c r="C13915"/>
      <c r="D13915"/>
      <c r="E13915"/>
      <c r="F13915"/>
      <c r="G13915"/>
      <c r="H13915"/>
      <c r="I13915"/>
      <c r="J13915"/>
      <c r="K13915"/>
    </row>
    <row r="13916" spans="1:11" ht="15">
      <c r="A13916"/>
      <c r="B13916"/>
      <c r="C13916"/>
      <c r="D13916"/>
      <c r="E13916"/>
      <c r="F13916"/>
      <c r="G13916"/>
      <c r="H13916"/>
      <c r="I13916"/>
      <c r="J13916"/>
      <c r="K13916"/>
    </row>
    <row r="13917" spans="1:11" ht="15">
      <c r="A13917"/>
      <c r="B13917"/>
      <c r="C13917"/>
      <c r="D13917"/>
      <c r="E13917"/>
      <c r="F13917"/>
      <c r="G13917"/>
      <c r="H13917"/>
      <c r="I13917"/>
      <c r="J13917"/>
      <c r="K13917"/>
    </row>
    <row r="13918" spans="1:11" ht="15">
      <c r="A13918"/>
      <c r="B13918"/>
      <c r="C13918"/>
      <c r="D13918"/>
      <c r="E13918"/>
      <c r="F13918"/>
      <c r="G13918"/>
      <c r="H13918"/>
      <c r="I13918"/>
      <c r="J13918"/>
      <c r="K13918"/>
    </row>
    <row r="13919" spans="1:11" ht="15">
      <c r="A13919"/>
      <c r="B13919"/>
      <c r="C13919"/>
      <c r="D13919"/>
      <c r="E13919"/>
      <c r="F13919"/>
      <c r="G13919"/>
      <c r="H13919"/>
      <c r="I13919"/>
      <c r="J13919"/>
      <c r="K13919"/>
    </row>
    <row r="13920" spans="1:11" ht="15">
      <c r="A13920"/>
      <c r="B13920"/>
      <c r="C13920"/>
      <c r="D13920"/>
      <c r="E13920"/>
      <c r="F13920"/>
      <c r="G13920"/>
      <c r="H13920"/>
      <c r="I13920"/>
      <c r="J13920"/>
      <c r="K13920"/>
    </row>
    <row r="13921" spans="1:11" ht="15">
      <c r="A13921"/>
      <c r="B13921"/>
      <c r="C13921"/>
      <c r="D13921"/>
      <c r="E13921"/>
      <c r="F13921"/>
      <c r="G13921"/>
      <c r="H13921"/>
      <c r="I13921"/>
      <c r="J13921"/>
      <c r="K13921"/>
    </row>
    <row r="13922" spans="1:11" ht="15">
      <c r="A13922"/>
      <c r="B13922"/>
      <c r="C13922"/>
      <c r="D13922"/>
      <c r="E13922"/>
      <c r="F13922"/>
      <c r="G13922"/>
      <c r="H13922"/>
      <c r="I13922"/>
      <c r="J13922"/>
      <c r="K13922"/>
    </row>
    <row r="13923" spans="1:11" ht="15">
      <c r="A13923"/>
      <c r="B13923"/>
      <c r="C13923"/>
      <c r="D13923"/>
      <c r="E13923"/>
      <c r="F13923"/>
      <c r="G13923"/>
      <c r="H13923"/>
      <c r="I13923"/>
      <c r="J13923"/>
      <c r="K13923"/>
    </row>
    <row r="13924" spans="1:11" ht="15">
      <c r="A13924"/>
      <c r="B13924"/>
      <c r="C13924"/>
      <c r="D13924"/>
      <c r="E13924"/>
      <c r="F13924"/>
      <c r="G13924"/>
      <c r="H13924"/>
      <c r="I13924"/>
      <c r="J13924"/>
      <c r="K13924"/>
    </row>
    <row r="13925" spans="1:11" ht="15">
      <c r="A13925"/>
      <c r="B13925"/>
      <c r="C13925"/>
      <c r="D13925"/>
      <c r="E13925"/>
      <c r="F13925"/>
      <c r="G13925"/>
      <c r="H13925"/>
      <c r="I13925"/>
      <c r="J13925"/>
      <c r="K13925"/>
    </row>
    <row r="13926" spans="1:11" ht="15">
      <c r="A13926"/>
      <c r="B13926"/>
      <c r="C13926"/>
      <c r="D13926"/>
      <c r="E13926"/>
      <c r="F13926"/>
      <c r="G13926"/>
      <c r="H13926"/>
      <c r="I13926"/>
      <c r="J13926"/>
      <c r="K13926"/>
    </row>
    <row r="13927" spans="1:11" ht="15">
      <c r="A13927"/>
      <c r="B13927"/>
      <c r="C13927"/>
      <c r="D13927"/>
      <c r="E13927"/>
      <c r="F13927"/>
      <c r="G13927"/>
      <c r="H13927"/>
      <c r="I13927"/>
      <c r="J13927"/>
      <c r="K13927"/>
    </row>
    <row r="13928" spans="1:11" ht="15">
      <c r="A13928"/>
      <c r="B13928"/>
      <c r="C13928"/>
      <c r="D13928"/>
      <c r="E13928"/>
      <c r="F13928"/>
      <c r="G13928"/>
      <c r="H13928"/>
      <c r="I13928"/>
      <c r="J13928"/>
      <c r="K13928"/>
    </row>
    <row r="13929" spans="1:11" ht="15">
      <c r="A13929"/>
      <c r="B13929"/>
      <c r="C13929"/>
      <c r="D13929"/>
      <c r="E13929"/>
      <c r="F13929"/>
      <c r="G13929"/>
      <c r="H13929"/>
      <c r="I13929"/>
      <c r="J13929"/>
      <c r="K13929"/>
    </row>
    <row r="13930" spans="1:11" ht="15">
      <c r="A13930"/>
      <c r="B13930"/>
      <c r="C13930"/>
      <c r="D13930"/>
      <c r="E13930"/>
      <c r="F13930"/>
      <c r="G13930"/>
      <c r="H13930"/>
      <c r="I13930"/>
      <c r="J13930"/>
      <c r="K13930"/>
    </row>
    <row r="13931" spans="1:11" ht="15">
      <c r="A13931"/>
      <c r="B13931"/>
      <c r="C13931"/>
      <c r="D13931"/>
      <c r="E13931"/>
      <c r="F13931"/>
      <c r="G13931"/>
      <c r="H13931"/>
      <c r="I13931"/>
      <c r="J13931"/>
      <c r="K13931"/>
    </row>
    <row r="13932" spans="1:11" ht="15">
      <c r="A13932"/>
      <c r="B13932"/>
      <c r="C13932"/>
      <c r="D13932"/>
      <c r="E13932"/>
      <c r="F13932"/>
      <c r="G13932"/>
      <c r="H13932"/>
      <c r="I13932"/>
      <c r="J13932"/>
      <c r="K13932"/>
    </row>
    <row r="13933" spans="1:11" ht="15">
      <c r="A13933"/>
      <c r="B13933"/>
      <c r="C13933"/>
      <c r="D13933"/>
      <c r="E13933"/>
      <c r="F13933"/>
      <c r="G13933"/>
      <c r="H13933"/>
      <c r="I13933"/>
      <c r="J13933"/>
      <c r="K13933"/>
    </row>
    <row r="13934" spans="1:11" ht="15">
      <c r="A13934"/>
      <c r="B13934"/>
      <c r="C13934"/>
      <c r="D13934"/>
      <c r="E13934"/>
      <c r="F13934"/>
      <c r="G13934"/>
      <c r="H13934"/>
      <c r="I13934"/>
      <c r="J13934"/>
      <c r="K13934"/>
    </row>
    <row r="13935" spans="1:11" ht="15">
      <c r="A13935"/>
      <c r="B13935"/>
      <c r="C13935"/>
      <c r="D13935"/>
      <c r="E13935"/>
      <c r="F13935"/>
      <c r="G13935"/>
      <c r="H13935"/>
      <c r="I13935"/>
      <c r="J13935"/>
      <c r="K13935"/>
    </row>
    <row r="13936" spans="1:11" ht="15">
      <c r="A13936"/>
      <c r="B13936"/>
      <c r="C13936"/>
      <c r="D13936"/>
      <c r="E13936"/>
      <c r="F13936"/>
      <c r="G13936"/>
      <c r="H13936"/>
      <c r="I13936"/>
      <c r="J13936"/>
      <c r="K13936"/>
    </row>
    <row r="13937" spans="1:11" ht="15">
      <c r="A13937"/>
      <c r="B13937"/>
      <c r="C13937"/>
      <c r="D13937"/>
      <c r="E13937"/>
      <c r="F13937"/>
      <c r="G13937"/>
      <c r="H13937"/>
      <c r="I13937"/>
      <c r="J13937"/>
      <c r="K13937"/>
    </row>
    <row r="13938" spans="1:11" ht="15">
      <c r="A13938"/>
      <c r="B13938"/>
      <c r="C13938"/>
      <c r="D13938"/>
      <c r="E13938"/>
      <c r="F13938"/>
      <c r="G13938"/>
      <c r="H13938"/>
      <c r="I13938"/>
      <c r="J13938"/>
      <c r="K13938"/>
    </row>
    <row r="13939" spans="1:11" ht="15">
      <c r="A13939"/>
      <c r="B13939"/>
      <c r="C13939"/>
      <c r="D13939"/>
      <c r="E13939"/>
      <c r="F13939"/>
      <c r="G13939"/>
      <c r="H13939"/>
      <c r="I13939"/>
      <c r="J13939"/>
      <c r="K13939"/>
    </row>
    <row r="13940" spans="1:11" ht="15">
      <c r="A13940"/>
      <c r="B13940"/>
      <c r="C13940"/>
      <c r="D13940"/>
      <c r="E13940"/>
      <c r="F13940"/>
      <c r="G13940"/>
      <c r="H13940"/>
      <c r="I13940"/>
      <c r="J13940"/>
      <c r="K13940"/>
    </row>
    <row r="13941" spans="1:11" ht="15">
      <c r="A13941"/>
      <c r="B13941"/>
      <c r="C13941"/>
      <c r="D13941"/>
      <c r="E13941"/>
      <c r="F13941"/>
      <c r="G13941"/>
      <c r="H13941"/>
      <c r="I13941"/>
      <c r="J13941"/>
      <c r="K13941"/>
    </row>
    <row r="13942" spans="1:11" ht="15">
      <c r="A13942"/>
      <c r="B13942"/>
      <c r="C13942"/>
      <c r="D13942"/>
      <c r="E13942"/>
      <c r="F13942"/>
      <c r="G13942"/>
      <c r="H13942"/>
      <c r="I13942"/>
      <c r="J13942"/>
      <c r="K13942"/>
    </row>
    <row r="13943" spans="1:11" ht="15">
      <c r="A13943"/>
      <c r="B13943"/>
      <c r="C13943"/>
      <c r="D13943"/>
      <c r="E13943"/>
      <c r="F13943"/>
      <c r="G13943"/>
      <c r="H13943"/>
      <c r="I13943"/>
      <c r="J13943"/>
      <c r="K13943"/>
    </row>
    <row r="13944" spans="1:11" ht="15">
      <c r="A13944"/>
      <c r="B13944"/>
      <c r="C13944"/>
      <c r="D13944"/>
      <c r="E13944"/>
      <c r="F13944"/>
      <c r="G13944"/>
      <c r="H13944"/>
      <c r="I13944"/>
      <c r="J13944"/>
      <c r="K13944"/>
    </row>
    <row r="13945" spans="1:11" ht="15">
      <c r="A13945"/>
      <c r="B13945"/>
      <c r="C13945"/>
      <c r="D13945"/>
      <c r="E13945"/>
      <c r="F13945"/>
      <c r="G13945"/>
      <c r="H13945"/>
      <c r="I13945"/>
      <c r="J13945"/>
      <c r="K13945"/>
    </row>
    <row r="13946" spans="1:11" ht="15">
      <c r="A13946"/>
      <c r="B13946"/>
      <c r="C13946"/>
      <c r="D13946"/>
      <c r="E13946"/>
      <c r="F13946"/>
      <c r="G13946"/>
      <c r="H13946"/>
      <c r="I13946"/>
      <c r="J13946"/>
      <c r="K13946"/>
    </row>
    <row r="13947" spans="1:11" ht="15">
      <c r="A13947"/>
      <c r="B13947"/>
      <c r="C13947"/>
      <c r="D13947"/>
      <c r="E13947"/>
      <c r="F13947"/>
      <c r="G13947"/>
      <c r="H13947"/>
      <c r="I13947"/>
      <c r="J13947"/>
      <c r="K13947"/>
    </row>
    <row r="13948" spans="1:11" ht="15">
      <c r="A13948"/>
      <c r="B13948"/>
      <c r="C13948"/>
      <c r="D13948"/>
      <c r="E13948"/>
      <c r="F13948"/>
      <c r="G13948"/>
      <c r="H13948"/>
      <c r="I13948"/>
      <c r="J13948"/>
      <c r="K13948"/>
    </row>
    <row r="13949" spans="1:11" ht="15">
      <c r="A13949"/>
      <c r="B13949"/>
      <c r="C13949"/>
      <c r="D13949"/>
      <c r="E13949"/>
      <c r="F13949"/>
      <c r="G13949"/>
      <c r="H13949"/>
      <c r="I13949"/>
      <c r="J13949"/>
      <c r="K13949"/>
    </row>
    <row r="13950" spans="1:11" ht="15">
      <c r="A13950"/>
      <c r="B13950"/>
      <c r="C13950"/>
      <c r="D13950"/>
      <c r="E13950"/>
      <c r="F13950"/>
      <c r="G13950"/>
      <c r="H13950"/>
      <c r="I13950"/>
      <c r="J13950"/>
      <c r="K13950"/>
    </row>
    <row r="13951" spans="1:11" ht="15">
      <c r="A13951"/>
      <c r="B13951"/>
      <c r="C13951"/>
      <c r="D13951"/>
      <c r="E13951"/>
      <c r="F13951"/>
      <c r="G13951"/>
      <c r="H13951"/>
      <c r="I13951"/>
      <c r="J13951"/>
      <c r="K13951"/>
    </row>
    <row r="13952" spans="1:11" ht="15">
      <c r="A13952"/>
      <c r="B13952"/>
      <c r="C13952"/>
      <c r="D13952"/>
      <c r="E13952"/>
      <c r="F13952"/>
      <c r="G13952"/>
      <c r="H13952"/>
      <c r="I13952"/>
      <c r="J13952"/>
      <c r="K13952"/>
    </row>
    <row r="13953" spans="1:11" ht="15">
      <c r="A13953"/>
      <c r="B13953"/>
      <c r="C13953"/>
      <c r="D13953"/>
      <c r="E13953"/>
      <c r="F13953"/>
      <c r="G13953"/>
      <c r="H13953"/>
      <c r="I13953"/>
      <c r="J13953"/>
      <c r="K13953"/>
    </row>
    <row r="13954" spans="1:11" ht="15">
      <c r="A13954"/>
      <c r="B13954"/>
      <c r="C13954"/>
      <c r="D13954"/>
      <c r="E13954"/>
      <c r="F13954"/>
      <c r="G13954"/>
      <c r="H13954"/>
      <c r="I13954"/>
      <c r="J13954"/>
      <c r="K13954"/>
    </row>
    <row r="13955" spans="1:11" ht="15">
      <c r="A13955"/>
      <c r="B13955"/>
      <c r="C13955"/>
      <c r="D13955"/>
      <c r="E13955"/>
      <c r="F13955"/>
      <c r="G13955"/>
      <c r="H13955"/>
      <c r="I13955"/>
      <c r="J13955"/>
      <c r="K13955"/>
    </row>
    <row r="13956" spans="1:11" ht="15">
      <c r="A13956"/>
      <c r="B13956"/>
      <c r="C13956"/>
      <c r="D13956"/>
      <c r="E13956"/>
      <c r="F13956"/>
      <c r="G13956"/>
      <c r="H13956"/>
      <c r="I13956"/>
      <c r="J13956"/>
      <c r="K13956"/>
    </row>
    <row r="13957" spans="1:11" ht="15">
      <c r="A13957"/>
      <c r="B13957"/>
      <c r="C13957"/>
      <c r="D13957"/>
      <c r="E13957"/>
      <c r="F13957"/>
      <c r="G13957"/>
      <c r="H13957"/>
      <c r="I13957"/>
      <c r="J13957"/>
      <c r="K13957"/>
    </row>
    <row r="13958" spans="1:11" ht="15">
      <c r="A13958"/>
      <c r="B13958"/>
      <c r="C13958"/>
      <c r="D13958"/>
      <c r="E13958"/>
      <c r="F13958"/>
      <c r="G13958"/>
      <c r="H13958"/>
      <c r="I13958"/>
      <c r="J13958"/>
      <c r="K13958"/>
    </row>
    <row r="13959" spans="1:11" ht="15">
      <c r="A13959"/>
      <c r="B13959"/>
      <c r="C13959"/>
      <c r="D13959"/>
      <c r="E13959"/>
      <c r="F13959"/>
      <c r="G13959"/>
      <c r="H13959"/>
      <c r="I13959"/>
      <c r="J13959"/>
      <c r="K13959"/>
    </row>
    <row r="13960" spans="1:11" ht="15">
      <c r="A13960"/>
      <c r="B13960"/>
      <c r="C13960"/>
      <c r="D13960"/>
      <c r="E13960"/>
      <c r="F13960"/>
      <c r="G13960"/>
      <c r="H13960"/>
      <c r="I13960"/>
      <c r="J13960"/>
      <c r="K13960"/>
    </row>
    <row r="13961" spans="1:11" ht="15">
      <c r="A13961"/>
      <c r="B13961"/>
      <c r="C13961"/>
      <c r="D13961"/>
      <c r="E13961"/>
      <c r="F13961"/>
      <c r="G13961"/>
      <c r="H13961"/>
      <c r="I13961"/>
      <c r="J13961"/>
      <c r="K13961"/>
    </row>
    <row r="13962" spans="1:11" ht="15">
      <c r="A13962"/>
      <c r="B13962"/>
      <c r="C13962"/>
      <c r="D13962"/>
      <c r="E13962"/>
      <c r="F13962"/>
      <c r="G13962"/>
      <c r="H13962"/>
      <c r="I13962"/>
      <c r="J13962"/>
      <c r="K13962"/>
    </row>
    <row r="13963" spans="1:11" ht="15">
      <c r="A13963"/>
      <c r="B13963"/>
      <c r="C13963"/>
      <c r="D13963"/>
      <c r="E13963"/>
      <c r="F13963"/>
      <c r="G13963"/>
      <c r="H13963"/>
      <c r="I13963"/>
      <c r="J13963"/>
      <c r="K13963"/>
    </row>
    <row r="13964" spans="1:11" ht="15">
      <c r="A13964"/>
      <c r="B13964"/>
      <c r="C13964"/>
      <c r="D13964"/>
      <c r="E13964"/>
      <c r="F13964"/>
      <c r="G13964"/>
      <c r="H13964"/>
      <c r="I13964"/>
      <c r="J13964"/>
      <c r="K13964"/>
    </row>
    <row r="13965" spans="1:11" ht="15">
      <c r="A13965"/>
      <c r="B13965"/>
      <c r="C13965"/>
      <c r="D13965"/>
      <c r="E13965"/>
      <c r="F13965"/>
      <c r="G13965"/>
      <c r="H13965"/>
      <c r="I13965"/>
      <c r="J13965"/>
      <c r="K13965"/>
    </row>
    <row r="13966" spans="1:11" ht="15">
      <c r="A13966"/>
      <c r="B13966"/>
      <c r="C13966"/>
      <c r="D13966"/>
      <c r="E13966"/>
      <c r="F13966"/>
      <c r="G13966"/>
      <c r="H13966"/>
      <c r="I13966"/>
      <c r="J13966"/>
      <c r="K13966"/>
    </row>
    <row r="13967" spans="1:11" ht="15">
      <c r="A13967"/>
      <c r="B13967"/>
      <c r="C13967"/>
      <c r="D13967"/>
      <c r="E13967"/>
      <c r="F13967"/>
      <c r="G13967"/>
      <c r="H13967"/>
      <c r="I13967"/>
      <c r="J13967"/>
      <c r="K13967"/>
    </row>
    <row r="13968" spans="1:11" ht="15">
      <c r="A13968"/>
      <c r="B13968"/>
      <c r="C13968"/>
      <c r="D13968"/>
      <c r="E13968"/>
      <c r="F13968"/>
      <c r="G13968"/>
      <c r="H13968"/>
      <c r="I13968"/>
      <c r="J13968"/>
      <c r="K13968"/>
    </row>
    <row r="13969" spans="1:11" ht="15">
      <c r="A13969"/>
      <c r="B13969"/>
      <c r="C13969"/>
      <c r="D13969"/>
      <c r="E13969"/>
      <c r="F13969"/>
      <c r="G13969"/>
      <c r="H13969"/>
      <c r="I13969"/>
      <c r="J13969"/>
      <c r="K13969"/>
    </row>
    <row r="13970" spans="1:11" ht="15">
      <c r="A13970"/>
      <c r="B13970"/>
      <c r="C13970"/>
      <c r="D13970"/>
      <c r="E13970"/>
      <c r="F13970"/>
      <c r="G13970"/>
      <c r="H13970"/>
      <c r="I13970"/>
      <c r="J13970"/>
      <c r="K13970"/>
    </row>
    <row r="13971" spans="1:11" ht="15">
      <c r="A13971"/>
      <c r="B13971"/>
      <c r="C13971"/>
      <c r="D13971"/>
      <c r="E13971"/>
      <c r="F13971"/>
      <c r="G13971"/>
      <c r="H13971"/>
      <c r="I13971"/>
      <c r="J13971"/>
      <c r="K13971"/>
    </row>
    <row r="13972" spans="1:11" ht="15">
      <c r="A13972"/>
      <c r="B13972"/>
      <c r="C13972"/>
      <c r="D13972"/>
      <c r="E13972"/>
      <c r="F13972"/>
      <c r="G13972"/>
      <c r="H13972"/>
      <c r="I13972"/>
      <c r="J13972"/>
      <c r="K13972"/>
    </row>
    <row r="13973" spans="1:11" ht="15">
      <c r="A13973"/>
      <c r="B13973"/>
      <c r="C13973"/>
      <c r="D13973"/>
      <c r="E13973"/>
      <c r="F13973"/>
      <c r="G13973"/>
      <c r="H13973"/>
      <c r="I13973"/>
      <c r="J13973"/>
      <c r="K13973"/>
    </row>
    <row r="13974" spans="1:11" ht="15">
      <c r="A13974"/>
      <c r="B13974"/>
      <c r="C13974"/>
      <c r="D13974"/>
      <c r="E13974"/>
      <c r="F13974"/>
      <c r="G13974"/>
      <c r="H13974"/>
      <c r="I13974"/>
      <c r="J13974"/>
      <c r="K13974"/>
    </row>
    <row r="13975" spans="1:11" ht="15">
      <c r="A13975"/>
      <c r="B13975"/>
      <c r="C13975"/>
      <c r="D13975"/>
      <c r="E13975"/>
      <c r="F13975"/>
      <c r="G13975"/>
      <c r="H13975"/>
      <c r="I13975"/>
      <c r="J13975"/>
      <c r="K13975"/>
    </row>
    <row r="13976" spans="1:11" ht="15">
      <c r="A13976"/>
      <c r="B13976"/>
      <c r="C13976"/>
      <c r="D13976"/>
      <c r="E13976"/>
      <c r="F13976"/>
      <c r="G13976"/>
      <c r="H13976"/>
      <c r="I13976"/>
      <c r="J13976"/>
      <c r="K13976"/>
    </row>
    <row r="13977" spans="1:11" ht="15">
      <c r="A13977"/>
      <c r="B13977"/>
      <c r="C13977"/>
      <c r="D13977"/>
      <c r="E13977"/>
      <c r="F13977"/>
      <c r="G13977"/>
      <c r="H13977"/>
      <c r="I13977"/>
      <c r="J13977"/>
      <c r="K13977"/>
    </row>
    <row r="13978" spans="1:11" ht="15">
      <c r="A13978"/>
      <c r="B13978"/>
      <c r="C13978"/>
      <c r="D13978"/>
      <c r="E13978"/>
      <c r="F13978"/>
      <c r="G13978"/>
      <c r="H13978"/>
      <c r="I13978"/>
      <c r="J13978"/>
      <c r="K13978"/>
    </row>
    <row r="13979" spans="1:11" ht="15">
      <c r="A13979"/>
      <c r="B13979"/>
      <c r="C13979"/>
      <c r="D13979"/>
      <c r="E13979"/>
      <c r="F13979"/>
      <c r="G13979"/>
      <c r="H13979"/>
      <c r="I13979"/>
      <c r="J13979"/>
      <c r="K13979"/>
    </row>
    <row r="13980" spans="1:11" ht="15">
      <c r="A13980"/>
      <c r="B13980"/>
      <c r="C13980"/>
      <c r="D13980"/>
      <c r="E13980"/>
      <c r="F13980"/>
      <c r="G13980"/>
      <c r="H13980"/>
      <c r="I13980"/>
      <c r="J13980"/>
      <c r="K13980"/>
    </row>
    <row r="13981" spans="1:11" ht="15">
      <c r="A13981"/>
      <c r="B13981"/>
      <c r="C13981"/>
      <c r="D13981"/>
      <c r="E13981"/>
      <c r="F13981"/>
      <c r="G13981"/>
      <c r="H13981"/>
      <c r="I13981"/>
      <c r="J13981"/>
      <c r="K13981"/>
    </row>
    <row r="13982" spans="1:11" ht="15">
      <c r="A13982"/>
      <c r="B13982"/>
      <c r="C13982"/>
      <c r="D13982"/>
      <c r="E13982"/>
      <c r="F13982"/>
      <c r="G13982"/>
      <c r="H13982"/>
      <c r="I13982"/>
      <c r="J13982"/>
      <c r="K13982"/>
    </row>
    <row r="13983" spans="1:11" ht="15">
      <c r="A13983"/>
      <c r="B13983"/>
      <c r="C13983"/>
      <c r="D13983"/>
      <c r="E13983"/>
      <c r="F13983"/>
      <c r="G13983"/>
      <c r="H13983"/>
      <c r="I13983"/>
      <c r="J13983"/>
      <c r="K13983"/>
    </row>
    <row r="13984" spans="1:11" ht="15">
      <c r="A13984"/>
      <c r="B13984"/>
      <c r="C13984"/>
      <c r="D13984"/>
      <c r="E13984"/>
      <c r="F13984"/>
      <c r="G13984"/>
      <c r="H13984"/>
      <c r="I13984"/>
      <c r="J13984"/>
      <c r="K13984"/>
    </row>
    <row r="13985" spans="1:11" ht="15">
      <c r="A13985"/>
      <c r="B13985"/>
      <c r="C13985"/>
      <c r="D13985"/>
      <c r="E13985"/>
      <c r="F13985"/>
      <c r="G13985"/>
      <c r="H13985"/>
      <c r="I13985"/>
      <c r="J13985"/>
      <c r="K13985"/>
    </row>
    <row r="13986" spans="1:11" ht="15">
      <c r="A13986"/>
      <c r="B13986"/>
      <c r="C13986"/>
      <c r="D13986"/>
      <c r="E13986"/>
      <c r="F13986"/>
      <c r="G13986"/>
      <c r="H13986"/>
      <c r="I13986"/>
      <c r="J13986"/>
      <c r="K13986"/>
    </row>
    <row r="13987" spans="1:11" ht="15">
      <c r="A13987"/>
      <c r="B13987"/>
      <c r="C13987"/>
      <c r="D13987"/>
      <c r="E13987"/>
      <c r="F13987"/>
      <c r="G13987"/>
      <c r="H13987"/>
      <c r="I13987"/>
      <c r="J13987"/>
      <c r="K13987"/>
    </row>
    <row r="13988" spans="1:11" ht="15">
      <c r="A13988"/>
      <c r="B13988"/>
      <c r="C13988"/>
      <c r="D13988"/>
      <c r="E13988"/>
      <c r="F13988"/>
      <c r="G13988"/>
      <c r="H13988"/>
      <c r="I13988"/>
      <c r="J13988"/>
      <c r="K13988"/>
    </row>
    <row r="13989" spans="1:11" ht="15">
      <c r="A13989"/>
      <c r="B13989"/>
      <c r="C13989"/>
      <c r="D13989"/>
      <c r="E13989"/>
      <c r="F13989"/>
      <c r="G13989"/>
      <c r="H13989"/>
      <c r="I13989"/>
      <c r="J13989"/>
      <c r="K13989"/>
    </row>
    <row r="13990" spans="1:11" ht="15">
      <c r="A13990"/>
      <c r="B13990"/>
      <c r="C13990"/>
      <c r="D13990"/>
      <c r="E13990"/>
      <c r="F13990"/>
      <c r="G13990"/>
      <c r="H13990"/>
      <c r="I13990"/>
      <c r="J13990"/>
      <c r="K13990"/>
    </row>
    <row r="13991" spans="1:11" ht="15">
      <c r="A13991"/>
      <c r="B13991"/>
      <c r="C13991"/>
      <c r="D13991"/>
      <c r="E13991"/>
      <c r="F13991"/>
      <c r="G13991"/>
      <c r="H13991"/>
      <c r="I13991"/>
      <c r="J13991"/>
      <c r="K13991"/>
    </row>
    <row r="13992" spans="1:11" ht="15">
      <c r="A13992"/>
      <c r="B13992"/>
      <c r="C13992"/>
      <c r="D13992"/>
      <c r="E13992"/>
      <c r="F13992"/>
      <c r="G13992"/>
      <c r="H13992"/>
      <c r="I13992"/>
      <c r="J13992"/>
      <c r="K13992"/>
    </row>
    <row r="13993" spans="1:11" ht="15">
      <c r="A13993"/>
      <c r="B13993"/>
      <c r="C13993"/>
      <c r="D13993"/>
      <c r="E13993"/>
      <c r="F13993"/>
      <c r="G13993"/>
      <c r="H13993"/>
      <c r="I13993"/>
      <c r="J13993"/>
      <c r="K13993"/>
    </row>
    <row r="13994" spans="1:11" ht="15">
      <c r="A13994"/>
      <c r="B13994"/>
      <c r="C13994"/>
      <c r="D13994"/>
      <c r="E13994"/>
      <c r="F13994"/>
      <c r="G13994"/>
      <c r="H13994"/>
      <c r="I13994"/>
      <c r="J13994"/>
      <c r="K13994"/>
    </row>
    <row r="13995" spans="1:11" ht="15">
      <c r="A13995"/>
      <c r="B13995"/>
      <c r="C13995"/>
      <c r="D13995"/>
      <c r="E13995"/>
      <c r="F13995"/>
      <c r="G13995"/>
      <c r="H13995"/>
      <c r="I13995"/>
      <c r="J13995"/>
      <c r="K13995"/>
    </row>
    <row r="13996" spans="1:11" ht="15">
      <c r="A13996"/>
      <c r="B13996"/>
      <c r="C13996"/>
      <c r="D13996"/>
      <c r="E13996"/>
      <c r="F13996"/>
      <c r="G13996"/>
      <c r="H13996"/>
      <c r="I13996"/>
      <c r="J13996"/>
      <c r="K13996"/>
    </row>
    <row r="13997" spans="1:11" ht="15">
      <c r="A13997"/>
      <c r="B13997"/>
      <c r="C13997"/>
      <c r="D13997"/>
      <c r="E13997"/>
      <c r="F13997"/>
      <c r="G13997"/>
      <c r="H13997"/>
      <c r="I13997"/>
      <c r="J13997"/>
      <c r="K13997"/>
    </row>
    <row r="13998" spans="1:11" ht="15">
      <c r="A13998"/>
      <c r="B13998"/>
      <c r="C13998"/>
      <c r="D13998"/>
      <c r="E13998"/>
      <c r="F13998"/>
      <c r="G13998"/>
      <c r="H13998"/>
      <c r="I13998"/>
      <c r="J13998"/>
      <c r="K13998"/>
    </row>
    <row r="13999" spans="1:11" ht="15">
      <c r="A13999"/>
      <c r="B13999"/>
      <c r="C13999"/>
      <c r="D13999"/>
      <c r="E13999"/>
      <c r="F13999"/>
      <c r="G13999"/>
      <c r="H13999"/>
      <c r="I13999"/>
      <c r="J13999"/>
      <c r="K13999"/>
    </row>
    <row r="14000" spans="1:11" ht="15">
      <c r="A14000"/>
      <c r="B14000"/>
      <c r="C14000"/>
      <c r="D14000"/>
      <c r="E14000"/>
      <c r="F14000"/>
      <c r="G14000"/>
      <c r="H14000"/>
      <c r="I14000"/>
      <c r="J14000"/>
      <c r="K14000"/>
    </row>
    <row r="14001" spans="1:11" ht="15">
      <c r="A14001"/>
      <c r="B14001"/>
      <c r="C14001"/>
      <c r="D14001"/>
      <c r="E14001"/>
      <c r="F14001"/>
      <c r="G14001"/>
      <c r="H14001"/>
      <c r="I14001"/>
      <c r="J14001"/>
      <c r="K14001"/>
    </row>
    <row r="14002" spans="1:11" ht="15">
      <c r="A14002"/>
      <c r="B14002"/>
      <c r="C14002"/>
      <c r="D14002"/>
      <c r="E14002"/>
      <c r="F14002"/>
      <c r="G14002"/>
      <c r="H14002"/>
      <c r="I14002"/>
      <c r="J14002"/>
      <c r="K14002"/>
    </row>
    <row r="14003" spans="1:11" ht="15">
      <c r="A14003"/>
      <c r="B14003"/>
      <c r="C14003"/>
      <c r="D14003"/>
      <c r="E14003"/>
      <c r="F14003"/>
      <c r="G14003"/>
      <c r="H14003"/>
      <c r="I14003"/>
      <c r="J14003"/>
      <c r="K14003"/>
    </row>
    <row r="14004" spans="1:11" ht="15">
      <c r="A14004"/>
      <c r="B14004"/>
      <c r="C14004"/>
      <c r="D14004"/>
      <c r="E14004"/>
      <c r="F14004"/>
      <c r="G14004"/>
      <c r="H14004"/>
      <c r="I14004"/>
      <c r="J14004"/>
      <c r="K14004"/>
    </row>
    <row r="14005" spans="1:11" ht="15">
      <c r="A14005"/>
      <c r="B14005"/>
      <c r="C14005"/>
      <c r="D14005"/>
      <c r="E14005"/>
      <c r="F14005"/>
      <c r="G14005"/>
      <c r="H14005"/>
      <c r="I14005"/>
      <c r="J14005"/>
      <c r="K14005"/>
    </row>
    <row r="14006" spans="1:11" ht="15">
      <c r="A14006"/>
      <c r="B14006"/>
      <c r="C14006"/>
      <c r="D14006"/>
      <c r="E14006"/>
      <c r="F14006"/>
      <c r="G14006"/>
      <c r="H14006"/>
      <c r="I14006"/>
      <c r="J14006"/>
      <c r="K14006"/>
    </row>
    <row r="14007" spans="1:11" ht="15">
      <c r="A14007"/>
      <c r="B14007"/>
      <c r="C14007"/>
      <c r="D14007"/>
      <c r="E14007"/>
      <c r="F14007"/>
      <c r="G14007"/>
      <c r="H14007"/>
      <c r="I14007"/>
      <c r="J14007"/>
      <c r="K14007"/>
    </row>
    <row r="14008" spans="1:11" ht="15">
      <c r="A14008"/>
      <c r="B14008"/>
      <c r="C14008"/>
      <c r="D14008"/>
      <c r="E14008"/>
      <c r="F14008"/>
      <c r="G14008"/>
      <c r="H14008"/>
      <c r="I14008"/>
      <c r="J14008"/>
      <c r="K14008"/>
    </row>
    <row r="14009" spans="1:11" ht="15">
      <c r="A14009"/>
      <c r="B14009"/>
      <c r="C14009"/>
      <c r="D14009"/>
      <c r="E14009"/>
      <c r="F14009"/>
      <c r="G14009"/>
      <c r="H14009"/>
      <c r="I14009"/>
      <c r="J14009"/>
      <c r="K14009"/>
    </row>
    <row r="14010" spans="1:11" ht="15">
      <c r="A14010"/>
      <c r="B14010"/>
      <c r="C14010"/>
      <c r="D14010"/>
      <c r="E14010"/>
      <c r="F14010"/>
      <c r="G14010"/>
      <c r="H14010"/>
      <c r="I14010"/>
      <c r="J14010"/>
      <c r="K14010"/>
    </row>
    <row r="14011" spans="1:11" ht="15">
      <c r="A14011"/>
      <c r="B14011"/>
      <c r="C14011"/>
      <c r="D14011"/>
      <c r="E14011"/>
      <c r="F14011"/>
      <c r="G14011"/>
      <c r="H14011"/>
      <c r="I14011"/>
      <c r="J14011"/>
      <c r="K14011"/>
    </row>
    <row r="14012" spans="1:11" ht="15">
      <c r="A14012"/>
      <c r="B14012"/>
      <c r="C14012"/>
      <c r="D14012"/>
      <c r="E14012"/>
      <c r="F14012"/>
      <c r="G14012"/>
      <c r="H14012"/>
      <c r="I14012"/>
      <c r="J14012"/>
      <c r="K14012"/>
    </row>
    <row r="14013" spans="1:11" ht="15">
      <c r="A14013"/>
      <c r="B14013"/>
      <c r="C14013"/>
      <c r="D14013"/>
      <c r="E14013"/>
      <c r="F14013"/>
      <c r="G14013"/>
      <c r="H14013"/>
      <c r="I14013"/>
      <c r="J14013"/>
      <c r="K14013"/>
    </row>
    <row r="14014" spans="1:11" ht="15">
      <c r="A14014"/>
      <c r="B14014"/>
      <c r="C14014"/>
      <c r="D14014"/>
      <c r="E14014"/>
      <c r="F14014"/>
      <c r="G14014"/>
      <c r="H14014"/>
      <c r="I14014"/>
      <c r="J14014"/>
      <c r="K14014"/>
    </row>
    <row r="14015" spans="1:11" ht="15">
      <c r="A14015"/>
      <c r="B14015"/>
      <c r="C14015"/>
      <c r="D14015"/>
      <c r="E14015"/>
      <c r="F14015"/>
      <c r="G14015"/>
      <c r="H14015"/>
      <c r="I14015"/>
      <c r="J14015"/>
      <c r="K14015"/>
    </row>
    <row r="14016" spans="1:11" ht="15">
      <c r="A14016"/>
      <c r="B14016"/>
      <c r="C14016"/>
      <c r="D14016"/>
      <c r="E14016"/>
      <c r="F14016"/>
      <c r="G14016"/>
      <c r="H14016"/>
      <c r="I14016"/>
      <c r="J14016"/>
      <c r="K14016"/>
    </row>
    <row r="14017" spans="1:11" ht="15">
      <c r="A14017"/>
      <c r="B14017"/>
      <c r="C14017"/>
      <c r="D14017"/>
      <c r="E14017"/>
      <c r="F14017"/>
      <c r="G14017"/>
      <c r="H14017"/>
      <c r="I14017"/>
      <c r="J14017"/>
      <c r="K14017"/>
    </row>
    <row r="14018" spans="1:11" ht="15">
      <c r="A14018"/>
      <c r="B14018"/>
      <c r="C14018"/>
      <c r="D14018"/>
      <c r="E14018"/>
      <c r="F14018"/>
      <c r="G14018"/>
      <c r="H14018"/>
      <c r="I14018"/>
      <c r="J14018"/>
      <c r="K14018"/>
    </row>
    <row r="14019" spans="1:11" ht="15">
      <c r="A14019"/>
      <c r="B14019"/>
      <c r="C14019"/>
      <c r="D14019"/>
      <c r="E14019"/>
      <c r="F14019"/>
      <c r="G14019"/>
      <c r="H14019"/>
      <c r="I14019"/>
      <c r="J14019"/>
      <c r="K14019"/>
    </row>
    <row r="14020" spans="1:11" ht="15">
      <c r="A14020"/>
      <c r="B14020"/>
      <c r="C14020"/>
      <c r="D14020"/>
      <c r="E14020"/>
      <c r="F14020"/>
      <c r="G14020"/>
      <c r="H14020"/>
      <c r="I14020"/>
      <c r="J14020"/>
      <c r="K14020"/>
    </row>
    <row r="14021" spans="1:11" ht="15">
      <c r="A14021"/>
      <c r="B14021"/>
      <c r="C14021"/>
      <c r="D14021"/>
      <c r="E14021"/>
      <c r="F14021"/>
      <c r="G14021"/>
      <c r="H14021"/>
      <c r="I14021"/>
      <c r="J14021"/>
      <c r="K14021"/>
    </row>
    <row r="14022" spans="1:11" ht="15">
      <c r="A14022"/>
      <c r="B14022"/>
      <c r="C14022"/>
      <c r="D14022"/>
      <c r="E14022"/>
      <c r="F14022"/>
      <c r="G14022"/>
      <c r="H14022"/>
      <c r="I14022"/>
      <c r="J14022"/>
      <c r="K14022"/>
    </row>
    <row r="14023" spans="1:11" ht="15">
      <c r="A14023"/>
      <c r="B14023"/>
      <c r="C14023"/>
      <c r="D14023"/>
      <c r="E14023"/>
      <c r="F14023"/>
      <c r="G14023"/>
      <c r="H14023"/>
      <c r="I14023"/>
      <c r="J14023"/>
      <c r="K14023"/>
    </row>
    <row r="14024" spans="1:11" ht="15">
      <c r="A14024"/>
      <c r="B14024"/>
      <c r="C14024"/>
      <c r="D14024"/>
      <c r="E14024"/>
      <c r="F14024"/>
      <c r="G14024"/>
      <c r="H14024"/>
      <c r="I14024"/>
      <c r="J14024"/>
      <c r="K14024"/>
    </row>
    <row r="14025" spans="1:11" ht="15">
      <c r="A14025"/>
      <c r="B14025"/>
      <c r="C14025"/>
      <c r="D14025"/>
      <c r="E14025"/>
      <c r="F14025"/>
      <c r="G14025"/>
      <c r="H14025"/>
      <c r="I14025"/>
      <c r="J14025"/>
      <c r="K14025"/>
    </row>
    <row r="14026" spans="1:11" ht="15">
      <c r="A14026"/>
      <c r="B14026"/>
      <c r="C14026"/>
      <c r="D14026"/>
      <c r="E14026"/>
      <c r="F14026"/>
      <c r="G14026"/>
      <c r="H14026"/>
      <c r="I14026"/>
      <c r="J14026"/>
      <c r="K14026"/>
    </row>
    <row r="14027" spans="1:11" ht="15">
      <c r="A14027"/>
      <c r="B14027"/>
      <c r="C14027"/>
      <c r="D14027"/>
      <c r="E14027"/>
      <c r="F14027"/>
      <c r="G14027"/>
      <c r="H14027"/>
      <c r="I14027"/>
      <c r="J14027"/>
      <c r="K14027"/>
    </row>
    <row r="14028" spans="1:11" ht="15">
      <c r="A14028"/>
      <c r="B14028"/>
      <c r="C14028"/>
      <c r="D14028"/>
      <c r="E14028"/>
      <c r="F14028"/>
      <c r="G14028"/>
      <c r="H14028"/>
      <c r="I14028"/>
      <c r="J14028"/>
      <c r="K14028"/>
    </row>
    <row r="14029" spans="1:11" ht="15">
      <c r="A14029"/>
      <c r="B14029"/>
      <c r="C14029"/>
      <c r="D14029"/>
      <c r="E14029"/>
      <c r="F14029"/>
      <c r="G14029"/>
      <c r="H14029"/>
      <c r="I14029"/>
      <c r="J14029"/>
      <c r="K14029"/>
    </row>
    <row r="14030" spans="1:11" ht="15">
      <c r="A14030"/>
      <c r="B14030"/>
      <c r="C14030"/>
      <c r="D14030"/>
      <c r="E14030"/>
      <c r="F14030"/>
      <c r="G14030"/>
      <c r="H14030"/>
      <c r="I14030"/>
      <c r="J14030"/>
      <c r="K14030"/>
    </row>
    <row r="14031" spans="1:11" ht="15">
      <c r="A14031"/>
      <c r="B14031"/>
      <c r="C14031"/>
      <c r="D14031"/>
      <c r="E14031"/>
      <c r="F14031"/>
      <c r="G14031"/>
      <c r="H14031"/>
      <c r="I14031"/>
      <c r="J14031"/>
      <c r="K14031"/>
    </row>
    <row r="14032" spans="1:11" ht="15">
      <c r="A14032"/>
      <c r="B14032"/>
      <c r="C14032"/>
      <c r="D14032"/>
      <c r="E14032"/>
      <c r="F14032"/>
      <c r="G14032"/>
      <c r="H14032"/>
      <c r="I14032"/>
      <c r="J14032"/>
      <c r="K14032"/>
    </row>
    <row r="14033" spans="1:11" ht="15">
      <c r="A14033"/>
      <c r="B14033"/>
      <c r="C14033"/>
      <c r="D14033"/>
      <c r="E14033"/>
      <c r="F14033"/>
      <c r="G14033"/>
      <c r="H14033"/>
      <c r="I14033"/>
      <c r="J14033"/>
      <c r="K14033"/>
    </row>
    <row r="14034" spans="1:11" ht="15">
      <c r="A14034"/>
      <c r="B14034"/>
      <c r="C14034"/>
      <c r="D14034"/>
      <c r="E14034"/>
      <c r="F14034"/>
      <c r="G14034"/>
      <c r="H14034"/>
      <c r="I14034"/>
      <c r="J14034"/>
      <c r="K14034"/>
    </row>
    <row r="14035" spans="1:11" ht="15">
      <c r="A14035"/>
      <c r="B14035"/>
      <c r="C14035"/>
      <c r="D14035"/>
      <c r="E14035"/>
      <c r="F14035"/>
      <c r="G14035"/>
      <c r="H14035"/>
      <c r="I14035"/>
      <c r="J14035"/>
      <c r="K14035"/>
    </row>
    <row r="14036" spans="1:11" ht="15">
      <c r="A14036"/>
      <c r="B14036"/>
      <c r="C14036"/>
      <c r="D14036"/>
      <c r="E14036"/>
      <c r="F14036"/>
      <c r="G14036"/>
      <c r="H14036"/>
      <c r="I14036"/>
      <c r="J14036"/>
      <c r="K14036"/>
    </row>
    <row r="14037" spans="1:11" ht="15">
      <c r="A14037"/>
      <c r="B14037"/>
      <c r="C14037"/>
      <c r="D14037"/>
      <c r="E14037"/>
      <c r="F14037"/>
      <c r="G14037"/>
      <c r="H14037"/>
      <c r="I14037"/>
      <c r="J14037"/>
      <c r="K14037"/>
    </row>
    <row r="14038" spans="1:11" ht="15">
      <c r="A14038"/>
      <c r="B14038"/>
      <c r="C14038"/>
      <c r="D14038"/>
      <c r="E14038"/>
      <c r="F14038"/>
      <c r="G14038"/>
      <c r="H14038"/>
      <c r="I14038"/>
      <c r="J14038"/>
      <c r="K14038"/>
    </row>
    <row r="14039" spans="1:11" ht="15">
      <c r="A14039"/>
      <c r="B14039"/>
      <c r="C14039"/>
      <c r="D14039"/>
      <c r="E14039"/>
      <c r="F14039"/>
      <c r="G14039"/>
      <c r="H14039"/>
      <c r="I14039"/>
      <c r="J14039"/>
      <c r="K14039"/>
    </row>
    <row r="14040" spans="1:11" ht="15">
      <c r="A14040"/>
      <c r="B14040"/>
      <c r="C14040"/>
      <c r="D14040"/>
      <c r="E14040"/>
      <c r="F14040"/>
      <c r="G14040"/>
      <c r="H14040"/>
      <c r="I14040"/>
      <c r="J14040"/>
      <c r="K14040"/>
    </row>
    <row r="14041" spans="1:11" ht="15">
      <c r="A14041"/>
      <c r="B14041"/>
      <c r="C14041"/>
      <c r="D14041"/>
      <c r="E14041"/>
      <c r="F14041"/>
      <c r="G14041"/>
      <c r="H14041"/>
      <c r="I14041"/>
      <c r="J14041"/>
      <c r="K14041"/>
    </row>
    <row r="14042" spans="1:11" ht="15">
      <c r="A14042"/>
      <c r="B14042"/>
      <c r="C14042"/>
      <c r="D14042"/>
      <c r="E14042"/>
      <c r="F14042"/>
      <c r="G14042"/>
      <c r="H14042"/>
      <c r="I14042"/>
      <c r="J14042"/>
      <c r="K14042"/>
    </row>
    <row r="14043" spans="1:11" ht="15">
      <c r="A14043"/>
      <c r="B14043"/>
      <c r="C14043"/>
      <c r="D14043"/>
      <c r="E14043"/>
      <c r="F14043"/>
      <c r="G14043"/>
      <c r="H14043"/>
      <c r="I14043"/>
      <c r="J14043"/>
      <c r="K14043"/>
    </row>
    <row r="14044" spans="1:11" ht="15">
      <c r="A14044"/>
      <c r="B14044"/>
      <c r="C14044"/>
      <c r="D14044"/>
      <c r="E14044"/>
      <c r="F14044"/>
      <c r="G14044"/>
      <c r="H14044"/>
      <c r="I14044"/>
      <c r="J14044"/>
      <c r="K14044"/>
    </row>
    <row r="14045" spans="1:11" ht="15">
      <c r="A14045"/>
      <c r="B14045"/>
      <c r="C14045"/>
      <c r="D14045"/>
      <c r="E14045"/>
      <c r="F14045"/>
      <c r="G14045"/>
      <c r="H14045"/>
      <c r="I14045"/>
      <c r="J14045"/>
      <c r="K14045"/>
    </row>
    <row r="14046" spans="1:11" ht="15">
      <c r="A14046"/>
      <c r="B14046"/>
      <c r="C14046"/>
      <c r="D14046"/>
      <c r="E14046"/>
      <c r="F14046"/>
      <c r="G14046"/>
      <c r="H14046"/>
      <c r="I14046"/>
      <c r="J14046"/>
      <c r="K14046"/>
    </row>
    <row r="14047" spans="1:11" ht="15">
      <c r="A14047"/>
      <c r="B14047"/>
      <c r="C14047"/>
      <c r="D14047"/>
      <c r="E14047"/>
      <c r="F14047"/>
      <c r="G14047"/>
      <c r="H14047"/>
      <c r="I14047"/>
      <c r="J14047"/>
      <c r="K14047"/>
    </row>
    <row r="14048" spans="1:11" ht="15">
      <c r="A14048"/>
      <c r="B14048"/>
      <c r="C14048"/>
      <c r="D14048"/>
      <c r="E14048"/>
      <c r="F14048"/>
      <c r="G14048"/>
      <c r="H14048"/>
      <c r="I14048"/>
      <c r="J14048"/>
      <c r="K14048"/>
    </row>
    <row r="14049" spans="1:11" ht="15">
      <c r="A14049"/>
      <c r="B14049"/>
      <c r="C14049"/>
      <c r="D14049"/>
      <c r="E14049"/>
      <c r="F14049"/>
      <c r="G14049"/>
      <c r="H14049"/>
      <c r="I14049"/>
      <c r="J14049"/>
      <c r="K14049"/>
    </row>
    <row r="14050" spans="1:11" ht="15">
      <c r="A14050"/>
      <c r="B14050"/>
      <c r="C14050"/>
      <c r="D14050"/>
      <c r="E14050"/>
      <c r="F14050"/>
      <c r="G14050"/>
      <c r="H14050"/>
      <c r="I14050"/>
      <c r="J14050"/>
      <c r="K14050"/>
    </row>
    <row r="14051" spans="1:11" ht="15">
      <c r="A14051"/>
      <c r="B14051"/>
      <c r="C14051"/>
      <c r="D14051"/>
      <c r="E14051"/>
      <c r="F14051"/>
      <c r="G14051"/>
      <c r="H14051"/>
      <c r="I14051"/>
      <c r="J14051"/>
      <c r="K14051"/>
    </row>
    <row r="14052" spans="1:11" ht="15">
      <c r="A14052"/>
      <c r="B14052"/>
      <c r="C14052"/>
      <c r="D14052"/>
      <c r="E14052"/>
      <c r="F14052"/>
      <c r="G14052"/>
      <c r="H14052"/>
      <c r="I14052"/>
      <c r="J14052"/>
      <c r="K14052"/>
    </row>
    <row r="14053" spans="1:11" ht="15">
      <c r="A14053"/>
      <c r="B14053"/>
      <c r="C14053"/>
      <c r="D14053"/>
      <c r="E14053"/>
      <c r="F14053"/>
      <c r="G14053"/>
      <c r="H14053"/>
      <c r="I14053"/>
      <c r="J14053"/>
      <c r="K14053"/>
    </row>
    <row r="14054" spans="1:11" ht="15">
      <c r="A14054"/>
      <c r="B14054"/>
      <c r="C14054"/>
      <c r="D14054"/>
      <c r="E14054"/>
      <c r="F14054"/>
      <c r="G14054"/>
      <c r="H14054"/>
      <c r="I14054"/>
      <c r="J14054"/>
      <c r="K14054"/>
    </row>
    <row r="14055" spans="1:11" ht="15">
      <c r="A14055"/>
      <c r="B14055"/>
      <c r="C14055"/>
      <c r="D14055"/>
      <c r="E14055"/>
      <c r="F14055"/>
      <c r="G14055"/>
      <c r="H14055"/>
      <c r="I14055"/>
      <c r="J14055"/>
      <c r="K14055"/>
    </row>
    <row r="14056" spans="1:11" ht="15">
      <c r="A14056"/>
      <c r="B14056"/>
      <c r="C14056"/>
      <c r="D14056"/>
      <c r="E14056"/>
      <c r="F14056"/>
      <c r="G14056"/>
      <c r="H14056"/>
      <c r="I14056"/>
      <c r="J14056"/>
      <c r="K14056"/>
    </row>
    <row r="14057" spans="1:11" ht="15">
      <c r="A14057"/>
      <c r="B14057"/>
      <c r="C14057"/>
      <c r="D14057"/>
      <c r="E14057"/>
      <c r="F14057"/>
      <c r="G14057"/>
      <c r="H14057"/>
      <c r="I14057"/>
      <c r="J14057"/>
      <c r="K14057"/>
    </row>
    <row r="14058" spans="1:11" ht="15">
      <c r="A14058"/>
      <c r="B14058"/>
      <c r="C14058"/>
      <c r="D14058"/>
      <c r="E14058"/>
      <c r="F14058"/>
      <c r="G14058"/>
      <c r="H14058"/>
      <c r="I14058"/>
      <c r="J14058"/>
      <c r="K14058"/>
    </row>
    <row r="14059" spans="1:11" ht="15">
      <c r="A14059"/>
      <c r="B14059"/>
      <c r="C14059"/>
      <c r="D14059"/>
      <c r="E14059"/>
      <c r="F14059"/>
      <c r="G14059"/>
      <c r="H14059"/>
      <c r="I14059"/>
      <c r="J14059"/>
      <c r="K14059"/>
    </row>
    <row r="14060" spans="1:11" ht="15">
      <c r="A14060"/>
      <c r="B14060"/>
      <c r="C14060"/>
      <c r="D14060"/>
      <c r="E14060"/>
      <c r="F14060"/>
      <c r="G14060"/>
      <c r="H14060"/>
      <c r="I14060"/>
      <c r="J14060"/>
      <c r="K14060"/>
    </row>
    <row r="14061" spans="1:11" ht="15">
      <c r="A14061"/>
      <c r="B14061"/>
      <c r="C14061"/>
      <c r="D14061"/>
      <c r="E14061"/>
      <c r="F14061"/>
      <c r="G14061"/>
      <c r="H14061"/>
      <c r="I14061"/>
      <c r="J14061"/>
      <c r="K14061"/>
    </row>
    <row r="14062" spans="1:11" ht="15">
      <c r="A14062"/>
      <c r="B14062"/>
      <c r="C14062"/>
      <c r="D14062"/>
      <c r="E14062"/>
      <c r="F14062"/>
      <c r="G14062"/>
      <c r="H14062"/>
      <c r="I14062"/>
      <c r="J14062"/>
      <c r="K14062"/>
    </row>
    <row r="14063" spans="1:11" ht="15">
      <c r="A14063"/>
      <c r="B14063"/>
      <c r="C14063"/>
      <c r="D14063"/>
      <c r="E14063"/>
      <c r="F14063"/>
      <c r="G14063"/>
      <c r="H14063"/>
      <c r="I14063"/>
      <c r="J14063"/>
      <c r="K14063"/>
    </row>
    <row r="14064" spans="1:11" ht="15">
      <c r="A14064"/>
      <c r="B14064"/>
      <c r="C14064"/>
      <c r="D14064"/>
      <c r="E14064"/>
      <c r="F14064"/>
      <c r="G14064"/>
      <c r="H14064"/>
      <c r="I14064"/>
      <c r="J14064"/>
      <c r="K14064"/>
    </row>
    <row r="14065" spans="1:11" ht="15">
      <c r="A14065"/>
      <c r="B14065"/>
      <c r="C14065"/>
      <c r="D14065"/>
      <c r="E14065"/>
      <c r="F14065"/>
      <c r="G14065"/>
      <c r="H14065"/>
      <c r="I14065"/>
      <c r="J14065"/>
      <c r="K14065"/>
    </row>
    <row r="14066" spans="1:11" ht="15">
      <c r="A14066"/>
      <c r="B14066"/>
      <c r="C14066"/>
      <c r="D14066"/>
      <c r="E14066"/>
      <c r="F14066"/>
      <c r="G14066"/>
      <c r="H14066"/>
      <c r="I14066"/>
      <c r="J14066"/>
      <c r="K14066"/>
    </row>
    <row r="14067" spans="1:11" ht="15">
      <c r="A14067"/>
      <c r="B14067"/>
      <c r="C14067"/>
      <c r="D14067"/>
      <c r="E14067"/>
      <c r="F14067"/>
      <c r="G14067"/>
      <c r="H14067"/>
      <c r="I14067"/>
      <c r="J14067"/>
      <c r="K14067"/>
    </row>
    <row r="14068" spans="1:11" ht="15">
      <c r="A14068"/>
      <c r="B14068"/>
      <c r="C14068"/>
      <c r="D14068"/>
      <c r="E14068"/>
      <c r="F14068"/>
      <c r="G14068"/>
      <c r="H14068"/>
      <c r="I14068"/>
      <c r="J14068"/>
      <c r="K14068"/>
    </row>
    <row r="14069" spans="1:11" ht="15">
      <c r="A14069"/>
      <c r="B14069"/>
      <c r="C14069"/>
      <c r="D14069"/>
      <c r="E14069"/>
      <c r="F14069"/>
      <c r="G14069"/>
      <c r="H14069"/>
      <c r="I14069"/>
      <c r="J14069"/>
      <c r="K14069"/>
    </row>
    <row r="14070" spans="1:11" ht="15">
      <c r="A14070"/>
      <c r="B14070"/>
      <c r="C14070"/>
      <c r="D14070"/>
      <c r="E14070"/>
      <c r="F14070"/>
      <c r="G14070"/>
      <c r="H14070"/>
      <c r="I14070"/>
      <c r="J14070"/>
      <c r="K14070"/>
    </row>
    <row r="14071" spans="1:11" ht="15">
      <c r="A14071"/>
      <c r="B14071"/>
      <c r="C14071"/>
      <c r="D14071"/>
      <c r="E14071"/>
      <c r="F14071"/>
      <c r="G14071"/>
      <c r="H14071"/>
      <c r="I14071"/>
      <c r="J14071"/>
      <c r="K14071"/>
    </row>
    <row r="14072" spans="1:11" ht="15">
      <c r="A14072"/>
      <c r="B14072"/>
      <c r="C14072"/>
      <c r="D14072"/>
      <c r="E14072"/>
      <c r="F14072"/>
      <c r="G14072"/>
      <c r="H14072"/>
      <c r="I14072"/>
      <c r="J14072"/>
      <c r="K14072"/>
    </row>
    <row r="14073" spans="1:11" ht="15">
      <c r="A14073"/>
      <c r="B14073"/>
      <c r="C14073"/>
      <c r="D14073"/>
      <c r="E14073"/>
      <c r="F14073"/>
      <c r="G14073"/>
      <c r="H14073"/>
      <c r="I14073"/>
      <c r="J14073"/>
      <c r="K14073"/>
    </row>
    <row r="14074" spans="1:11" ht="15">
      <c r="A14074"/>
      <c r="B14074"/>
      <c r="C14074"/>
      <c r="D14074"/>
      <c r="E14074"/>
      <c r="F14074"/>
      <c r="G14074"/>
      <c r="H14074"/>
      <c r="I14074"/>
      <c r="J14074"/>
      <c r="K14074"/>
    </row>
    <row r="14075" spans="1:11" ht="15">
      <c r="A14075"/>
      <c r="B14075"/>
      <c r="C14075"/>
      <c r="D14075"/>
      <c r="E14075"/>
      <c r="F14075"/>
      <c r="G14075"/>
      <c r="H14075"/>
      <c r="I14075"/>
      <c r="J14075"/>
      <c r="K14075"/>
    </row>
    <row r="14076" spans="1:11" ht="15">
      <c r="A14076"/>
      <c r="B14076"/>
      <c r="C14076"/>
      <c r="D14076"/>
      <c r="E14076"/>
      <c r="F14076"/>
      <c r="G14076"/>
      <c r="H14076"/>
      <c r="I14076"/>
      <c r="J14076"/>
      <c r="K14076"/>
    </row>
    <row r="14077" spans="1:11" ht="15">
      <c r="A14077"/>
      <c r="B14077"/>
      <c r="C14077"/>
      <c r="D14077"/>
      <c r="E14077"/>
      <c r="F14077"/>
      <c r="G14077"/>
      <c r="H14077"/>
      <c r="I14077"/>
      <c r="J14077"/>
      <c r="K14077"/>
    </row>
    <row r="14078" spans="1:11" ht="15">
      <c r="A14078"/>
      <c r="B14078"/>
      <c r="C14078"/>
      <c r="D14078"/>
      <c r="E14078"/>
      <c r="F14078"/>
      <c r="G14078"/>
      <c r="H14078"/>
      <c r="I14078"/>
      <c r="J14078"/>
      <c r="K14078"/>
    </row>
    <row r="14079" spans="1:11" ht="15">
      <c r="A14079"/>
      <c r="B14079"/>
      <c r="C14079"/>
      <c r="D14079"/>
      <c r="E14079"/>
      <c r="F14079"/>
      <c r="G14079"/>
      <c r="H14079"/>
      <c r="I14079"/>
      <c r="J14079"/>
      <c r="K14079"/>
    </row>
    <row r="14080" spans="1:11" ht="15">
      <c r="A14080"/>
      <c r="B14080"/>
      <c r="C14080"/>
      <c r="D14080"/>
      <c r="E14080"/>
      <c r="F14080"/>
      <c r="G14080"/>
      <c r="H14080"/>
      <c r="I14080"/>
      <c r="J14080"/>
      <c r="K14080"/>
    </row>
    <row r="14081" spans="1:11" ht="15">
      <c r="A14081"/>
      <c r="B14081"/>
      <c r="C14081"/>
      <c r="D14081"/>
      <c r="E14081"/>
      <c r="F14081"/>
      <c r="G14081"/>
      <c r="H14081"/>
      <c r="I14081"/>
      <c r="J14081"/>
      <c r="K14081"/>
    </row>
    <row r="14082" spans="1:11" ht="15">
      <c r="A14082"/>
      <c r="B14082"/>
      <c r="C14082"/>
      <c r="D14082"/>
      <c r="E14082"/>
      <c r="F14082"/>
      <c r="G14082"/>
      <c r="H14082"/>
      <c r="I14082"/>
      <c r="J14082"/>
      <c r="K14082"/>
    </row>
    <row r="14083" spans="1:11" ht="15">
      <c r="A14083"/>
      <c r="B14083"/>
      <c r="C14083"/>
      <c r="D14083"/>
      <c r="E14083"/>
      <c r="F14083"/>
      <c r="G14083"/>
      <c r="H14083"/>
      <c r="I14083"/>
      <c r="J14083"/>
      <c r="K14083"/>
    </row>
    <row r="14084" spans="1:11" ht="15">
      <c r="A14084"/>
      <c r="B14084"/>
      <c r="C14084"/>
      <c r="D14084"/>
      <c r="E14084"/>
      <c r="F14084"/>
      <c r="G14084"/>
      <c r="H14084"/>
      <c r="I14084"/>
      <c r="J14084"/>
      <c r="K14084"/>
    </row>
    <row r="14085" spans="1:11" ht="15">
      <c r="A14085"/>
      <c r="B14085"/>
      <c r="C14085"/>
      <c r="D14085"/>
      <c r="E14085"/>
      <c r="F14085"/>
      <c r="G14085"/>
      <c r="H14085"/>
      <c r="I14085"/>
      <c r="J14085"/>
      <c r="K14085"/>
    </row>
    <row r="14086" spans="1:11" ht="15">
      <c r="A14086"/>
      <c r="B14086"/>
      <c r="C14086"/>
      <c r="D14086"/>
      <c r="E14086"/>
      <c r="F14086"/>
      <c r="G14086"/>
      <c r="H14086"/>
      <c r="I14086"/>
      <c r="J14086"/>
      <c r="K14086"/>
    </row>
    <row r="14087" spans="1:11" ht="15">
      <c r="A14087"/>
      <c r="B14087"/>
      <c r="C14087"/>
      <c r="D14087"/>
      <c r="E14087"/>
      <c r="F14087"/>
      <c r="G14087"/>
      <c r="H14087"/>
      <c r="I14087"/>
      <c r="J14087"/>
      <c r="K14087"/>
    </row>
    <row r="14088" spans="1:11" ht="15">
      <c r="A14088"/>
      <c r="B14088"/>
      <c r="C14088"/>
      <c r="D14088"/>
      <c r="E14088"/>
      <c r="F14088"/>
      <c r="G14088"/>
      <c r="H14088"/>
      <c r="I14088"/>
      <c r="J14088"/>
      <c r="K14088"/>
    </row>
    <row r="14089" spans="1:11" ht="15">
      <c r="A14089"/>
      <c r="B14089"/>
      <c r="C14089"/>
      <c r="D14089"/>
      <c r="E14089"/>
      <c r="F14089"/>
      <c r="G14089"/>
      <c r="H14089"/>
      <c r="I14089"/>
      <c r="J14089"/>
      <c r="K14089"/>
    </row>
    <row r="14090" spans="1:11" ht="15">
      <c r="A14090"/>
      <c r="B14090"/>
      <c r="C14090"/>
      <c r="D14090"/>
      <c r="E14090"/>
      <c r="F14090"/>
      <c r="G14090"/>
      <c r="H14090"/>
      <c r="I14090"/>
      <c r="J14090"/>
      <c r="K14090"/>
    </row>
    <row r="14091" spans="1:11" ht="15">
      <c r="A14091"/>
      <c r="B14091"/>
      <c r="C14091"/>
      <c r="D14091"/>
      <c r="E14091"/>
      <c r="F14091"/>
      <c r="G14091"/>
      <c r="H14091"/>
      <c r="I14091"/>
      <c r="J14091"/>
      <c r="K14091"/>
    </row>
    <row r="14092" spans="1:11" ht="15">
      <c r="A14092"/>
      <c r="B14092"/>
      <c r="C14092"/>
      <c r="D14092"/>
      <c r="E14092"/>
      <c r="F14092"/>
      <c r="G14092"/>
      <c r="H14092"/>
      <c r="I14092"/>
      <c r="J14092"/>
      <c r="K14092"/>
    </row>
    <row r="14093" spans="1:11" ht="15">
      <c r="A14093"/>
      <c r="B14093"/>
      <c r="C14093"/>
      <c r="D14093"/>
      <c r="E14093"/>
      <c r="F14093"/>
      <c r="G14093"/>
      <c r="H14093"/>
      <c r="I14093"/>
      <c r="J14093"/>
      <c r="K14093"/>
    </row>
    <row r="14094" spans="1:11" ht="15">
      <c r="A14094"/>
      <c r="B14094"/>
      <c r="C14094"/>
      <c r="D14094"/>
      <c r="E14094"/>
      <c r="F14094"/>
      <c r="G14094"/>
      <c r="H14094"/>
      <c r="I14094"/>
      <c r="J14094"/>
      <c r="K14094"/>
    </row>
    <row r="14095" spans="1:11" ht="15">
      <c r="A14095"/>
      <c r="B14095"/>
      <c r="C14095"/>
      <c r="D14095"/>
      <c r="E14095"/>
      <c r="F14095"/>
      <c r="G14095"/>
      <c r="H14095"/>
      <c r="I14095"/>
      <c r="J14095"/>
      <c r="K14095"/>
    </row>
    <row r="14096" spans="1:11" ht="15">
      <c r="A14096"/>
      <c r="B14096"/>
      <c r="C14096"/>
      <c r="D14096"/>
      <c r="E14096"/>
      <c r="F14096"/>
      <c r="G14096"/>
      <c r="H14096"/>
      <c r="I14096"/>
      <c r="J14096"/>
      <c r="K14096"/>
    </row>
    <row r="14097" spans="1:11" ht="15">
      <c r="A14097"/>
      <c r="B14097"/>
      <c r="C14097"/>
      <c r="D14097"/>
      <c r="E14097"/>
      <c r="F14097"/>
      <c r="G14097"/>
      <c r="H14097"/>
      <c r="I14097"/>
      <c r="J14097"/>
      <c r="K14097"/>
    </row>
    <row r="14098" spans="1:11" ht="15">
      <c r="A14098"/>
      <c r="B14098"/>
      <c r="C14098"/>
      <c r="D14098"/>
      <c r="E14098"/>
      <c r="F14098"/>
      <c r="G14098"/>
      <c r="H14098"/>
      <c r="I14098"/>
      <c r="J14098"/>
      <c r="K14098"/>
    </row>
    <row r="14099" spans="1:11" ht="15">
      <c r="A14099"/>
      <c r="B14099"/>
      <c r="C14099"/>
      <c r="D14099"/>
      <c r="E14099"/>
      <c r="F14099"/>
      <c r="G14099"/>
      <c r="H14099"/>
      <c r="I14099"/>
      <c r="J14099"/>
      <c r="K14099"/>
    </row>
    <row r="14100" spans="1:11" ht="15">
      <c r="A14100"/>
      <c r="B14100"/>
      <c r="C14100"/>
      <c r="D14100"/>
      <c r="E14100"/>
      <c r="F14100"/>
      <c r="G14100"/>
      <c r="H14100"/>
      <c r="I14100"/>
      <c r="J14100"/>
      <c r="K14100"/>
    </row>
    <row r="14101" spans="1:11" ht="15">
      <c r="A14101"/>
      <c r="B14101"/>
      <c r="C14101"/>
      <c r="D14101"/>
      <c r="E14101"/>
      <c r="F14101"/>
      <c r="G14101"/>
      <c r="H14101"/>
      <c r="I14101"/>
      <c r="J14101"/>
      <c r="K14101"/>
    </row>
    <row r="14102" spans="1:11" ht="15">
      <c r="A14102"/>
      <c r="B14102"/>
      <c r="C14102"/>
      <c r="D14102"/>
      <c r="E14102"/>
      <c r="F14102"/>
      <c r="G14102"/>
      <c r="H14102"/>
      <c r="I14102"/>
      <c r="J14102"/>
      <c r="K14102"/>
    </row>
    <row r="14103" spans="1:11" ht="15">
      <c r="A14103"/>
      <c r="B14103"/>
      <c r="C14103"/>
      <c r="D14103"/>
      <c r="E14103"/>
      <c r="F14103"/>
      <c r="G14103"/>
      <c r="H14103"/>
      <c r="I14103"/>
      <c r="J14103"/>
      <c r="K14103"/>
    </row>
    <row r="14104" spans="1:11" ht="15">
      <c r="A14104"/>
      <c r="B14104"/>
      <c r="C14104"/>
      <c r="D14104"/>
      <c r="E14104"/>
      <c r="F14104"/>
      <c r="G14104"/>
      <c r="H14104"/>
      <c r="I14104"/>
      <c r="J14104"/>
      <c r="K14104"/>
    </row>
    <row r="14105" spans="1:11" ht="15">
      <c r="A14105"/>
      <c r="B14105"/>
      <c r="C14105"/>
      <c r="D14105"/>
      <c r="E14105"/>
      <c r="F14105"/>
      <c r="G14105"/>
      <c r="H14105"/>
      <c r="I14105"/>
      <c r="J14105"/>
      <c r="K14105"/>
    </row>
    <row r="14106" spans="1:11" ht="15">
      <c r="A14106"/>
      <c r="B14106"/>
      <c r="C14106"/>
      <c r="D14106"/>
      <c r="E14106"/>
      <c r="F14106"/>
      <c r="G14106"/>
      <c r="H14106"/>
      <c r="I14106"/>
      <c r="J14106"/>
      <c r="K14106"/>
    </row>
    <row r="14107" spans="1:11" ht="15">
      <c r="A14107"/>
      <c r="B14107"/>
      <c r="C14107"/>
      <c r="D14107"/>
      <c r="E14107"/>
      <c r="F14107"/>
      <c r="G14107"/>
      <c r="H14107"/>
      <c r="I14107"/>
      <c r="J14107"/>
      <c r="K14107"/>
    </row>
    <row r="14108" spans="1:11" ht="15">
      <c r="A14108"/>
      <c r="B14108"/>
      <c r="C14108"/>
      <c r="D14108"/>
      <c r="E14108"/>
      <c r="F14108"/>
      <c r="G14108"/>
      <c r="H14108"/>
      <c r="I14108"/>
      <c r="J14108"/>
      <c r="K14108"/>
    </row>
    <row r="14109" spans="1:11" ht="15">
      <c r="A14109"/>
      <c r="B14109"/>
      <c r="C14109"/>
      <c r="D14109"/>
      <c r="E14109"/>
      <c r="F14109"/>
      <c r="G14109"/>
      <c r="H14109"/>
      <c r="I14109"/>
      <c r="J14109"/>
      <c r="K14109"/>
    </row>
    <row r="14110" spans="1:11" ht="15">
      <c r="A14110"/>
      <c r="B14110"/>
      <c r="C14110"/>
      <c r="D14110"/>
      <c r="E14110"/>
      <c r="F14110"/>
      <c r="G14110"/>
      <c r="H14110"/>
      <c r="I14110"/>
      <c r="J14110"/>
      <c r="K14110"/>
    </row>
    <row r="14111" spans="1:11" ht="15">
      <c r="A14111"/>
      <c r="B14111"/>
      <c r="C14111"/>
      <c r="D14111"/>
      <c r="E14111"/>
      <c r="F14111"/>
      <c r="G14111"/>
      <c r="H14111"/>
      <c r="I14111"/>
      <c r="J14111"/>
      <c r="K14111"/>
    </row>
    <row r="14112" spans="1:11" ht="15">
      <c r="A14112"/>
      <c r="B14112"/>
      <c r="C14112"/>
      <c r="D14112"/>
      <c r="E14112"/>
      <c r="F14112"/>
      <c r="G14112"/>
      <c r="H14112"/>
      <c r="I14112"/>
      <c r="J14112"/>
      <c r="K14112"/>
    </row>
    <row r="14113" spans="1:11" ht="15">
      <c r="A14113"/>
      <c r="B14113"/>
      <c r="C14113"/>
      <c r="D14113"/>
      <c r="E14113"/>
      <c r="F14113"/>
      <c r="G14113"/>
      <c r="H14113"/>
      <c r="I14113"/>
      <c r="J14113"/>
      <c r="K14113"/>
    </row>
    <row r="14114" spans="1:11" ht="15">
      <c r="A14114"/>
      <c r="B14114"/>
      <c r="C14114"/>
      <c r="D14114"/>
      <c r="E14114"/>
      <c r="F14114"/>
      <c r="G14114"/>
      <c r="H14114"/>
      <c r="I14114"/>
      <c r="J14114"/>
      <c r="K14114"/>
    </row>
    <row r="14115" spans="1:11" ht="15">
      <c r="A14115"/>
      <c r="B14115"/>
      <c r="C14115"/>
      <c r="D14115"/>
      <c r="E14115"/>
      <c r="F14115"/>
      <c r="G14115"/>
      <c r="H14115"/>
      <c r="I14115"/>
      <c r="J14115"/>
      <c r="K14115"/>
    </row>
    <row r="14116" spans="1:11" ht="15">
      <c r="A14116"/>
      <c r="B14116"/>
      <c r="C14116"/>
      <c r="D14116"/>
      <c r="E14116"/>
      <c r="F14116"/>
      <c r="G14116"/>
      <c r="H14116"/>
      <c r="I14116"/>
      <c r="J14116"/>
      <c r="K14116"/>
    </row>
    <row r="14117" spans="1:11" ht="15">
      <c r="A14117"/>
      <c r="B14117"/>
      <c r="C14117"/>
      <c r="D14117"/>
      <c r="E14117"/>
      <c r="F14117"/>
      <c r="G14117"/>
      <c r="H14117"/>
      <c r="I14117"/>
      <c r="J14117"/>
      <c r="K14117"/>
    </row>
    <row r="14118" spans="1:11" ht="15">
      <c r="A14118"/>
      <c r="B14118"/>
      <c r="C14118"/>
      <c r="D14118"/>
      <c r="E14118"/>
      <c r="F14118"/>
      <c r="G14118"/>
      <c r="H14118"/>
      <c r="I14118"/>
      <c r="J14118"/>
      <c r="K14118"/>
    </row>
    <row r="14119" spans="1:11" ht="15">
      <c r="A14119"/>
      <c r="B14119"/>
      <c r="C14119"/>
      <c r="D14119"/>
      <c r="E14119"/>
      <c r="F14119"/>
      <c r="G14119"/>
      <c r="H14119"/>
      <c r="I14119"/>
      <c r="J14119"/>
      <c r="K14119"/>
    </row>
    <row r="14120" spans="1:11" ht="15">
      <c r="A14120"/>
      <c r="B14120"/>
      <c r="C14120"/>
      <c r="D14120"/>
      <c r="E14120"/>
      <c r="F14120"/>
      <c r="G14120"/>
      <c r="H14120"/>
      <c r="I14120"/>
      <c r="J14120"/>
      <c r="K14120"/>
    </row>
    <row r="14121" spans="1:11" ht="15">
      <c r="A14121"/>
      <c r="B14121"/>
      <c r="C14121"/>
      <c r="D14121"/>
      <c r="E14121"/>
      <c r="F14121"/>
      <c r="G14121"/>
      <c r="H14121"/>
      <c r="I14121"/>
      <c r="J14121"/>
      <c r="K14121"/>
    </row>
    <row r="14122" spans="1:11" ht="15">
      <c r="A14122"/>
      <c r="B14122"/>
      <c r="C14122"/>
      <c r="D14122"/>
      <c r="E14122"/>
      <c r="F14122"/>
      <c r="G14122"/>
      <c r="H14122"/>
      <c r="I14122"/>
      <c r="J14122"/>
      <c r="K14122"/>
    </row>
    <row r="14123" spans="1:11" ht="15">
      <c r="A14123"/>
      <c r="B14123"/>
      <c r="C14123"/>
      <c r="D14123"/>
      <c r="E14123"/>
      <c r="F14123"/>
      <c r="G14123"/>
      <c r="H14123"/>
      <c r="I14123"/>
      <c r="J14123"/>
      <c r="K14123"/>
    </row>
    <row r="14124" spans="1:11" ht="15">
      <c r="A14124"/>
      <c r="B14124"/>
      <c r="C14124"/>
      <c r="D14124"/>
      <c r="E14124"/>
      <c r="F14124"/>
      <c r="G14124"/>
      <c r="H14124"/>
      <c r="I14124"/>
      <c r="J14124"/>
      <c r="K14124"/>
    </row>
    <row r="14125" spans="1:11" ht="15">
      <c r="A14125"/>
      <c r="B14125"/>
      <c r="C14125"/>
      <c r="D14125"/>
      <c r="E14125"/>
      <c r="F14125"/>
      <c r="G14125"/>
      <c r="H14125"/>
      <c r="I14125"/>
      <c r="J14125"/>
      <c r="K14125"/>
    </row>
    <row r="14126" spans="1:11" ht="15">
      <c r="A14126"/>
      <c r="B14126"/>
      <c r="C14126"/>
      <c r="D14126"/>
      <c r="E14126"/>
      <c r="F14126"/>
      <c r="G14126"/>
      <c r="H14126"/>
      <c r="I14126"/>
      <c r="J14126"/>
      <c r="K14126"/>
    </row>
    <row r="14127" spans="1:11" ht="15">
      <c r="A14127"/>
      <c r="B14127"/>
      <c r="C14127"/>
      <c r="D14127"/>
      <c r="E14127"/>
      <c r="F14127"/>
      <c r="G14127"/>
      <c r="H14127"/>
      <c r="I14127"/>
      <c r="J14127"/>
      <c r="K14127"/>
    </row>
    <row r="14128" spans="1:11" ht="15">
      <c r="A14128"/>
      <c r="B14128"/>
      <c r="C14128"/>
      <c r="D14128"/>
      <c r="E14128"/>
      <c r="F14128"/>
      <c r="G14128"/>
      <c r="H14128"/>
      <c r="I14128"/>
      <c r="J14128"/>
      <c r="K14128"/>
    </row>
    <row r="14129" spans="1:11" ht="15">
      <c r="A14129"/>
      <c r="B14129"/>
      <c r="C14129"/>
      <c r="D14129"/>
      <c r="E14129"/>
      <c r="F14129"/>
      <c r="G14129"/>
      <c r="H14129"/>
      <c r="I14129"/>
      <c r="J14129"/>
      <c r="K14129"/>
    </row>
    <row r="14130" spans="1:11" ht="15">
      <c r="A14130"/>
      <c r="B14130"/>
      <c r="C14130"/>
      <c r="D14130"/>
      <c r="E14130"/>
      <c r="F14130"/>
      <c r="G14130"/>
      <c r="H14130"/>
      <c r="I14130"/>
      <c r="J14130"/>
      <c r="K14130"/>
    </row>
    <row r="14131" spans="1:11" ht="15">
      <c r="A14131"/>
      <c r="B14131"/>
      <c r="C14131"/>
      <c r="D14131"/>
      <c r="E14131"/>
      <c r="F14131"/>
      <c r="G14131"/>
      <c r="H14131"/>
      <c r="I14131"/>
      <c r="J14131"/>
      <c r="K14131"/>
    </row>
    <row r="14132" spans="1:11" ht="15">
      <c r="A14132"/>
      <c r="B14132"/>
      <c r="C14132"/>
      <c r="D14132"/>
      <c r="E14132"/>
      <c r="F14132"/>
      <c r="G14132"/>
      <c r="H14132"/>
      <c r="I14132"/>
      <c r="J14132"/>
      <c r="K14132"/>
    </row>
    <row r="14133" spans="1:11" ht="15">
      <c r="A14133"/>
      <c r="B14133"/>
      <c r="C14133"/>
      <c r="D14133"/>
      <c r="E14133"/>
      <c r="F14133"/>
      <c r="G14133"/>
      <c r="H14133"/>
      <c r="I14133"/>
      <c r="J14133"/>
      <c r="K14133"/>
    </row>
    <row r="14134" spans="1:11" ht="15">
      <c r="A14134"/>
      <c r="B14134"/>
      <c r="C14134"/>
      <c r="D14134"/>
      <c r="E14134"/>
      <c r="F14134"/>
      <c r="G14134"/>
      <c r="H14134"/>
      <c r="I14134"/>
      <c r="J14134"/>
      <c r="K14134"/>
    </row>
    <row r="14135" spans="1:11" ht="15">
      <c r="A14135"/>
      <c r="B14135"/>
      <c r="C14135"/>
      <c r="D14135"/>
      <c r="E14135"/>
      <c r="F14135"/>
      <c r="G14135"/>
      <c r="H14135"/>
      <c r="I14135"/>
      <c r="J14135"/>
      <c r="K14135"/>
    </row>
    <row r="14136" spans="1:11" ht="15">
      <c r="A14136"/>
      <c r="B14136"/>
      <c r="C14136"/>
      <c r="D14136"/>
      <c r="E14136"/>
      <c r="F14136"/>
      <c r="G14136"/>
      <c r="H14136"/>
      <c r="I14136"/>
      <c r="J14136"/>
      <c r="K14136"/>
    </row>
    <row r="14137" spans="1:11" ht="15">
      <c r="A14137"/>
      <c r="B14137"/>
      <c r="C14137"/>
      <c r="D14137"/>
      <c r="E14137"/>
      <c r="F14137"/>
      <c r="G14137"/>
      <c r="H14137"/>
      <c r="I14137"/>
      <c r="J14137"/>
      <c r="K14137"/>
    </row>
    <row r="14138" spans="1:11" ht="15">
      <c r="A14138"/>
      <c r="B14138"/>
      <c r="C14138"/>
      <c r="D14138"/>
      <c r="E14138"/>
      <c r="F14138"/>
      <c r="G14138"/>
      <c r="H14138"/>
      <c r="I14138"/>
      <c r="J14138"/>
      <c r="K14138"/>
    </row>
    <row r="14139" spans="1:11" ht="15">
      <c r="A14139"/>
      <c r="B14139"/>
      <c r="C14139"/>
      <c r="D14139"/>
      <c r="E14139"/>
      <c r="F14139"/>
      <c r="G14139"/>
      <c r="H14139"/>
      <c r="I14139"/>
      <c r="J14139"/>
      <c r="K14139"/>
    </row>
    <row r="14140" spans="1:11" ht="15">
      <c r="A14140"/>
      <c r="B14140"/>
      <c r="C14140"/>
      <c r="D14140"/>
      <c r="E14140"/>
      <c r="F14140"/>
      <c r="G14140"/>
      <c r="H14140"/>
      <c r="I14140"/>
      <c r="J14140"/>
      <c r="K14140"/>
    </row>
    <row r="14141" spans="1:11" ht="15">
      <c r="A14141"/>
      <c r="B14141"/>
      <c r="C14141"/>
      <c r="D14141"/>
      <c r="E14141"/>
      <c r="F14141"/>
      <c r="G14141"/>
      <c r="H14141"/>
      <c r="I14141"/>
      <c r="J14141"/>
      <c r="K14141"/>
    </row>
    <row r="14142" spans="1:11" ht="15">
      <c r="A14142"/>
      <c r="B14142"/>
      <c r="C14142"/>
      <c r="D14142"/>
      <c r="E14142"/>
      <c r="F14142"/>
      <c r="G14142"/>
      <c r="H14142"/>
      <c r="I14142"/>
      <c r="J14142"/>
      <c r="K14142"/>
    </row>
    <row r="14143" spans="1:11" ht="15">
      <c r="A14143"/>
      <c r="B14143"/>
      <c r="C14143"/>
      <c r="D14143"/>
      <c r="E14143"/>
      <c r="F14143"/>
      <c r="G14143"/>
      <c r="H14143"/>
      <c r="I14143"/>
      <c r="J14143"/>
      <c r="K14143"/>
    </row>
    <row r="14144" spans="1:11" ht="15">
      <c r="A14144"/>
      <c r="B14144"/>
      <c r="C14144"/>
      <c r="D14144"/>
      <c r="E14144"/>
      <c r="F14144"/>
      <c r="G14144"/>
      <c r="H14144"/>
      <c r="I14144"/>
      <c r="J14144"/>
      <c r="K14144"/>
    </row>
    <row r="14145" spans="1:11" ht="15">
      <c r="A14145"/>
      <c r="B14145"/>
      <c r="C14145"/>
      <c r="D14145"/>
      <c r="E14145"/>
      <c r="F14145"/>
      <c r="G14145"/>
      <c r="H14145"/>
      <c r="I14145"/>
      <c r="J14145"/>
      <c r="K14145"/>
    </row>
    <row r="14146" spans="1:11" ht="15">
      <c r="A14146"/>
      <c r="B14146"/>
      <c r="C14146"/>
      <c r="D14146"/>
      <c r="E14146"/>
      <c r="F14146"/>
      <c r="G14146"/>
      <c r="H14146"/>
      <c r="I14146"/>
      <c r="J14146"/>
      <c r="K14146"/>
    </row>
    <row r="14147" spans="1:11" ht="15">
      <c r="A14147"/>
      <c r="B14147"/>
      <c r="C14147"/>
      <c r="D14147"/>
      <c r="E14147"/>
      <c r="F14147"/>
      <c r="G14147"/>
      <c r="H14147"/>
      <c r="I14147"/>
      <c r="J14147"/>
      <c r="K14147"/>
    </row>
    <row r="14148" spans="1:11" ht="15">
      <c r="A14148"/>
      <c r="B14148"/>
      <c r="C14148"/>
      <c r="D14148"/>
      <c r="E14148"/>
      <c r="F14148"/>
      <c r="G14148"/>
      <c r="H14148"/>
      <c r="I14148"/>
      <c r="J14148"/>
      <c r="K14148"/>
    </row>
    <row r="14149" spans="1:11" ht="15">
      <c r="A14149"/>
      <c r="B14149"/>
      <c r="C14149"/>
      <c r="D14149"/>
      <c r="E14149"/>
      <c r="F14149"/>
      <c r="G14149"/>
      <c r="H14149"/>
      <c r="I14149"/>
      <c r="J14149"/>
      <c r="K14149"/>
    </row>
    <row r="14150" spans="1:11" ht="15">
      <c r="A14150"/>
      <c r="B14150"/>
      <c r="C14150"/>
      <c r="D14150"/>
      <c r="E14150"/>
      <c r="F14150"/>
      <c r="G14150"/>
      <c r="H14150"/>
      <c r="I14150"/>
      <c r="J14150"/>
      <c r="K14150"/>
    </row>
    <row r="14151" spans="1:11" ht="15">
      <c r="A14151"/>
      <c r="B14151"/>
      <c r="C14151"/>
      <c r="D14151"/>
      <c r="E14151"/>
      <c r="F14151"/>
      <c r="G14151"/>
      <c r="H14151"/>
      <c r="I14151"/>
      <c r="J14151"/>
      <c r="K14151"/>
    </row>
    <row r="14152" spans="1:11" ht="15">
      <c r="A14152"/>
      <c r="B14152"/>
      <c r="C14152"/>
      <c r="D14152"/>
      <c r="E14152"/>
      <c r="F14152"/>
      <c r="G14152"/>
      <c r="H14152"/>
      <c r="I14152"/>
      <c r="J14152"/>
      <c r="K14152"/>
    </row>
    <row r="14153" spans="1:11" ht="15">
      <c r="A14153"/>
      <c r="B14153"/>
      <c r="C14153"/>
      <c r="D14153"/>
      <c r="E14153"/>
      <c r="F14153"/>
      <c r="G14153"/>
      <c r="H14153"/>
      <c r="I14153"/>
      <c r="J14153"/>
      <c r="K14153"/>
    </row>
    <row r="14154" spans="1:11" ht="15">
      <c r="A14154"/>
      <c r="B14154"/>
      <c r="C14154"/>
      <c r="D14154"/>
      <c r="E14154"/>
      <c r="F14154"/>
      <c r="G14154"/>
      <c r="H14154"/>
      <c r="I14154"/>
      <c r="J14154"/>
      <c r="K14154"/>
    </row>
    <row r="14155" spans="1:11" ht="15">
      <c r="A14155"/>
      <c r="B14155"/>
      <c r="C14155"/>
      <c r="D14155"/>
      <c r="E14155"/>
      <c r="F14155"/>
      <c r="G14155"/>
      <c r="H14155"/>
      <c r="I14155"/>
      <c r="J14155"/>
      <c r="K14155"/>
    </row>
    <row r="14156" spans="1:11" ht="15">
      <c r="A14156"/>
      <c r="B14156"/>
      <c r="C14156"/>
      <c r="D14156"/>
      <c r="E14156"/>
      <c r="F14156"/>
      <c r="G14156"/>
      <c r="H14156"/>
      <c r="I14156"/>
      <c r="J14156"/>
      <c r="K14156"/>
    </row>
    <row r="14157" spans="1:11" ht="15">
      <c r="A14157"/>
      <c r="B14157"/>
      <c r="C14157"/>
      <c r="D14157"/>
      <c r="E14157"/>
      <c r="F14157"/>
      <c r="G14157"/>
      <c r="H14157"/>
      <c r="I14157"/>
      <c r="J14157"/>
      <c r="K14157"/>
    </row>
    <row r="14158" spans="1:11" ht="15">
      <c r="A14158"/>
      <c r="B14158"/>
      <c r="C14158"/>
      <c r="D14158"/>
      <c r="E14158"/>
      <c r="F14158"/>
      <c r="G14158"/>
      <c r="H14158"/>
      <c r="I14158"/>
      <c r="J14158"/>
      <c r="K14158"/>
    </row>
    <row r="14159" spans="1:11" ht="15">
      <c r="A14159"/>
      <c r="B14159"/>
      <c r="C14159"/>
      <c r="D14159"/>
      <c r="E14159"/>
      <c r="F14159"/>
      <c r="G14159"/>
      <c r="H14159"/>
      <c r="I14159"/>
      <c r="J14159"/>
      <c r="K14159"/>
    </row>
    <row r="14160" spans="1:11" ht="15">
      <c r="A14160"/>
      <c r="B14160"/>
      <c r="C14160"/>
      <c r="D14160"/>
      <c r="E14160"/>
      <c r="F14160"/>
      <c r="G14160"/>
      <c r="H14160"/>
      <c r="I14160"/>
      <c r="J14160"/>
      <c r="K14160"/>
    </row>
    <row r="14161" spans="1:11" ht="15">
      <c r="A14161"/>
      <c r="B14161"/>
      <c r="C14161"/>
      <c r="D14161"/>
      <c r="E14161"/>
      <c r="F14161"/>
      <c r="G14161"/>
      <c r="H14161"/>
      <c r="I14161"/>
      <c r="J14161"/>
      <c r="K14161"/>
    </row>
    <row r="14162" spans="1:11" ht="15">
      <c r="A14162"/>
      <c r="B14162"/>
      <c r="C14162"/>
      <c r="D14162"/>
      <c r="E14162"/>
      <c r="F14162"/>
      <c r="G14162"/>
      <c r="H14162"/>
      <c r="I14162"/>
      <c r="J14162"/>
      <c r="K14162"/>
    </row>
    <row r="14163" spans="1:11" ht="15">
      <c r="A14163"/>
      <c r="B14163"/>
      <c r="C14163"/>
      <c r="D14163"/>
      <c r="E14163"/>
      <c r="F14163"/>
      <c r="G14163"/>
      <c r="H14163"/>
      <c r="I14163"/>
      <c r="J14163"/>
      <c r="K14163"/>
    </row>
    <row r="14164" spans="1:11" ht="15">
      <c r="A14164"/>
      <c r="B14164"/>
      <c r="C14164"/>
      <c r="D14164"/>
      <c r="E14164"/>
      <c r="F14164"/>
      <c r="G14164"/>
      <c r="H14164"/>
      <c r="I14164"/>
      <c r="J14164"/>
      <c r="K14164"/>
    </row>
    <row r="14165" spans="1:11" ht="15">
      <c r="A14165"/>
      <c r="B14165"/>
      <c r="C14165"/>
      <c r="D14165"/>
      <c r="E14165"/>
      <c r="F14165"/>
      <c r="G14165"/>
      <c r="H14165"/>
      <c r="I14165"/>
      <c r="J14165"/>
      <c r="K14165"/>
    </row>
    <row r="14166" spans="1:11" ht="15">
      <c r="A14166"/>
      <c r="B14166"/>
      <c r="C14166"/>
      <c r="D14166"/>
      <c r="E14166"/>
      <c r="F14166"/>
      <c r="G14166"/>
      <c r="H14166"/>
      <c r="I14166"/>
      <c r="J14166"/>
      <c r="K14166"/>
    </row>
    <row r="14167" spans="1:11" ht="15">
      <c r="A14167"/>
      <c r="B14167"/>
      <c r="C14167"/>
      <c r="D14167"/>
      <c r="E14167"/>
      <c r="F14167"/>
      <c r="G14167"/>
      <c r="H14167"/>
      <c r="I14167"/>
      <c r="J14167"/>
      <c r="K14167"/>
    </row>
    <row r="14168" spans="1:11" ht="15">
      <c r="A14168"/>
      <c r="B14168"/>
      <c r="C14168"/>
      <c r="D14168"/>
      <c r="E14168"/>
      <c r="F14168"/>
      <c r="G14168"/>
      <c r="H14168"/>
      <c r="I14168"/>
      <c r="J14168"/>
      <c r="K14168"/>
    </row>
    <row r="14169" spans="1:11" ht="15">
      <c r="A14169"/>
      <c r="B14169"/>
      <c r="C14169"/>
      <c r="D14169"/>
      <c r="E14169"/>
      <c r="F14169"/>
      <c r="G14169"/>
      <c r="H14169"/>
      <c r="I14169"/>
      <c r="J14169"/>
      <c r="K14169"/>
    </row>
    <row r="14170" spans="1:11" ht="15">
      <c r="A14170"/>
      <c r="B14170"/>
      <c r="C14170"/>
      <c r="D14170"/>
      <c r="E14170"/>
      <c r="F14170"/>
      <c r="G14170"/>
      <c r="H14170"/>
      <c r="I14170"/>
      <c r="J14170"/>
      <c r="K14170"/>
    </row>
    <row r="14171" spans="1:11" ht="15">
      <c r="A14171"/>
      <c r="B14171"/>
      <c r="C14171"/>
      <c r="D14171"/>
      <c r="E14171"/>
      <c r="F14171"/>
      <c r="G14171"/>
      <c r="H14171"/>
      <c r="I14171"/>
      <c r="J14171"/>
      <c r="K14171"/>
    </row>
    <row r="14172" spans="1:11" ht="15">
      <c r="A14172"/>
      <c r="B14172"/>
      <c r="C14172"/>
      <c r="D14172"/>
      <c r="E14172"/>
      <c r="F14172"/>
      <c r="G14172"/>
      <c r="H14172"/>
      <c r="I14172"/>
      <c r="J14172"/>
      <c r="K14172"/>
    </row>
    <row r="14173" spans="1:11" ht="15">
      <c r="A14173"/>
      <c r="B14173"/>
      <c r="C14173"/>
      <c r="D14173"/>
      <c r="E14173"/>
      <c r="F14173"/>
      <c r="G14173"/>
      <c r="H14173"/>
      <c r="I14173"/>
      <c r="J14173"/>
      <c r="K14173"/>
    </row>
    <row r="14174" spans="1:11" ht="15">
      <c r="A14174"/>
      <c r="B14174"/>
      <c r="C14174"/>
      <c r="D14174"/>
      <c r="E14174"/>
      <c r="F14174"/>
      <c r="G14174"/>
      <c r="H14174"/>
      <c r="I14174"/>
      <c r="J14174"/>
      <c r="K14174"/>
    </row>
    <row r="14175" spans="1:11" ht="15">
      <c r="A14175"/>
      <c r="B14175"/>
      <c r="C14175"/>
      <c r="D14175"/>
      <c r="E14175"/>
      <c r="F14175"/>
      <c r="G14175"/>
      <c r="H14175"/>
      <c r="I14175"/>
      <c r="J14175"/>
      <c r="K14175"/>
    </row>
    <row r="14176" spans="1:11" ht="15">
      <c r="A14176"/>
      <c r="B14176"/>
      <c r="C14176"/>
      <c r="D14176"/>
      <c r="E14176"/>
      <c r="F14176"/>
      <c r="G14176"/>
      <c r="H14176"/>
      <c r="I14176"/>
      <c r="J14176"/>
      <c r="K14176"/>
    </row>
    <row r="14177" spans="1:11" ht="15">
      <c r="A14177"/>
      <c r="B14177"/>
      <c r="C14177"/>
      <c r="D14177"/>
      <c r="E14177"/>
      <c r="F14177"/>
      <c r="G14177"/>
      <c r="H14177"/>
      <c r="I14177"/>
      <c r="J14177"/>
      <c r="K14177"/>
    </row>
    <row r="14178" spans="1:11" ht="15">
      <c r="A14178"/>
      <c r="B14178"/>
      <c r="C14178"/>
      <c r="D14178"/>
      <c r="E14178"/>
      <c r="F14178"/>
      <c r="G14178"/>
      <c r="H14178"/>
      <c r="I14178"/>
      <c r="J14178"/>
      <c r="K14178"/>
    </row>
    <row r="14179" spans="1:11" ht="15">
      <c r="A14179"/>
      <c r="B14179"/>
      <c r="C14179"/>
      <c r="D14179"/>
      <c r="E14179"/>
      <c r="F14179"/>
      <c r="G14179"/>
      <c r="H14179"/>
      <c r="I14179"/>
      <c r="J14179"/>
      <c r="K14179"/>
    </row>
    <row r="14180" spans="1:11" ht="15">
      <c r="A14180"/>
      <c r="B14180"/>
      <c r="C14180"/>
      <c r="D14180"/>
      <c r="E14180"/>
      <c r="F14180"/>
      <c r="G14180"/>
      <c r="H14180"/>
      <c r="I14180"/>
      <c r="J14180"/>
      <c r="K14180"/>
    </row>
    <row r="14181" spans="1:11" ht="15">
      <c r="A14181"/>
      <c r="B14181"/>
      <c r="C14181"/>
      <c r="D14181"/>
      <c r="E14181"/>
      <c r="F14181"/>
      <c r="G14181"/>
      <c r="H14181"/>
      <c r="I14181"/>
      <c r="J14181"/>
      <c r="K14181"/>
    </row>
    <row r="14182" spans="1:11" ht="15">
      <c r="A14182"/>
      <c r="B14182"/>
      <c r="C14182"/>
      <c r="D14182"/>
      <c r="E14182"/>
      <c r="F14182"/>
      <c r="G14182"/>
      <c r="H14182"/>
      <c r="I14182"/>
      <c r="J14182"/>
      <c r="K14182"/>
    </row>
    <row r="14183" spans="1:11" ht="15">
      <c r="A14183"/>
      <c r="B14183"/>
      <c r="C14183"/>
      <c r="D14183"/>
      <c r="E14183"/>
      <c r="F14183"/>
      <c r="G14183"/>
      <c r="H14183"/>
      <c r="I14183"/>
      <c r="J14183"/>
      <c r="K14183"/>
    </row>
    <row r="14184" spans="1:11" ht="15">
      <c r="A14184"/>
      <c r="B14184"/>
      <c r="C14184"/>
      <c r="D14184"/>
      <c r="E14184"/>
      <c r="F14184"/>
      <c r="G14184"/>
      <c r="H14184"/>
      <c r="I14184"/>
      <c r="J14184"/>
      <c r="K14184"/>
    </row>
    <row r="14185" spans="1:11" ht="15">
      <c r="A14185"/>
      <c r="B14185"/>
      <c r="C14185"/>
      <c r="D14185"/>
      <c r="E14185"/>
      <c r="F14185"/>
      <c r="G14185"/>
      <c r="H14185"/>
      <c r="I14185"/>
      <c r="J14185"/>
      <c r="K14185"/>
    </row>
    <row r="14186" spans="1:11" ht="15">
      <c r="A14186"/>
      <c r="B14186"/>
      <c r="C14186"/>
      <c r="D14186"/>
      <c r="E14186"/>
      <c r="F14186"/>
      <c r="G14186"/>
      <c r="H14186"/>
      <c r="I14186"/>
      <c r="J14186"/>
      <c r="K14186"/>
    </row>
    <row r="14187" spans="1:11" ht="15">
      <c r="A14187"/>
      <c r="B14187"/>
      <c r="C14187"/>
      <c r="D14187"/>
      <c r="E14187"/>
      <c r="F14187"/>
      <c r="G14187"/>
      <c r="H14187"/>
      <c r="I14187"/>
      <c r="J14187"/>
      <c r="K14187"/>
    </row>
    <row r="14188" spans="1:11" ht="15">
      <c r="A14188"/>
      <c r="B14188"/>
      <c r="C14188"/>
      <c r="D14188"/>
      <c r="E14188"/>
      <c r="F14188"/>
      <c r="G14188"/>
      <c r="H14188"/>
      <c r="I14188"/>
      <c r="J14188"/>
      <c r="K14188"/>
    </row>
    <row r="14189" spans="1:11" ht="15">
      <c r="A14189"/>
      <c r="B14189"/>
      <c r="C14189"/>
      <c r="D14189"/>
      <c r="E14189"/>
      <c r="F14189"/>
      <c r="G14189"/>
      <c r="H14189"/>
      <c r="I14189"/>
      <c r="J14189"/>
      <c r="K14189"/>
    </row>
    <row r="14190" spans="1:11" ht="15">
      <c r="A14190"/>
      <c r="B14190"/>
      <c r="C14190"/>
      <c r="D14190"/>
      <c r="E14190"/>
      <c r="F14190"/>
      <c r="G14190"/>
      <c r="H14190"/>
      <c r="I14190"/>
      <c r="J14190"/>
      <c r="K14190"/>
    </row>
    <row r="14191" spans="1:11" ht="15">
      <c r="A14191"/>
      <c r="B14191"/>
      <c r="C14191"/>
      <c r="D14191"/>
      <c r="E14191"/>
      <c r="F14191"/>
      <c r="G14191"/>
      <c r="H14191"/>
      <c r="I14191"/>
      <c r="J14191"/>
      <c r="K14191"/>
    </row>
    <row r="14192" spans="1:11" ht="15">
      <c r="A14192"/>
      <c r="B14192"/>
      <c r="C14192"/>
      <c r="D14192"/>
      <c r="E14192"/>
      <c r="F14192"/>
      <c r="G14192"/>
      <c r="H14192"/>
      <c r="I14192"/>
      <c r="J14192"/>
      <c r="K14192"/>
    </row>
    <row r="14193" spans="1:11" ht="15">
      <c r="A14193"/>
      <c r="B14193"/>
      <c r="C14193"/>
      <c r="D14193"/>
      <c r="E14193"/>
      <c r="F14193"/>
      <c r="G14193"/>
      <c r="H14193"/>
      <c r="I14193"/>
      <c r="J14193"/>
      <c r="K14193"/>
    </row>
    <row r="14194" spans="1:11" ht="15">
      <c r="A14194"/>
      <c r="B14194"/>
      <c r="C14194"/>
      <c r="D14194"/>
      <c r="E14194"/>
      <c r="F14194"/>
      <c r="G14194"/>
      <c r="H14194"/>
      <c r="I14194"/>
      <c r="J14194"/>
      <c r="K14194"/>
    </row>
    <row r="14195" spans="1:11" ht="15">
      <c r="A14195"/>
      <c r="B14195"/>
      <c r="C14195"/>
      <c r="D14195"/>
      <c r="E14195"/>
      <c r="F14195"/>
      <c r="G14195"/>
      <c r="H14195"/>
      <c r="I14195"/>
      <c r="J14195"/>
      <c r="K14195"/>
    </row>
    <row r="14196" spans="1:11" ht="15">
      <c r="A14196"/>
      <c r="B14196"/>
      <c r="C14196"/>
      <c r="D14196"/>
      <c r="E14196"/>
      <c r="F14196"/>
      <c r="G14196"/>
      <c r="H14196"/>
      <c r="I14196"/>
      <c r="J14196"/>
      <c r="K14196"/>
    </row>
    <row r="14197" spans="1:11" ht="15">
      <c r="A14197"/>
      <c r="B14197"/>
      <c r="C14197"/>
      <c r="D14197"/>
      <c r="E14197"/>
      <c r="F14197"/>
      <c r="G14197"/>
      <c r="H14197"/>
      <c r="I14197"/>
      <c r="J14197"/>
      <c r="K14197"/>
    </row>
    <row r="14198" spans="1:11" ht="15">
      <c r="A14198"/>
      <c r="B14198"/>
      <c r="C14198"/>
      <c r="D14198"/>
      <c r="E14198"/>
      <c r="F14198"/>
      <c r="G14198"/>
      <c r="H14198"/>
      <c r="I14198"/>
      <c r="J14198"/>
      <c r="K14198"/>
    </row>
    <row r="14199" spans="1:11" ht="15">
      <c r="A14199"/>
      <c r="B14199"/>
      <c r="C14199"/>
      <c r="D14199"/>
      <c r="E14199"/>
      <c r="F14199"/>
      <c r="G14199"/>
      <c r="H14199"/>
      <c r="I14199"/>
      <c r="J14199"/>
      <c r="K14199"/>
    </row>
    <row r="14200" spans="1:11" ht="15">
      <c r="A14200"/>
      <c r="B14200"/>
      <c r="C14200"/>
      <c r="D14200"/>
      <c r="E14200"/>
      <c r="F14200"/>
      <c r="G14200"/>
      <c r="H14200"/>
      <c r="I14200"/>
      <c r="J14200"/>
      <c r="K14200"/>
    </row>
    <row r="14201" spans="1:11" ht="15">
      <c r="A14201"/>
      <c r="B14201"/>
      <c r="C14201"/>
      <c r="D14201"/>
      <c r="E14201"/>
      <c r="F14201"/>
      <c r="G14201"/>
      <c r="H14201"/>
      <c r="I14201"/>
      <c r="J14201"/>
      <c r="K14201"/>
    </row>
    <row r="14202" spans="1:11" ht="15">
      <c r="A14202"/>
      <c r="B14202"/>
      <c r="C14202"/>
      <c r="D14202"/>
      <c r="E14202"/>
      <c r="F14202"/>
      <c r="G14202"/>
      <c r="H14202"/>
      <c r="I14202"/>
      <c r="J14202"/>
      <c r="K14202"/>
    </row>
    <row r="14203" spans="1:11" ht="15">
      <c r="A14203"/>
      <c r="B14203"/>
      <c r="C14203"/>
      <c r="D14203"/>
      <c r="E14203"/>
      <c r="F14203"/>
      <c r="G14203"/>
      <c r="H14203"/>
      <c r="I14203"/>
      <c r="J14203"/>
      <c r="K14203"/>
    </row>
    <row r="14204" spans="1:11" ht="15">
      <c r="A14204"/>
      <c r="B14204"/>
      <c r="C14204"/>
      <c r="D14204"/>
      <c r="E14204"/>
      <c r="F14204"/>
      <c r="G14204"/>
      <c r="H14204"/>
      <c r="I14204"/>
      <c r="J14204"/>
      <c r="K14204"/>
    </row>
    <row r="14205" spans="1:11" ht="15">
      <c r="A14205"/>
      <c r="B14205"/>
      <c r="C14205"/>
      <c r="D14205"/>
      <c r="E14205"/>
      <c r="F14205"/>
      <c r="G14205"/>
      <c r="H14205"/>
      <c r="I14205"/>
      <c r="J14205"/>
      <c r="K14205"/>
    </row>
    <row r="14206" spans="1:11" ht="15">
      <c r="A14206"/>
      <c r="B14206"/>
      <c r="C14206"/>
      <c r="D14206"/>
      <c r="E14206"/>
      <c r="F14206"/>
      <c r="G14206"/>
      <c r="H14206"/>
      <c r="I14206"/>
      <c r="J14206"/>
      <c r="K14206"/>
    </row>
    <row r="14207" spans="1:11" ht="15">
      <c r="A14207"/>
      <c r="B14207"/>
      <c r="C14207"/>
      <c r="D14207"/>
      <c r="E14207"/>
      <c r="F14207"/>
      <c r="G14207"/>
      <c r="H14207"/>
      <c r="I14207"/>
      <c r="J14207"/>
      <c r="K14207"/>
    </row>
    <row r="14208" spans="1:11" ht="15">
      <c r="A14208"/>
      <c r="B14208"/>
      <c r="C14208"/>
      <c r="D14208"/>
      <c r="E14208"/>
      <c r="F14208"/>
      <c r="G14208"/>
      <c r="H14208"/>
      <c r="I14208"/>
      <c r="J14208"/>
      <c r="K14208"/>
    </row>
    <row r="14209" spans="1:11" ht="15">
      <c r="A14209"/>
      <c r="B14209"/>
      <c r="C14209"/>
      <c r="D14209"/>
      <c r="E14209"/>
      <c r="F14209"/>
      <c r="G14209"/>
      <c r="H14209"/>
      <c r="I14209"/>
      <c r="J14209"/>
      <c r="K14209"/>
    </row>
    <row r="14210" spans="1:11" ht="15">
      <c r="A14210"/>
      <c r="B14210"/>
      <c r="C14210"/>
      <c r="D14210"/>
      <c r="E14210"/>
      <c r="F14210"/>
      <c r="G14210"/>
      <c r="H14210"/>
      <c r="I14210"/>
      <c r="J14210"/>
      <c r="K14210"/>
    </row>
    <row r="14211" spans="1:11" ht="15">
      <c r="A14211"/>
      <c r="B14211"/>
      <c r="C14211"/>
      <c r="D14211"/>
      <c r="E14211"/>
      <c r="F14211"/>
      <c r="G14211"/>
      <c r="H14211"/>
      <c r="I14211"/>
      <c r="J14211"/>
      <c r="K14211"/>
    </row>
    <row r="14212" spans="1:11" ht="15">
      <c r="A14212"/>
      <c r="B14212"/>
      <c r="C14212"/>
      <c r="D14212"/>
      <c r="E14212"/>
      <c r="F14212"/>
      <c r="G14212"/>
      <c r="H14212"/>
      <c r="I14212"/>
      <c r="J14212"/>
      <c r="K14212"/>
    </row>
    <row r="14213" spans="1:11" ht="15">
      <c r="A14213"/>
      <c r="B14213"/>
      <c r="C14213"/>
      <c r="D14213"/>
      <c r="E14213"/>
      <c r="F14213"/>
      <c r="G14213"/>
      <c r="H14213"/>
      <c r="I14213"/>
      <c r="J14213"/>
      <c r="K14213"/>
    </row>
    <row r="14214" spans="1:11" ht="15">
      <c r="A14214"/>
      <c r="B14214"/>
      <c r="C14214"/>
      <c r="D14214"/>
      <c r="E14214"/>
      <c r="F14214"/>
      <c r="G14214"/>
      <c r="H14214"/>
      <c r="I14214"/>
      <c r="J14214"/>
      <c r="K14214"/>
    </row>
    <row r="14215" spans="1:11" ht="15">
      <c r="A14215"/>
      <c r="B14215"/>
      <c r="C14215"/>
      <c r="D14215"/>
      <c r="E14215"/>
      <c r="F14215"/>
      <c r="G14215"/>
      <c r="H14215"/>
      <c r="I14215"/>
      <c r="J14215"/>
      <c r="K14215"/>
    </row>
    <row r="14216" spans="1:11" ht="15">
      <c r="A14216"/>
      <c r="B14216"/>
      <c r="C14216"/>
      <c r="D14216"/>
      <c r="E14216"/>
      <c r="F14216"/>
      <c r="G14216"/>
      <c r="H14216"/>
      <c r="I14216"/>
      <c r="J14216"/>
      <c r="K14216"/>
    </row>
    <row r="14217" spans="1:11" ht="15">
      <c r="A14217"/>
      <c r="B14217"/>
      <c r="C14217"/>
      <c r="D14217"/>
      <c r="E14217"/>
      <c r="F14217"/>
      <c r="G14217"/>
      <c r="H14217"/>
      <c r="I14217"/>
      <c r="J14217"/>
      <c r="K14217"/>
    </row>
    <row r="14218" spans="1:11" ht="15">
      <c r="A14218"/>
      <c r="B14218"/>
      <c r="C14218"/>
      <c r="D14218"/>
      <c r="E14218"/>
      <c r="F14218"/>
      <c r="G14218"/>
      <c r="H14218"/>
      <c r="I14218"/>
      <c r="J14218"/>
      <c r="K14218"/>
    </row>
    <row r="14219" spans="1:11" ht="15">
      <c r="A14219"/>
      <c r="B14219"/>
      <c r="C14219"/>
      <c r="D14219"/>
      <c r="E14219"/>
      <c r="F14219"/>
      <c r="G14219"/>
      <c r="H14219"/>
      <c r="I14219"/>
      <c r="J14219"/>
      <c r="K14219"/>
    </row>
    <row r="14220" spans="1:11" ht="15">
      <c r="A14220"/>
      <c r="B14220"/>
      <c r="C14220"/>
      <c r="D14220"/>
      <c r="E14220"/>
      <c r="F14220"/>
      <c r="G14220"/>
      <c r="H14220"/>
      <c r="I14220"/>
      <c r="J14220"/>
      <c r="K14220"/>
    </row>
    <row r="14221" spans="1:11" ht="15">
      <c r="A14221"/>
      <c r="B14221"/>
      <c r="C14221"/>
      <c r="D14221"/>
      <c r="E14221"/>
      <c r="F14221"/>
      <c r="G14221"/>
      <c r="H14221"/>
      <c r="I14221"/>
      <c r="J14221"/>
      <c r="K14221"/>
    </row>
    <row r="14222" spans="1:11" ht="15">
      <c r="A14222"/>
      <c r="B14222"/>
      <c r="C14222"/>
      <c r="D14222"/>
      <c r="E14222"/>
      <c r="F14222"/>
      <c r="G14222"/>
      <c r="H14222"/>
      <c r="I14222"/>
      <c r="J14222"/>
      <c r="K14222"/>
    </row>
    <row r="14223" spans="1:11" ht="15">
      <c r="A14223"/>
      <c r="B14223"/>
      <c r="C14223"/>
      <c r="D14223"/>
      <c r="E14223"/>
      <c r="F14223"/>
      <c r="G14223"/>
      <c r="H14223"/>
      <c r="I14223"/>
      <c r="J14223"/>
      <c r="K14223"/>
    </row>
    <row r="14224" spans="1:11" ht="15">
      <c r="A14224"/>
      <c r="B14224"/>
      <c r="C14224"/>
      <c r="D14224"/>
      <c r="E14224"/>
      <c r="F14224"/>
      <c r="G14224"/>
      <c r="H14224"/>
      <c r="I14224"/>
      <c r="J14224"/>
      <c r="K14224"/>
    </row>
    <row r="14225" spans="1:11" ht="15">
      <c r="A14225"/>
      <c r="B14225"/>
      <c r="C14225"/>
      <c r="D14225"/>
      <c r="E14225"/>
      <c r="F14225"/>
      <c r="G14225"/>
      <c r="H14225"/>
      <c r="I14225"/>
      <c r="J14225"/>
      <c r="K14225"/>
    </row>
    <row r="14226" spans="1:11" ht="15">
      <c r="A14226"/>
      <c r="B14226"/>
      <c r="C14226"/>
      <c r="D14226"/>
      <c r="E14226"/>
      <c r="F14226"/>
      <c r="G14226"/>
      <c r="H14226"/>
      <c r="I14226"/>
      <c r="J14226"/>
      <c r="K14226"/>
    </row>
    <row r="14227" spans="1:11" ht="15">
      <c r="A14227"/>
      <c r="B14227"/>
      <c r="C14227"/>
      <c r="D14227"/>
      <c r="E14227"/>
      <c r="F14227"/>
      <c r="G14227"/>
      <c r="H14227"/>
      <c r="I14227"/>
      <c r="J14227"/>
      <c r="K14227"/>
    </row>
    <row r="14228" spans="1:11" ht="15">
      <c r="A14228"/>
      <c r="B14228"/>
      <c r="C14228"/>
      <c r="D14228"/>
      <c r="E14228"/>
      <c r="F14228"/>
      <c r="G14228"/>
      <c r="H14228"/>
      <c r="I14228"/>
      <c r="J14228"/>
      <c r="K14228"/>
    </row>
    <row r="14229" spans="1:11" ht="15">
      <c r="A14229"/>
      <c r="B14229"/>
      <c r="C14229"/>
      <c r="D14229"/>
      <c r="E14229"/>
      <c r="F14229"/>
      <c r="G14229"/>
      <c r="H14229"/>
      <c r="I14229"/>
      <c r="J14229"/>
      <c r="K14229"/>
    </row>
    <row r="14230" spans="1:11" ht="15">
      <c r="A14230"/>
      <c r="B14230"/>
      <c r="C14230"/>
      <c r="D14230"/>
      <c r="E14230"/>
      <c r="F14230"/>
      <c r="G14230"/>
      <c r="H14230"/>
      <c r="I14230"/>
      <c r="J14230"/>
      <c r="K14230"/>
    </row>
    <row r="14231" spans="1:11" ht="15">
      <c r="A14231"/>
      <c r="B14231"/>
      <c r="C14231"/>
      <c r="D14231"/>
      <c r="E14231"/>
      <c r="F14231"/>
      <c r="G14231"/>
      <c r="H14231"/>
      <c r="I14231"/>
      <c r="J14231"/>
      <c r="K14231"/>
    </row>
    <row r="14232" spans="1:11" ht="15">
      <c r="A14232"/>
      <c r="B14232"/>
      <c r="C14232"/>
      <c r="D14232"/>
      <c r="E14232"/>
      <c r="F14232"/>
      <c r="G14232"/>
      <c r="H14232"/>
      <c r="I14232"/>
      <c r="J14232"/>
      <c r="K14232"/>
    </row>
    <row r="14233" spans="1:11" ht="15">
      <c r="A14233"/>
      <c r="B14233"/>
      <c r="C14233"/>
      <c r="D14233"/>
      <c r="E14233"/>
      <c r="F14233"/>
      <c r="G14233"/>
      <c r="H14233"/>
      <c r="I14233"/>
      <c r="J14233"/>
      <c r="K14233"/>
    </row>
    <row r="14234" spans="1:11" ht="15">
      <c r="A14234"/>
      <c r="B14234"/>
      <c r="C14234"/>
      <c r="D14234"/>
      <c r="E14234"/>
      <c r="F14234"/>
      <c r="G14234"/>
      <c r="H14234"/>
      <c r="I14234"/>
      <c r="J14234"/>
      <c r="K14234"/>
    </row>
    <row r="14235" spans="1:11" ht="15">
      <c r="A14235"/>
      <c r="B14235"/>
      <c r="C14235"/>
      <c r="D14235"/>
      <c r="E14235"/>
      <c r="F14235"/>
      <c r="G14235"/>
      <c r="H14235"/>
      <c r="I14235"/>
      <c r="J14235"/>
      <c r="K14235"/>
    </row>
    <row r="14236" spans="1:11" ht="15">
      <c r="A14236"/>
      <c r="B14236"/>
      <c r="C14236"/>
      <c r="D14236"/>
      <c r="E14236"/>
      <c r="F14236"/>
      <c r="G14236"/>
      <c r="H14236"/>
      <c r="I14236"/>
      <c r="J14236"/>
      <c r="K14236"/>
    </row>
    <row r="14237" spans="1:11" ht="15">
      <c r="A14237"/>
      <c r="B14237"/>
      <c r="C14237"/>
      <c r="D14237"/>
      <c r="E14237"/>
      <c r="F14237"/>
      <c r="G14237"/>
      <c r="H14237"/>
      <c r="I14237"/>
      <c r="J14237"/>
      <c r="K14237"/>
    </row>
    <row r="14238" spans="1:11" ht="15">
      <c r="A14238"/>
      <c r="B14238"/>
      <c r="C14238"/>
      <c r="D14238"/>
      <c r="E14238"/>
      <c r="F14238"/>
      <c r="G14238"/>
      <c r="H14238"/>
      <c r="I14238"/>
      <c r="J14238"/>
      <c r="K14238"/>
    </row>
    <row r="14239" spans="1:11" ht="15">
      <c r="A14239"/>
      <c r="B14239"/>
      <c r="C14239"/>
      <c r="D14239"/>
      <c r="E14239"/>
      <c r="F14239"/>
      <c r="G14239"/>
      <c r="H14239"/>
      <c r="I14239"/>
      <c r="J14239"/>
      <c r="K14239"/>
    </row>
    <row r="14240" spans="1:11" ht="15">
      <c r="A14240"/>
      <c r="B14240"/>
      <c r="C14240"/>
      <c r="D14240"/>
      <c r="E14240"/>
      <c r="F14240"/>
      <c r="G14240"/>
      <c r="H14240"/>
      <c r="I14240"/>
      <c r="J14240"/>
      <c r="K14240"/>
    </row>
    <row r="14241" spans="1:11" ht="15">
      <c r="A14241"/>
      <c r="B14241"/>
      <c r="C14241"/>
      <c r="D14241"/>
      <c r="E14241"/>
      <c r="F14241"/>
      <c r="G14241"/>
      <c r="H14241"/>
      <c r="I14241"/>
      <c r="J14241"/>
      <c r="K14241"/>
    </row>
    <row r="14242" spans="1:11" ht="15">
      <c r="A14242"/>
      <c r="B14242"/>
      <c r="C14242"/>
      <c r="D14242"/>
      <c r="E14242"/>
      <c r="F14242"/>
      <c r="G14242"/>
      <c r="H14242"/>
      <c r="I14242"/>
      <c r="J14242"/>
      <c r="K14242"/>
    </row>
    <row r="14243" spans="1:11" ht="15">
      <c r="A14243"/>
      <c r="B14243"/>
      <c r="C14243"/>
      <c r="D14243"/>
      <c r="E14243"/>
      <c r="F14243"/>
      <c r="G14243"/>
      <c r="H14243"/>
      <c r="I14243"/>
      <c r="J14243"/>
      <c r="K14243"/>
    </row>
    <row r="14244" spans="1:11" ht="15">
      <c r="A14244"/>
      <c r="B14244"/>
      <c r="C14244"/>
      <c r="D14244"/>
      <c r="E14244"/>
      <c r="F14244"/>
      <c r="G14244"/>
      <c r="H14244"/>
      <c r="I14244"/>
      <c r="J14244"/>
      <c r="K14244"/>
    </row>
    <row r="14245" spans="1:11" ht="15">
      <c r="A14245"/>
      <c r="B14245"/>
      <c r="C14245"/>
      <c r="D14245"/>
      <c r="E14245"/>
      <c r="F14245"/>
      <c r="G14245"/>
      <c r="H14245"/>
      <c r="I14245"/>
      <c r="J14245"/>
      <c r="K14245"/>
    </row>
    <row r="14246" spans="1:11" ht="15">
      <c r="A14246"/>
      <c r="B14246"/>
      <c r="C14246"/>
      <c r="D14246"/>
      <c r="E14246"/>
      <c r="F14246"/>
      <c r="G14246"/>
      <c r="H14246"/>
      <c r="I14246"/>
      <c r="J14246"/>
      <c r="K14246"/>
    </row>
    <row r="14247" spans="1:11" ht="15">
      <c r="A14247"/>
      <c r="B14247"/>
      <c r="C14247"/>
      <c r="D14247"/>
      <c r="E14247"/>
      <c r="F14247"/>
      <c r="G14247"/>
      <c r="H14247"/>
      <c r="I14247"/>
      <c r="J14247"/>
      <c r="K14247"/>
    </row>
    <row r="14248" spans="1:11" ht="15">
      <c r="A14248"/>
      <c r="B14248"/>
      <c r="C14248"/>
      <c r="D14248"/>
      <c r="E14248"/>
      <c r="F14248"/>
      <c r="G14248"/>
      <c r="H14248"/>
      <c r="I14248"/>
      <c r="J14248"/>
      <c r="K14248"/>
    </row>
    <row r="14249" spans="1:11" ht="15">
      <c r="A14249"/>
      <c r="B14249"/>
      <c r="C14249"/>
      <c r="D14249"/>
      <c r="E14249"/>
      <c r="F14249"/>
      <c r="G14249"/>
      <c r="H14249"/>
      <c r="I14249"/>
      <c r="J14249"/>
      <c r="K14249"/>
    </row>
    <row r="14250" spans="1:11" ht="15">
      <c r="A14250"/>
      <c r="B14250"/>
      <c r="C14250"/>
      <c r="D14250"/>
      <c r="E14250"/>
      <c r="F14250"/>
      <c r="G14250"/>
      <c r="H14250"/>
      <c r="I14250"/>
      <c r="J14250"/>
      <c r="K14250"/>
    </row>
    <row r="14251" spans="1:11" ht="15">
      <c r="A14251"/>
      <c r="B14251"/>
      <c r="C14251"/>
      <c r="D14251"/>
      <c r="E14251"/>
      <c r="F14251"/>
      <c r="G14251"/>
      <c r="H14251"/>
      <c r="I14251"/>
      <c r="J14251"/>
      <c r="K14251"/>
    </row>
    <row r="14252" spans="1:11" ht="15">
      <c r="A14252"/>
      <c r="B14252"/>
      <c r="C14252"/>
      <c r="D14252"/>
      <c r="E14252"/>
      <c r="F14252"/>
      <c r="G14252"/>
      <c r="H14252"/>
      <c r="I14252"/>
      <c r="J14252"/>
      <c r="K14252"/>
    </row>
    <row r="14253" spans="1:11" ht="15">
      <c r="A14253"/>
      <c r="B14253"/>
      <c r="C14253"/>
      <c r="D14253"/>
      <c r="E14253"/>
      <c r="F14253"/>
      <c r="G14253"/>
      <c r="H14253"/>
      <c r="I14253"/>
      <c r="J14253"/>
      <c r="K14253"/>
    </row>
    <row r="14254" spans="1:11" ht="15">
      <c r="A14254"/>
      <c r="B14254"/>
      <c r="C14254"/>
      <c r="D14254"/>
      <c r="E14254"/>
      <c r="F14254"/>
      <c r="G14254"/>
      <c r="H14254"/>
      <c r="I14254"/>
      <c r="J14254"/>
      <c r="K14254"/>
    </row>
    <row r="14255" spans="1:11" ht="15">
      <c r="A14255"/>
      <c r="B14255"/>
      <c r="C14255"/>
      <c r="D14255"/>
      <c r="E14255"/>
      <c r="F14255"/>
      <c r="G14255"/>
      <c r="H14255"/>
      <c r="I14255"/>
      <c r="J14255"/>
      <c r="K14255"/>
    </row>
    <row r="14256" spans="1:11" ht="15">
      <c r="A14256"/>
      <c r="B14256"/>
      <c r="C14256"/>
      <c r="D14256"/>
      <c r="E14256"/>
      <c r="F14256"/>
      <c r="G14256"/>
      <c r="H14256"/>
      <c r="I14256"/>
      <c r="J14256"/>
      <c r="K14256"/>
    </row>
    <row r="14257" spans="1:11" ht="15">
      <c r="A14257"/>
      <c r="B14257"/>
      <c r="C14257"/>
      <c r="D14257"/>
      <c r="E14257"/>
      <c r="F14257"/>
      <c r="G14257"/>
      <c r="H14257"/>
      <c r="I14257"/>
      <c r="J14257"/>
      <c r="K14257"/>
    </row>
    <row r="14258" spans="1:11" ht="15">
      <c r="A14258"/>
      <c r="B14258"/>
      <c r="C14258"/>
      <c r="D14258"/>
      <c r="E14258"/>
      <c r="F14258"/>
      <c r="G14258"/>
      <c r="H14258"/>
      <c r="I14258"/>
      <c r="J14258"/>
      <c r="K14258"/>
    </row>
    <row r="14259" spans="1:11" ht="15">
      <c r="A14259"/>
      <c r="B14259"/>
      <c r="C14259"/>
      <c r="D14259"/>
      <c r="E14259"/>
      <c r="F14259"/>
      <c r="G14259"/>
      <c r="H14259"/>
      <c r="I14259"/>
      <c r="J14259"/>
      <c r="K14259"/>
    </row>
    <row r="14260" spans="1:11" ht="15">
      <c r="A14260"/>
      <c r="B14260"/>
      <c r="C14260"/>
      <c r="D14260"/>
      <c r="E14260"/>
      <c r="F14260"/>
      <c r="G14260"/>
      <c r="H14260"/>
      <c r="I14260"/>
      <c r="J14260"/>
      <c r="K14260"/>
    </row>
    <row r="14261" spans="1:11" ht="15">
      <c r="A14261"/>
      <c r="B14261"/>
      <c r="C14261"/>
      <c r="D14261"/>
      <c r="E14261"/>
      <c r="F14261"/>
      <c r="G14261"/>
      <c r="H14261"/>
      <c r="I14261"/>
      <c r="J14261"/>
      <c r="K14261"/>
    </row>
    <row r="14262" spans="1:11" ht="15">
      <c r="A14262"/>
      <c r="B14262"/>
      <c r="C14262"/>
      <c r="D14262"/>
      <c r="E14262"/>
      <c r="F14262"/>
      <c r="G14262"/>
      <c r="H14262"/>
      <c r="I14262"/>
      <c r="J14262"/>
      <c r="K14262"/>
    </row>
    <row r="14263" spans="1:11" ht="15">
      <c r="A14263"/>
      <c r="B14263"/>
      <c r="C14263"/>
      <c r="D14263"/>
      <c r="E14263"/>
      <c r="F14263"/>
      <c r="G14263"/>
      <c r="H14263"/>
      <c r="I14263"/>
      <c r="J14263"/>
      <c r="K14263"/>
    </row>
    <row r="14264" spans="1:11" ht="15">
      <c r="A14264"/>
      <c r="B14264"/>
      <c r="C14264"/>
      <c r="D14264"/>
      <c r="E14264"/>
      <c r="F14264"/>
      <c r="G14264"/>
      <c r="H14264"/>
      <c r="I14264"/>
      <c r="J14264"/>
      <c r="K14264"/>
    </row>
    <row r="14265" spans="1:11" ht="15">
      <c r="A14265"/>
      <c r="B14265"/>
      <c r="C14265"/>
      <c r="D14265"/>
      <c r="E14265"/>
      <c r="F14265"/>
      <c r="G14265"/>
      <c r="H14265"/>
      <c r="I14265"/>
      <c r="J14265"/>
      <c r="K14265"/>
    </row>
    <row r="14266" spans="1:11" ht="15">
      <c r="A14266"/>
      <c r="B14266"/>
      <c r="C14266"/>
      <c r="D14266"/>
      <c r="E14266"/>
      <c r="F14266"/>
      <c r="G14266"/>
      <c r="H14266"/>
      <c r="I14266"/>
      <c r="J14266"/>
      <c r="K14266"/>
    </row>
    <row r="14267" spans="1:11" ht="15">
      <c r="A14267"/>
      <c r="B14267"/>
      <c r="C14267"/>
      <c r="D14267"/>
      <c r="E14267"/>
      <c r="F14267"/>
      <c r="G14267"/>
      <c r="H14267"/>
      <c r="I14267"/>
      <c r="J14267"/>
      <c r="K14267"/>
    </row>
    <row r="14268" spans="1:11" ht="15">
      <c r="A14268"/>
      <c r="B14268"/>
      <c r="C14268"/>
      <c r="D14268"/>
      <c r="E14268"/>
      <c r="F14268"/>
      <c r="G14268"/>
      <c r="H14268"/>
      <c r="I14268"/>
      <c r="J14268"/>
      <c r="K14268"/>
    </row>
    <row r="14269" spans="1:11" ht="15">
      <c r="A14269"/>
      <c r="B14269"/>
      <c r="C14269"/>
      <c r="D14269"/>
      <c r="E14269"/>
      <c r="F14269"/>
      <c r="G14269"/>
      <c r="H14269"/>
      <c r="I14269"/>
      <c r="J14269"/>
      <c r="K14269"/>
    </row>
    <row r="14270" spans="1:11" ht="15">
      <c r="A14270"/>
      <c r="B14270"/>
      <c r="C14270"/>
      <c r="D14270"/>
      <c r="E14270"/>
      <c r="F14270"/>
      <c r="G14270"/>
      <c r="H14270"/>
      <c r="I14270"/>
      <c r="J14270"/>
      <c r="K14270"/>
    </row>
    <row r="14271" spans="1:11" ht="15">
      <c r="A14271"/>
      <c r="B14271"/>
      <c r="C14271"/>
      <c r="D14271"/>
      <c r="E14271"/>
      <c r="F14271"/>
      <c r="G14271"/>
      <c r="H14271"/>
      <c r="I14271"/>
      <c r="J14271"/>
      <c r="K14271"/>
    </row>
    <row r="14272" spans="1:11" ht="15">
      <c r="A14272"/>
      <c r="B14272"/>
      <c r="C14272"/>
      <c r="D14272"/>
      <c r="E14272"/>
      <c r="F14272"/>
      <c r="G14272"/>
      <c r="H14272"/>
      <c r="I14272"/>
      <c r="J14272"/>
      <c r="K14272"/>
    </row>
    <row r="14273" spans="1:11" ht="15">
      <c r="A14273"/>
      <c r="B14273"/>
      <c r="C14273"/>
      <c r="D14273"/>
      <c r="E14273"/>
      <c r="F14273"/>
      <c r="G14273"/>
      <c r="H14273"/>
      <c r="I14273"/>
      <c r="J14273"/>
      <c r="K14273"/>
    </row>
    <row r="14274" spans="1:11" ht="15">
      <c r="A14274"/>
      <c r="B14274"/>
      <c r="C14274"/>
      <c r="D14274"/>
      <c r="E14274"/>
      <c r="F14274"/>
      <c r="G14274"/>
      <c r="H14274"/>
      <c r="I14274"/>
      <c r="J14274"/>
      <c r="K14274"/>
    </row>
    <row r="14275" spans="1:11" ht="15">
      <c r="A14275"/>
      <c r="B14275"/>
      <c r="C14275"/>
      <c r="D14275"/>
      <c r="E14275"/>
      <c r="F14275"/>
      <c r="G14275"/>
      <c r="H14275"/>
      <c r="I14275"/>
      <c r="J14275"/>
      <c r="K14275"/>
    </row>
    <row r="14276" spans="1:11" ht="15">
      <c r="A14276"/>
      <c r="B14276"/>
      <c r="C14276"/>
      <c r="D14276"/>
      <c r="E14276"/>
      <c r="F14276"/>
      <c r="G14276"/>
      <c r="H14276"/>
      <c r="I14276"/>
      <c r="J14276"/>
      <c r="K14276"/>
    </row>
    <row r="14277" spans="1:11" ht="15">
      <c r="A14277"/>
      <c r="B14277"/>
      <c r="C14277"/>
      <c r="D14277"/>
      <c r="E14277"/>
      <c r="F14277"/>
      <c r="G14277"/>
      <c r="H14277"/>
      <c r="I14277"/>
      <c r="J14277"/>
      <c r="K14277"/>
    </row>
    <row r="14278" spans="1:11" ht="15">
      <c r="A14278"/>
      <c r="B14278"/>
      <c r="C14278"/>
      <c r="D14278"/>
      <c r="E14278"/>
      <c r="F14278"/>
      <c r="G14278"/>
      <c r="H14278"/>
      <c r="I14278"/>
      <c r="J14278"/>
      <c r="K14278"/>
    </row>
    <row r="14279" spans="1:11" ht="15">
      <c r="A14279"/>
      <c r="B14279"/>
      <c r="C14279"/>
      <c r="D14279"/>
      <c r="E14279"/>
      <c r="F14279"/>
      <c r="G14279"/>
      <c r="H14279"/>
      <c r="I14279"/>
      <c r="J14279"/>
      <c r="K14279"/>
    </row>
    <row r="14280" spans="1:11" ht="15">
      <c r="A14280"/>
      <c r="B14280"/>
      <c r="C14280"/>
      <c r="D14280"/>
      <c r="E14280"/>
      <c r="F14280"/>
      <c r="G14280"/>
      <c r="H14280"/>
      <c r="I14280"/>
      <c r="J14280"/>
      <c r="K14280"/>
    </row>
    <row r="14281" spans="1:11" ht="15">
      <c r="A14281"/>
      <c r="B14281"/>
      <c r="C14281"/>
      <c r="D14281"/>
      <c r="E14281"/>
      <c r="F14281"/>
      <c r="G14281"/>
      <c r="H14281"/>
      <c r="I14281"/>
      <c r="J14281"/>
      <c r="K14281"/>
    </row>
    <row r="14282" spans="1:11" ht="15">
      <c r="A14282"/>
      <c r="B14282"/>
      <c r="C14282"/>
      <c r="D14282"/>
      <c r="E14282"/>
      <c r="F14282"/>
      <c r="G14282"/>
      <c r="H14282"/>
      <c r="I14282"/>
      <c r="J14282"/>
      <c r="K14282"/>
    </row>
    <row r="14283" spans="1:11" ht="15">
      <c r="A14283"/>
      <c r="B14283"/>
      <c r="C14283"/>
      <c r="D14283"/>
      <c r="E14283"/>
      <c r="F14283"/>
      <c r="G14283"/>
      <c r="H14283"/>
      <c r="I14283"/>
      <c r="J14283"/>
      <c r="K14283"/>
    </row>
    <row r="14284" spans="1:11" ht="15">
      <c r="A14284"/>
      <c r="B14284"/>
      <c r="C14284"/>
      <c r="D14284"/>
      <c r="E14284"/>
      <c r="F14284"/>
      <c r="G14284"/>
      <c r="H14284"/>
      <c r="I14284"/>
      <c r="J14284"/>
      <c r="K14284"/>
    </row>
    <row r="14285" spans="1:11" ht="15">
      <c r="A14285"/>
      <c r="B14285"/>
      <c r="C14285"/>
      <c r="D14285"/>
      <c r="E14285"/>
      <c r="F14285"/>
      <c r="G14285"/>
      <c r="H14285"/>
      <c r="I14285"/>
      <c r="J14285"/>
      <c r="K14285"/>
    </row>
    <row r="14286" spans="1:11" ht="15">
      <c r="A14286"/>
      <c r="B14286"/>
      <c r="C14286"/>
      <c r="D14286"/>
      <c r="E14286"/>
      <c r="F14286"/>
      <c r="G14286"/>
      <c r="H14286"/>
      <c r="I14286"/>
      <c r="J14286"/>
      <c r="K14286"/>
    </row>
    <row r="14287" spans="1:11" ht="15">
      <c r="A14287"/>
      <c r="B14287"/>
      <c r="C14287"/>
      <c r="D14287"/>
      <c r="E14287"/>
      <c r="F14287"/>
      <c r="G14287"/>
      <c r="H14287"/>
      <c r="I14287"/>
      <c r="J14287"/>
      <c r="K14287"/>
    </row>
    <row r="14288" spans="1:11" ht="15">
      <c r="A14288"/>
      <c r="B14288"/>
      <c r="C14288"/>
      <c r="D14288"/>
      <c r="E14288"/>
      <c r="F14288"/>
      <c r="G14288"/>
      <c r="H14288"/>
      <c r="I14288"/>
      <c r="J14288"/>
      <c r="K14288"/>
    </row>
    <row r="14289" spans="1:11" ht="15">
      <c r="A14289"/>
      <c r="B14289"/>
      <c r="C14289"/>
      <c r="D14289"/>
      <c r="E14289"/>
      <c r="F14289"/>
      <c r="G14289"/>
      <c r="H14289"/>
      <c r="I14289"/>
      <c r="J14289"/>
      <c r="K14289"/>
    </row>
    <row r="14290" spans="1:11" ht="15">
      <c r="A14290"/>
      <c r="B14290"/>
      <c r="C14290"/>
      <c r="D14290"/>
      <c r="E14290"/>
      <c r="F14290"/>
      <c r="G14290"/>
      <c r="H14290"/>
      <c r="I14290"/>
      <c r="J14290"/>
      <c r="K14290"/>
    </row>
    <row r="14291" spans="1:11" ht="15">
      <c r="A14291"/>
      <c r="B14291"/>
      <c r="C14291"/>
      <c r="D14291"/>
      <c r="E14291"/>
      <c r="F14291"/>
      <c r="G14291"/>
      <c r="H14291"/>
      <c r="I14291"/>
      <c r="J14291"/>
      <c r="K14291"/>
    </row>
    <row r="14292" spans="1:11" ht="15">
      <c r="A14292"/>
      <c r="B14292"/>
      <c r="C14292"/>
      <c r="D14292"/>
      <c r="E14292"/>
      <c r="F14292"/>
      <c r="G14292"/>
      <c r="H14292"/>
      <c r="I14292"/>
      <c r="J14292"/>
      <c r="K14292"/>
    </row>
    <row r="14293" spans="1:11" ht="15">
      <c r="A14293"/>
      <c r="B14293"/>
      <c r="C14293"/>
      <c r="D14293"/>
      <c r="E14293"/>
      <c r="F14293"/>
      <c r="G14293"/>
      <c r="H14293"/>
      <c r="I14293"/>
      <c r="J14293"/>
      <c r="K14293"/>
    </row>
    <row r="14294" spans="1:11" ht="15">
      <c r="A14294"/>
      <c r="B14294"/>
      <c r="C14294"/>
      <c r="D14294"/>
      <c r="E14294"/>
      <c r="F14294"/>
      <c r="G14294"/>
      <c r="H14294"/>
      <c r="I14294"/>
      <c r="J14294"/>
      <c r="K14294"/>
    </row>
    <row r="14295" spans="1:11" ht="15">
      <c r="A14295"/>
      <c r="B14295"/>
      <c r="C14295"/>
      <c r="D14295"/>
      <c r="E14295"/>
      <c r="F14295"/>
      <c r="G14295"/>
      <c r="H14295"/>
      <c r="I14295"/>
      <c r="J14295"/>
      <c r="K14295"/>
    </row>
    <row r="14296" spans="1:11" ht="15">
      <c r="A14296"/>
      <c r="B14296"/>
      <c r="C14296"/>
      <c r="D14296"/>
      <c r="E14296"/>
      <c r="F14296"/>
      <c r="G14296"/>
      <c r="H14296"/>
      <c r="I14296"/>
      <c r="J14296"/>
      <c r="K14296"/>
    </row>
    <row r="14297" spans="1:11" ht="15">
      <c r="A14297"/>
      <c r="B14297"/>
      <c r="C14297"/>
      <c r="D14297"/>
      <c r="E14297"/>
      <c r="F14297"/>
      <c r="G14297"/>
      <c r="H14297"/>
      <c r="I14297"/>
      <c r="J14297"/>
      <c r="K14297"/>
    </row>
    <row r="14298" spans="1:11" ht="15">
      <c r="A14298"/>
      <c r="B14298"/>
      <c r="C14298"/>
      <c r="D14298"/>
      <c r="E14298"/>
      <c r="F14298"/>
      <c r="G14298"/>
      <c r="H14298"/>
      <c r="I14298"/>
      <c r="J14298"/>
      <c r="K14298"/>
    </row>
    <row r="14299" spans="1:11" ht="15">
      <c r="A14299"/>
      <c r="B14299"/>
      <c r="C14299"/>
      <c r="D14299"/>
      <c r="E14299"/>
      <c r="F14299"/>
      <c r="G14299"/>
      <c r="H14299"/>
      <c r="I14299"/>
      <c r="J14299"/>
      <c r="K14299"/>
    </row>
    <row r="14300" spans="1:11" ht="15">
      <c r="A14300"/>
      <c r="B14300"/>
      <c r="C14300"/>
      <c r="D14300"/>
      <c r="E14300"/>
      <c r="F14300"/>
      <c r="G14300"/>
      <c r="H14300"/>
      <c r="I14300"/>
      <c r="J14300"/>
      <c r="K14300"/>
    </row>
    <row r="14301" spans="1:11" ht="15">
      <c r="A14301"/>
      <c r="B14301"/>
      <c r="C14301"/>
      <c r="D14301"/>
      <c r="E14301"/>
      <c r="F14301"/>
      <c r="G14301"/>
      <c r="H14301"/>
      <c r="I14301"/>
      <c r="J14301"/>
      <c r="K14301"/>
    </row>
    <row r="14302" spans="1:11" ht="15">
      <c r="A14302"/>
      <c r="B14302"/>
      <c r="C14302"/>
      <c r="D14302"/>
      <c r="E14302"/>
      <c r="F14302"/>
      <c r="G14302"/>
      <c r="H14302"/>
      <c r="I14302"/>
      <c r="J14302"/>
      <c r="K14302"/>
    </row>
    <row r="14303" spans="1:11" ht="15">
      <c r="A14303"/>
      <c r="B14303"/>
      <c r="C14303"/>
      <c r="D14303"/>
      <c r="E14303"/>
      <c r="F14303"/>
      <c r="G14303"/>
      <c r="H14303"/>
      <c r="I14303"/>
      <c r="J14303"/>
      <c r="K14303"/>
    </row>
    <row r="14304" spans="1:11" ht="15">
      <c r="A14304"/>
      <c r="B14304"/>
      <c r="C14304"/>
      <c r="D14304"/>
      <c r="E14304"/>
      <c r="F14304"/>
      <c r="G14304"/>
      <c r="H14304"/>
      <c r="I14304"/>
      <c r="J14304"/>
      <c r="K14304"/>
    </row>
    <row r="14305" spans="1:11" ht="15">
      <c r="A14305"/>
      <c r="B14305"/>
      <c r="C14305"/>
      <c r="D14305"/>
      <c r="E14305"/>
      <c r="F14305"/>
      <c r="G14305"/>
      <c r="H14305"/>
      <c r="I14305"/>
      <c r="J14305"/>
      <c r="K14305"/>
    </row>
    <row r="14306" spans="1:11" ht="15">
      <c r="A14306"/>
      <c r="B14306"/>
      <c r="C14306"/>
      <c r="D14306"/>
      <c r="E14306"/>
      <c r="F14306"/>
      <c r="G14306"/>
      <c r="H14306"/>
      <c r="I14306"/>
      <c r="J14306"/>
      <c r="K14306"/>
    </row>
    <row r="14307" spans="1:11" ht="15">
      <c r="A14307"/>
      <c r="B14307"/>
      <c r="C14307"/>
      <c r="D14307"/>
      <c r="E14307"/>
      <c r="F14307"/>
      <c r="G14307"/>
      <c r="H14307"/>
      <c r="I14307"/>
      <c r="J14307"/>
      <c r="K14307"/>
    </row>
    <row r="14308" spans="1:11" ht="15">
      <c r="A14308"/>
      <c r="B14308"/>
      <c r="C14308"/>
      <c r="D14308"/>
      <c r="E14308"/>
      <c r="F14308"/>
      <c r="G14308"/>
      <c r="H14308"/>
      <c r="I14308"/>
      <c r="J14308"/>
      <c r="K14308"/>
    </row>
    <row r="14309" spans="1:11" ht="15">
      <c r="A14309"/>
      <c r="B14309"/>
      <c r="C14309"/>
      <c r="D14309"/>
      <c r="E14309"/>
      <c r="F14309"/>
      <c r="G14309"/>
      <c r="H14309"/>
      <c r="I14309"/>
      <c r="J14309"/>
      <c r="K14309"/>
    </row>
    <row r="14310" spans="1:11" ht="15">
      <c r="A14310"/>
      <c r="B14310"/>
      <c r="C14310"/>
      <c r="D14310"/>
      <c r="E14310"/>
      <c r="F14310"/>
      <c r="G14310"/>
      <c r="H14310"/>
      <c r="I14310"/>
      <c r="J14310"/>
      <c r="K14310"/>
    </row>
    <row r="14311" spans="1:11" ht="15">
      <c r="A14311"/>
      <c r="B14311"/>
      <c r="C14311"/>
      <c r="D14311"/>
      <c r="E14311"/>
      <c r="F14311"/>
      <c r="G14311"/>
      <c r="H14311"/>
      <c r="I14311"/>
      <c r="J14311"/>
      <c r="K14311"/>
    </row>
    <row r="14312" spans="1:11" ht="15">
      <c r="A14312"/>
      <c r="B14312"/>
      <c r="C14312"/>
      <c r="D14312"/>
      <c r="E14312"/>
      <c r="F14312"/>
      <c r="G14312"/>
      <c r="H14312"/>
      <c r="I14312"/>
      <c r="J14312"/>
      <c r="K14312"/>
    </row>
    <row r="14313" spans="1:11" ht="15">
      <c r="A14313"/>
      <c r="B14313"/>
      <c r="C14313"/>
      <c r="D14313"/>
      <c r="E14313"/>
      <c r="F14313"/>
      <c r="G14313"/>
      <c r="H14313"/>
      <c r="I14313"/>
      <c r="J14313"/>
      <c r="K14313"/>
    </row>
    <row r="14314" spans="1:11" ht="15">
      <c r="A14314"/>
      <c r="B14314"/>
      <c r="C14314"/>
      <c r="D14314"/>
      <c r="E14314"/>
      <c r="F14314"/>
      <c r="G14314"/>
      <c r="H14314"/>
      <c r="I14314"/>
      <c r="J14314"/>
      <c r="K14314"/>
    </row>
    <row r="14315" spans="1:11" ht="15">
      <c r="A14315"/>
      <c r="B14315"/>
      <c r="C14315"/>
      <c r="D14315"/>
      <c r="E14315"/>
      <c r="F14315"/>
      <c r="G14315"/>
      <c r="H14315"/>
      <c r="I14315"/>
      <c r="J14315"/>
      <c r="K14315"/>
    </row>
    <row r="14316" spans="1:11" ht="15">
      <c r="A14316"/>
      <c r="B14316"/>
      <c r="C14316"/>
      <c r="D14316"/>
      <c r="E14316"/>
      <c r="F14316"/>
      <c r="G14316"/>
      <c r="H14316"/>
      <c r="I14316"/>
      <c r="J14316"/>
      <c r="K14316"/>
    </row>
    <row r="14317" spans="1:11" ht="15">
      <c r="A14317"/>
      <c r="B14317"/>
      <c r="C14317"/>
      <c r="D14317"/>
      <c r="E14317"/>
      <c r="F14317"/>
      <c r="G14317"/>
      <c r="H14317"/>
      <c r="I14317"/>
      <c r="J14317"/>
      <c r="K14317"/>
    </row>
    <row r="14318" spans="1:11" ht="15">
      <c r="A14318"/>
      <c r="B14318"/>
      <c r="C14318"/>
      <c r="D14318"/>
      <c r="E14318"/>
      <c r="F14318"/>
      <c r="G14318"/>
      <c r="H14318"/>
      <c r="I14318"/>
      <c r="J14318"/>
      <c r="K14318"/>
    </row>
    <row r="14319" spans="1:11" ht="15">
      <c r="A14319"/>
      <c r="B14319"/>
      <c r="C14319"/>
      <c r="D14319"/>
      <c r="E14319"/>
      <c r="F14319"/>
      <c r="G14319"/>
      <c r="H14319"/>
      <c r="I14319"/>
      <c r="J14319"/>
      <c r="K14319"/>
    </row>
    <row r="14320" spans="1:11" ht="15">
      <c r="A14320"/>
      <c r="B14320"/>
      <c r="C14320"/>
      <c r="D14320"/>
      <c r="E14320"/>
      <c r="F14320"/>
      <c r="G14320"/>
      <c r="H14320"/>
      <c r="I14320"/>
      <c r="J14320"/>
      <c r="K14320"/>
    </row>
    <row r="14321" spans="1:11" ht="15">
      <c r="A14321"/>
      <c r="B14321"/>
      <c r="C14321"/>
      <c r="D14321"/>
      <c r="E14321"/>
      <c r="F14321"/>
      <c r="G14321"/>
      <c r="H14321"/>
      <c r="I14321"/>
      <c r="J14321"/>
      <c r="K14321"/>
    </row>
    <row r="14322" spans="1:11" ht="15">
      <c r="A14322"/>
      <c r="B14322"/>
      <c r="C14322"/>
      <c r="D14322"/>
      <c r="E14322"/>
      <c r="F14322"/>
      <c r="G14322"/>
      <c r="H14322"/>
      <c r="I14322"/>
      <c r="J14322"/>
      <c r="K14322"/>
    </row>
    <row r="14323" spans="1:11" ht="15">
      <c r="A14323"/>
      <c r="B14323"/>
      <c r="C14323"/>
      <c r="D14323"/>
      <c r="E14323"/>
      <c r="F14323"/>
      <c r="G14323"/>
      <c r="H14323"/>
      <c r="I14323"/>
      <c r="J14323"/>
      <c r="K14323"/>
    </row>
    <row r="14324" spans="1:11" ht="15">
      <c r="A14324"/>
      <c r="B14324"/>
      <c r="C14324"/>
      <c r="D14324"/>
      <c r="E14324"/>
      <c r="F14324"/>
      <c r="G14324"/>
      <c r="H14324"/>
      <c r="I14324"/>
      <c r="J14324"/>
      <c r="K14324"/>
    </row>
    <row r="14325" spans="1:11" ht="15">
      <c r="A14325"/>
      <c r="B14325"/>
      <c r="C14325"/>
      <c r="D14325"/>
      <c r="E14325"/>
      <c r="F14325"/>
      <c r="G14325"/>
      <c r="H14325"/>
      <c r="I14325"/>
      <c r="J14325"/>
      <c r="K14325"/>
    </row>
    <row r="14326" spans="1:11" ht="15">
      <c r="A14326"/>
      <c r="B14326"/>
      <c r="C14326"/>
      <c r="D14326"/>
      <c r="E14326"/>
      <c r="F14326"/>
      <c r="G14326"/>
      <c r="H14326"/>
      <c r="I14326"/>
      <c r="J14326"/>
      <c r="K14326"/>
    </row>
    <row r="14327" spans="1:11" ht="15">
      <c r="A14327"/>
      <c r="B14327"/>
      <c r="C14327"/>
      <c r="D14327"/>
      <c r="E14327"/>
      <c r="F14327"/>
      <c r="G14327"/>
      <c r="H14327"/>
      <c r="I14327"/>
      <c r="J14327"/>
      <c r="K14327"/>
    </row>
    <row r="14328" spans="1:11" ht="15">
      <c r="A14328"/>
      <c r="B14328"/>
      <c r="C14328"/>
      <c r="D14328"/>
      <c r="E14328"/>
      <c r="F14328"/>
      <c r="G14328"/>
      <c r="H14328"/>
      <c r="I14328"/>
      <c r="J14328"/>
      <c r="K14328"/>
    </row>
    <row r="14329" spans="1:11" ht="15">
      <c r="A14329"/>
      <c r="B14329"/>
      <c r="C14329"/>
      <c r="D14329"/>
      <c r="E14329"/>
      <c r="F14329"/>
      <c r="G14329"/>
      <c r="H14329"/>
      <c r="I14329"/>
      <c r="J14329"/>
      <c r="K14329"/>
    </row>
    <row r="14330" spans="1:11" ht="15">
      <c r="A14330"/>
      <c r="B14330"/>
      <c r="C14330"/>
      <c r="D14330"/>
      <c r="E14330"/>
      <c r="F14330"/>
      <c r="G14330"/>
      <c r="H14330"/>
      <c r="I14330"/>
      <c r="J14330"/>
      <c r="K14330"/>
    </row>
    <row r="14331" spans="1:11" ht="15">
      <c r="A14331"/>
      <c r="B14331"/>
      <c r="C14331"/>
      <c r="D14331"/>
      <c r="E14331"/>
      <c r="F14331"/>
      <c r="G14331"/>
      <c r="H14331"/>
      <c r="I14331"/>
      <c r="J14331"/>
      <c r="K14331"/>
    </row>
    <row r="14332" spans="1:11" ht="15">
      <c r="A14332"/>
      <c r="B14332"/>
      <c r="C14332"/>
      <c r="D14332"/>
      <c r="E14332"/>
      <c r="F14332"/>
      <c r="G14332"/>
      <c r="H14332"/>
      <c r="I14332"/>
      <c r="J14332"/>
      <c r="K14332"/>
    </row>
    <row r="14333" spans="1:11" ht="15">
      <c r="A14333"/>
      <c r="B14333"/>
      <c r="C14333"/>
      <c r="D14333"/>
      <c r="E14333"/>
      <c r="F14333"/>
      <c r="G14333"/>
      <c r="H14333"/>
      <c r="I14333"/>
      <c r="J14333"/>
      <c r="K14333"/>
    </row>
    <row r="14334" spans="1:11" ht="15">
      <c r="A14334"/>
      <c r="B14334"/>
      <c r="C14334"/>
      <c r="D14334"/>
      <c r="E14334"/>
      <c r="F14334"/>
      <c r="G14334"/>
      <c r="H14334"/>
      <c r="I14334"/>
      <c r="J14334"/>
      <c r="K14334"/>
    </row>
    <row r="14335" spans="1:11" ht="15">
      <c r="A14335"/>
      <c r="B14335"/>
      <c r="C14335"/>
      <c r="D14335"/>
      <c r="E14335"/>
      <c r="F14335"/>
      <c r="G14335"/>
      <c r="H14335"/>
      <c r="I14335"/>
      <c r="J14335"/>
      <c r="K14335"/>
    </row>
    <row r="14336" spans="1:11" ht="15">
      <c r="A14336"/>
      <c r="B14336"/>
      <c r="C14336"/>
      <c r="D14336"/>
      <c r="E14336"/>
      <c r="F14336"/>
      <c r="G14336"/>
      <c r="H14336"/>
      <c r="I14336"/>
      <c r="J14336"/>
      <c r="K14336"/>
    </row>
    <row r="14337" spans="1:11" ht="15">
      <c r="A14337"/>
      <c r="B14337"/>
      <c r="C14337"/>
      <c r="D14337"/>
      <c r="E14337"/>
      <c r="F14337"/>
      <c r="G14337"/>
      <c r="H14337"/>
      <c r="I14337"/>
      <c r="J14337"/>
      <c r="K14337"/>
    </row>
    <row r="14338" spans="1:11" ht="15">
      <c r="A14338"/>
      <c r="B14338"/>
      <c r="C14338"/>
      <c r="D14338"/>
      <c r="E14338"/>
      <c r="F14338"/>
      <c r="G14338"/>
      <c r="H14338"/>
      <c r="I14338"/>
      <c r="J14338"/>
      <c r="K14338"/>
    </row>
    <row r="14339" spans="1:11" ht="15">
      <c r="A14339"/>
      <c r="B14339"/>
      <c r="C14339"/>
      <c r="D14339"/>
      <c r="E14339"/>
      <c r="F14339"/>
      <c r="G14339"/>
      <c r="H14339"/>
      <c r="I14339"/>
      <c r="J14339"/>
      <c r="K14339"/>
    </row>
    <row r="14340" spans="1:11" ht="15">
      <c r="A14340"/>
      <c r="B14340"/>
      <c r="C14340"/>
      <c r="D14340"/>
      <c r="E14340"/>
      <c r="F14340"/>
      <c r="G14340"/>
      <c r="H14340"/>
      <c r="I14340"/>
      <c r="J14340"/>
      <c r="K14340"/>
    </row>
    <row r="14341" spans="1:11" ht="15">
      <c r="A14341"/>
      <c r="B14341"/>
      <c r="C14341"/>
      <c r="D14341"/>
      <c r="E14341"/>
      <c r="F14341"/>
      <c r="G14341"/>
      <c r="H14341"/>
      <c r="I14341"/>
      <c r="J14341"/>
      <c r="K14341"/>
    </row>
    <row r="14342" spans="1:11" ht="15">
      <c r="A14342"/>
      <c r="B14342"/>
      <c r="C14342"/>
      <c r="D14342"/>
      <c r="E14342"/>
      <c r="F14342"/>
      <c r="G14342"/>
      <c r="H14342"/>
      <c r="I14342"/>
      <c r="J14342"/>
      <c r="K14342"/>
    </row>
    <row r="14343" spans="1:11" ht="15">
      <c r="A14343"/>
      <c r="B14343"/>
      <c r="C14343"/>
      <c r="D14343"/>
      <c r="E14343"/>
      <c r="F14343"/>
      <c r="G14343"/>
      <c r="H14343"/>
      <c r="I14343"/>
      <c r="J14343"/>
      <c r="K14343"/>
    </row>
    <row r="14344" spans="1:11" ht="15">
      <c r="A14344"/>
      <c r="B14344"/>
      <c r="C14344"/>
      <c r="D14344"/>
      <c r="E14344"/>
      <c r="F14344"/>
      <c r="G14344"/>
      <c r="H14344"/>
      <c r="I14344"/>
      <c r="J14344"/>
      <c r="K14344"/>
    </row>
    <row r="14345" spans="1:11" ht="15">
      <c r="A14345"/>
      <c r="B14345"/>
      <c r="C14345"/>
      <c r="D14345"/>
      <c r="E14345"/>
      <c r="F14345"/>
      <c r="G14345"/>
      <c r="H14345"/>
      <c r="I14345"/>
      <c r="J14345"/>
      <c r="K14345"/>
    </row>
    <row r="14346" spans="1:11" ht="15">
      <c r="A14346"/>
      <c r="B14346"/>
      <c r="C14346"/>
      <c r="D14346"/>
      <c r="E14346"/>
      <c r="F14346"/>
      <c r="G14346"/>
      <c r="H14346"/>
      <c r="I14346"/>
      <c r="J14346"/>
      <c r="K14346"/>
    </row>
    <row r="14347" spans="1:11" ht="15">
      <c r="A14347"/>
      <c r="B14347"/>
      <c r="C14347"/>
      <c r="D14347"/>
      <c r="E14347"/>
      <c r="F14347"/>
      <c r="G14347"/>
      <c r="H14347"/>
      <c r="I14347"/>
      <c r="J14347"/>
      <c r="K14347"/>
    </row>
    <row r="14348" spans="1:11" ht="15">
      <c r="A14348"/>
      <c r="B14348"/>
      <c r="C14348"/>
      <c r="D14348"/>
      <c r="E14348"/>
      <c r="F14348"/>
      <c r="G14348"/>
      <c r="H14348"/>
      <c r="I14348"/>
      <c r="J14348"/>
      <c r="K14348"/>
    </row>
    <row r="14349" spans="1:11" ht="15">
      <c r="A14349"/>
      <c r="B14349"/>
      <c r="C14349"/>
      <c r="D14349"/>
      <c r="E14349"/>
      <c r="F14349"/>
      <c r="G14349"/>
      <c r="H14349"/>
      <c r="I14349"/>
      <c r="J14349"/>
      <c r="K14349"/>
    </row>
    <row r="14350" spans="1:11" ht="15">
      <c r="A14350"/>
      <c r="B14350"/>
      <c r="C14350"/>
      <c r="D14350"/>
      <c r="E14350"/>
      <c r="F14350"/>
      <c r="G14350"/>
      <c r="H14350"/>
      <c r="I14350"/>
      <c r="J14350"/>
      <c r="K14350"/>
    </row>
    <row r="14351" spans="1:11" ht="15">
      <c r="A14351"/>
      <c r="B14351"/>
      <c r="C14351"/>
      <c r="D14351"/>
      <c r="E14351"/>
      <c r="F14351"/>
      <c r="G14351"/>
      <c r="H14351"/>
      <c r="I14351"/>
      <c r="J14351"/>
      <c r="K14351"/>
    </row>
    <row r="14352" spans="1:11" ht="15">
      <c r="A14352"/>
      <c r="B14352"/>
      <c r="C14352"/>
      <c r="D14352"/>
      <c r="E14352"/>
      <c r="F14352"/>
      <c r="G14352"/>
      <c r="H14352"/>
      <c r="I14352"/>
      <c r="J14352"/>
      <c r="K14352"/>
    </row>
    <row r="14353" spans="1:11" ht="15">
      <c r="A14353"/>
      <c r="B14353"/>
      <c r="C14353"/>
      <c r="D14353"/>
      <c r="E14353"/>
      <c r="F14353"/>
      <c r="G14353"/>
      <c r="H14353"/>
      <c r="I14353"/>
      <c r="J14353"/>
      <c r="K14353"/>
    </row>
    <row r="14354" spans="1:11" ht="15">
      <c r="A14354"/>
      <c r="B14354"/>
      <c r="C14354"/>
      <c r="D14354"/>
      <c r="E14354"/>
      <c r="F14354"/>
      <c r="G14354"/>
      <c r="H14354"/>
      <c r="I14354"/>
      <c r="J14354"/>
      <c r="K14354"/>
    </row>
    <row r="14355" spans="1:11" ht="15">
      <c r="A14355"/>
      <c r="B14355"/>
      <c r="C14355"/>
      <c r="D14355"/>
      <c r="E14355"/>
      <c r="F14355"/>
      <c r="G14355"/>
      <c r="H14355"/>
      <c r="I14355"/>
      <c r="J14355"/>
      <c r="K14355"/>
    </row>
    <row r="14356" spans="1:11" ht="15">
      <c r="A14356"/>
      <c r="B14356"/>
      <c r="C14356"/>
      <c r="D14356"/>
      <c r="E14356"/>
      <c r="F14356"/>
      <c r="G14356"/>
      <c r="H14356"/>
      <c r="I14356"/>
      <c r="J14356"/>
      <c r="K14356"/>
    </row>
    <row r="14357" spans="1:11" ht="15">
      <c r="A14357"/>
      <c r="B14357"/>
      <c r="C14357"/>
      <c r="D14357"/>
      <c r="E14357"/>
      <c r="F14357"/>
      <c r="G14357"/>
      <c r="H14357"/>
      <c r="I14357"/>
      <c r="J14357"/>
      <c r="K14357"/>
    </row>
    <row r="14358" spans="1:11" ht="15">
      <c r="A14358"/>
      <c r="B14358"/>
      <c r="C14358"/>
      <c r="D14358"/>
      <c r="E14358"/>
      <c r="F14358"/>
      <c r="G14358"/>
      <c r="H14358"/>
      <c r="I14358"/>
      <c r="J14358"/>
      <c r="K14358"/>
    </row>
    <row r="14359" spans="1:11" ht="15">
      <c r="A14359"/>
      <c r="B14359"/>
      <c r="C14359"/>
      <c r="D14359"/>
      <c r="E14359"/>
      <c r="F14359"/>
      <c r="G14359"/>
      <c r="H14359"/>
      <c r="I14359"/>
      <c r="J14359"/>
      <c r="K14359"/>
    </row>
    <row r="14360" spans="1:11" ht="15">
      <c r="A14360"/>
      <c r="B14360"/>
      <c r="C14360"/>
      <c r="D14360"/>
      <c r="E14360"/>
      <c r="F14360"/>
      <c r="G14360"/>
      <c r="H14360"/>
      <c r="I14360"/>
      <c r="J14360"/>
      <c r="K14360"/>
    </row>
    <row r="14361" spans="1:11" ht="15">
      <c r="A14361"/>
      <c r="B14361"/>
      <c r="C14361"/>
      <c r="D14361"/>
      <c r="E14361"/>
      <c r="F14361"/>
      <c r="G14361"/>
      <c r="H14361"/>
      <c r="I14361"/>
      <c r="J14361"/>
      <c r="K14361"/>
    </row>
    <row r="14362" spans="1:11" ht="15">
      <c r="A14362"/>
      <c r="B14362"/>
      <c r="C14362"/>
      <c r="D14362"/>
      <c r="E14362"/>
      <c r="F14362"/>
      <c r="G14362"/>
      <c r="H14362"/>
      <c r="I14362"/>
      <c r="J14362"/>
      <c r="K14362"/>
    </row>
    <row r="14363" spans="1:11" ht="15">
      <c r="A14363"/>
      <c r="B14363"/>
      <c r="C14363"/>
      <c r="D14363"/>
      <c r="E14363"/>
      <c r="F14363"/>
      <c r="G14363"/>
      <c r="H14363"/>
      <c r="I14363"/>
      <c r="J14363"/>
      <c r="K14363"/>
    </row>
    <row r="14364" spans="1:11" ht="15">
      <c r="A14364"/>
      <c r="B14364"/>
      <c r="C14364"/>
      <c r="D14364"/>
      <c r="E14364"/>
      <c r="F14364"/>
      <c r="G14364"/>
      <c r="H14364"/>
      <c r="I14364"/>
      <c r="J14364"/>
      <c r="K14364"/>
    </row>
    <row r="14365" spans="1:11" ht="15">
      <c r="A14365"/>
      <c r="B14365"/>
      <c r="C14365"/>
      <c r="D14365"/>
      <c r="E14365"/>
      <c r="F14365"/>
      <c r="G14365"/>
      <c r="H14365"/>
      <c r="I14365"/>
      <c r="J14365"/>
      <c r="K14365"/>
    </row>
    <row r="14366" spans="1:11" ht="15">
      <c r="A14366"/>
      <c r="B14366"/>
      <c r="C14366"/>
      <c r="D14366"/>
      <c r="E14366"/>
      <c r="F14366"/>
      <c r="G14366"/>
      <c r="H14366"/>
      <c r="I14366"/>
      <c r="J14366"/>
      <c r="K14366"/>
    </row>
    <row r="14367" spans="1:11" ht="15">
      <c r="A14367"/>
      <c r="B14367"/>
      <c r="C14367"/>
      <c r="D14367"/>
      <c r="E14367"/>
      <c r="F14367"/>
      <c r="G14367"/>
      <c r="H14367"/>
      <c r="I14367"/>
      <c r="J14367"/>
      <c r="K14367"/>
    </row>
    <row r="14368" spans="1:11" ht="15">
      <c r="A14368"/>
      <c r="B14368"/>
      <c r="C14368"/>
      <c r="D14368"/>
      <c r="E14368"/>
      <c r="F14368"/>
      <c r="G14368"/>
      <c r="H14368"/>
      <c r="I14368"/>
      <c r="J14368"/>
      <c r="K14368"/>
    </row>
    <row r="14369" spans="1:11" ht="15">
      <c r="A14369"/>
      <c r="B14369"/>
      <c r="C14369"/>
      <c r="D14369"/>
      <c r="E14369"/>
      <c r="F14369"/>
      <c r="G14369"/>
      <c r="H14369"/>
      <c r="I14369"/>
      <c r="J14369"/>
      <c r="K14369"/>
    </row>
    <row r="14370" spans="1:11" ht="15">
      <c r="A14370"/>
      <c r="B14370"/>
      <c r="C14370"/>
      <c r="D14370"/>
      <c r="E14370"/>
      <c r="F14370"/>
      <c r="G14370"/>
      <c r="H14370"/>
      <c r="I14370"/>
      <c r="J14370"/>
      <c r="K14370"/>
    </row>
    <row r="14371" spans="1:11" ht="15">
      <c r="A14371"/>
      <c r="B14371"/>
      <c r="C14371"/>
      <c r="D14371"/>
      <c r="E14371"/>
      <c r="F14371"/>
      <c r="G14371"/>
      <c r="H14371"/>
      <c r="I14371"/>
      <c r="J14371"/>
      <c r="K14371"/>
    </row>
    <row r="14372" spans="1:11" ht="15">
      <c r="A14372"/>
      <c r="B14372"/>
      <c r="C14372"/>
      <c r="D14372"/>
      <c r="E14372"/>
      <c r="F14372"/>
      <c r="G14372"/>
      <c r="H14372"/>
      <c r="I14372"/>
      <c r="J14372"/>
      <c r="K14372"/>
    </row>
    <row r="14373" spans="1:11" ht="15">
      <c r="A14373"/>
      <c r="B14373"/>
      <c r="C14373"/>
      <c r="D14373"/>
      <c r="E14373"/>
      <c r="F14373"/>
      <c r="G14373"/>
      <c r="H14373"/>
      <c r="I14373"/>
      <c r="J14373"/>
      <c r="K14373"/>
    </row>
    <row r="14374" spans="1:11" ht="15">
      <c r="A14374"/>
      <c r="B14374"/>
      <c r="C14374"/>
      <c r="D14374"/>
      <c r="E14374"/>
      <c r="F14374"/>
      <c r="G14374"/>
      <c r="H14374"/>
      <c r="I14374"/>
      <c r="J14374"/>
      <c r="K14374"/>
    </row>
    <row r="14375" spans="1:11" ht="15">
      <c r="A14375"/>
      <c r="B14375"/>
      <c r="C14375"/>
      <c r="D14375"/>
      <c r="E14375"/>
      <c r="F14375"/>
      <c r="G14375"/>
      <c r="H14375"/>
      <c r="I14375"/>
      <c r="J14375"/>
      <c r="K14375"/>
    </row>
    <row r="14376" spans="1:11" ht="15">
      <c r="A14376"/>
      <c r="B14376"/>
      <c r="C14376"/>
      <c r="D14376"/>
      <c r="E14376"/>
      <c r="F14376"/>
      <c r="G14376"/>
      <c r="H14376"/>
      <c r="I14376"/>
      <c r="J14376"/>
      <c r="K14376"/>
    </row>
    <row r="14377" spans="1:11" ht="15">
      <c r="A14377"/>
      <c r="B14377"/>
      <c r="C14377"/>
      <c r="D14377"/>
      <c r="E14377"/>
      <c r="F14377"/>
      <c r="G14377"/>
      <c r="H14377"/>
      <c r="I14377"/>
      <c r="J14377"/>
      <c r="K14377"/>
    </row>
    <row r="14378" spans="1:11" ht="15">
      <c r="A14378"/>
      <c r="B14378"/>
      <c r="C14378"/>
      <c r="D14378"/>
      <c r="E14378"/>
      <c r="F14378"/>
      <c r="G14378"/>
      <c r="H14378"/>
      <c r="I14378"/>
      <c r="J14378"/>
      <c r="K14378"/>
    </row>
    <row r="14379" spans="1:11" ht="15">
      <c r="A14379"/>
      <c r="B14379"/>
      <c r="C14379"/>
      <c r="D14379"/>
      <c r="E14379"/>
      <c r="F14379"/>
      <c r="G14379"/>
      <c r="H14379"/>
      <c r="I14379"/>
      <c r="J14379"/>
      <c r="K14379"/>
    </row>
    <row r="14380" spans="1:11" ht="15">
      <c r="A14380"/>
      <c r="B14380"/>
      <c r="C14380"/>
      <c r="D14380"/>
      <c r="E14380"/>
      <c r="F14380"/>
      <c r="G14380"/>
      <c r="H14380"/>
      <c r="I14380"/>
      <c r="J14380"/>
      <c r="K14380"/>
    </row>
    <row r="14381" spans="1:11" ht="15">
      <c r="A14381"/>
      <c r="B14381"/>
      <c r="C14381"/>
      <c r="D14381"/>
      <c r="E14381"/>
      <c r="F14381"/>
      <c r="G14381"/>
      <c r="H14381"/>
      <c r="I14381"/>
      <c r="J14381"/>
      <c r="K14381"/>
    </row>
    <row r="14382" spans="1:11" ht="15">
      <c r="A14382"/>
      <c r="B14382"/>
      <c r="C14382"/>
      <c r="D14382"/>
      <c r="E14382"/>
      <c r="F14382"/>
      <c r="G14382"/>
      <c r="H14382"/>
      <c r="I14382"/>
      <c r="J14382"/>
      <c r="K14382"/>
    </row>
    <row r="14383" spans="1:11" ht="15">
      <c r="A14383"/>
      <c r="B14383"/>
      <c r="C14383"/>
      <c r="D14383"/>
      <c r="E14383"/>
      <c r="F14383"/>
      <c r="G14383"/>
      <c r="H14383"/>
      <c r="I14383"/>
      <c r="J14383"/>
      <c r="K14383"/>
    </row>
    <row r="14384" spans="1:11" ht="15">
      <c r="A14384"/>
      <c r="B14384"/>
      <c r="C14384"/>
      <c r="D14384"/>
      <c r="E14384"/>
      <c r="F14384"/>
      <c r="G14384"/>
      <c r="H14384"/>
      <c r="I14384"/>
      <c r="J14384"/>
      <c r="K14384"/>
    </row>
    <row r="14385" spans="1:11" ht="15">
      <c r="A14385"/>
      <c r="B14385"/>
      <c r="C14385"/>
      <c r="D14385"/>
      <c r="E14385"/>
      <c r="F14385"/>
      <c r="G14385"/>
      <c r="H14385"/>
      <c r="I14385"/>
      <c r="J14385"/>
      <c r="K14385"/>
    </row>
    <row r="14386" spans="1:11" ht="15">
      <c r="A14386"/>
      <c r="B14386"/>
      <c r="C14386"/>
      <c r="D14386"/>
      <c r="E14386"/>
      <c r="F14386"/>
      <c r="G14386"/>
      <c r="H14386"/>
      <c r="I14386"/>
      <c r="J14386"/>
      <c r="K14386"/>
    </row>
    <row r="14387" spans="1:11" ht="15">
      <c r="A14387"/>
      <c r="B14387"/>
      <c r="C14387"/>
      <c r="D14387"/>
      <c r="E14387"/>
      <c r="F14387"/>
      <c r="G14387"/>
      <c r="H14387"/>
      <c r="I14387"/>
      <c r="J14387"/>
      <c r="K14387"/>
    </row>
    <row r="14388" spans="1:11" ht="15">
      <c r="A14388"/>
      <c r="B14388"/>
      <c r="C14388"/>
      <c r="D14388"/>
      <c r="E14388"/>
      <c r="F14388"/>
      <c r="G14388"/>
      <c r="H14388"/>
      <c r="I14388"/>
      <c r="J14388"/>
      <c r="K14388"/>
    </row>
    <row r="14389" spans="1:11" ht="15">
      <c r="A14389"/>
      <c r="B14389"/>
      <c r="C14389"/>
      <c r="D14389"/>
      <c r="E14389"/>
      <c r="F14389"/>
      <c r="G14389"/>
      <c r="H14389"/>
      <c r="I14389"/>
      <c r="J14389"/>
      <c r="K14389"/>
    </row>
    <row r="14390" spans="1:11" ht="15">
      <c r="A14390"/>
      <c r="B14390"/>
      <c r="C14390"/>
      <c r="D14390"/>
      <c r="E14390"/>
      <c r="F14390"/>
      <c r="G14390"/>
      <c r="H14390"/>
      <c r="I14390"/>
      <c r="J14390"/>
      <c r="K14390"/>
    </row>
    <row r="14391" spans="1:11" ht="15">
      <c r="A14391"/>
      <c r="B14391"/>
      <c r="C14391"/>
      <c r="D14391"/>
      <c r="E14391"/>
      <c r="F14391"/>
      <c r="G14391"/>
      <c r="H14391"/>
      <c r="I14391"/>
      <c r="J14391"/>
      <c r="K14391"/>
    </row>
    <row r="14392" spans="1:11" ht="15">
      <c r="A14392"/>
      <c r="B14392"/>
      <c r="C14392"/>
      <c r="D14392"/>
      <c r="E14392"/>
      <c r="F14392"/>
      <c r="G14392"/>
      <c r="H14392"/>
      <c r="I14392"/>
      <c r="J14392"/>
      <c r="K14392"/>
    </row>
    <row r="14393" spans="1:11" ht="15">
      <c r="A14393"/>
      <c r="B14393"/>
      <c r="C14393"/>
      <c r="D14393"/>
      <c r="E14393"/>
      <c r="F14393"/>
      <c r="G14393"/>
      <c r="H14393"/>
      <c r="I14393"/>
      <c r="J14393"/>
      <c r="K14393"/>
    </row>
    <row r="14394" spans="1:11" ht="15">
      <c r="A14394"/>
      <c r="B14394"/>
      <c r="C14394"/>
      <c r="D14394"/>
      <c r="E14394"/>
      <c r="F14394"/>
      <c r="G14394"/>
      <c r="H14394"/>
      <c r="I14394"/>
      <c r="J14394"/>
      <c r="K14394"/>
    </row>
    <row r="14395" spans="1:11" ht="15">
      <c r="A14395"/>
      <c r="B14395"/>
      <c r="C14395"/>
      <c r="D14395"/>
      <c r="E14395"/>
      <c r="F14395"/>
      <c r="G14395"/>
      <c r="H14395"/>
      <c r="I14395"/>
      <c r="J14395"/>
      <c r="K14395"/>
    </row>
    <row r="14396" spans="1:11" ht="15">
      <c r="A14396"/>
      <c r="B14396"/>
      <c r="C14396"/>
      <c r="D14396"/>
      <c r="E14396"/>
      <c r="F14396"/>
      <c r="G14396"/>
      <c r="H14396"/>
      <c r="I14396"/>
      <c r="J14396"/>
      <c r="K14396"/>
    </row>
    <row r="14397" spans="1:11" ht="15">
      <c r="A14397"/>
      <c r="B14397"/>
      <c r="C14397"/>
      <c r="D14397"/>
      <c r="E14397"/>
      <c r="F14397"/>
      <c r="G14397"/>
      <c r="H14397"/>
      <c r="I14397"/>
      <c r="J14397"/>
      <c r="K14397"/>
    </row>
    <row r="14398" spans="1:11" ht="15">
      <c r="A14398"/>
      <c r="B14398"/>
      <c r="C14398"/>
      <c r="D14398"/>
      <c r="E14398"/>
      <c r="F14398"/>
      <c r="G14398"/>
      <c r="H14398"/>
      <c r="I14398"/>
      <c r="J14398"/>
      <c r="K14398"/>
    </row>
    <row r="14399" spans="1:11" ht="15">
      <c r="A14399"/>
      <c r="B14399"/>
      <c r="C14399"/>
      <c r="D14399"/>
      <c r="E14399"/>
      <c r="F14399"/>
      <c r="G14399"/>
      <c r="H14399"/>
      <c r="I14399"/>
      <c r="J14399"/>
      <c r="K14399"/>
    </row>
    <row r="14400" spans="1:11" ht="15">
      <c r="A14400"/>
      <c r="B14400"/>
      <c r="C14400"/>
      <c r="D14400"/>
      <c r="E14400"/>
      <c r="F14400"/>
      <c r="G14400"/>
      <c r="H14400"/>
      <c r="I14400"/>
      <c r="J14400"/>
      <c r="K14400"/>
    </row>
    <row r="14401" spans="1:11" ht="15">
      <c r="A14401"/>
      <c r="B14401"/>
      <c r="C14401"/>
      <c r="D14401"/>
      <c r="E14401"/>
      <c r="F14401"/>
      <c r="G14401"/>
      <c r="H14401"/>
      <c r="I14401"/>
      <c r="J14401"/>
      <c r="K14401"/>
    </row>
    <row r="14402" spans="1:11" ht="15">
      <c r="A14402"/>
      <c r="B14402"/>
      <c r="C14402"/>
      <c r="D14402"/>
      <c r="E14402"/>
      <c r="F14402"/>
      <c r="G14402"/>
      <c r="H14402"/>
      <c r="I14402"/>
      <c r="J14402"/>
      <c r="K14402"/>
    </row>
    <row r="14403" spans="1:11" ht="15">
      <c r="A14403"/>
      <c r="B14403"/>
      <c r="C14403"/>
      <c r="D14403"/>
      <c r="E14403"/>
      <c r="F14403"/>
      <c r="G14403"/>
      <c r="H14403"/>
      <c r="I14403"/>
      <c r="J14403"/>
      <c r="K14403"/>
    </row>
    <row r="14404" spans="1:11" ht="15">
      <c r="A14404"/>
      <c r="B14404"/>
      <c r="C14404"/>
      <c r="D14404"/>
      <c r="E14404"/>
      <c r="F14404"/>
      <c r="G14404"/>
      <c r="H14404"/>
      <c r="I14404"/>
      <c r="J14404"/>
      <c r="K14404"/>
    </row>
    <row r="14405" spans="1:11" ht="15">
      <c r="A14405"/>
      <c r="B14405"/>
      <c r="C14405"/>
      <c r="D14405"/>
      <c r="E14405"/>
      <c r="F14405"/>
      <c r="G14405"/>
      <c r="H14405"/>
      <c r="I14405"/>
      <c r="J14405"/>
      <c r="K14405"/>
    </row>
    <row r="14406" spans="1:11" ht="15">
      <c r="A14406"/>
      <c r="B14406"/>
      <c r="C14406"/>
      <c r="D14406"/>
      <c r="E14406"/>
      <c r="F14406"/>
      <c r="G14406"/>
      <c r="H14406"/>
      <c r="I14406"/>
      <c r="J14406"/>
      <c r="K14406"/>
    </row>
    <row r="14407" spans="1:11" ht="15">
      <c r="A14407"/>
      <c r="B14407"/>
      <c r="C14407"/>
      <c r="D14407"/>
      <c r="E14407"/>
      <c r="F14407"/>
      <c r="G14407"/>
      <c r="H14407"/>
      <c r="I14407"/>
      <c r="J14407"/>
      <c r="K14407"/>
    </row>
    <row r="14408" spans="1:11" ht="15">
      <c r="A14408"/>
      <c r="B14408"/>
      <c r="C14408"/>
      <c r="D14408"/>
      <c r="E14408"/>
      <c r="F14408"/>
      <c r="G14408"/>
      <c r="H14408"/>
      <c r="I14408"/>
      <c r="J14408"/>
      <c r="K14408"/>
    </row>
    <row r="14409" spans="1:11" ht="15">
      <c r="A14409"/>
      <c r="B14409"/>
      <c r="C14409"/>
      <c r="D14409"/>
      <c r="E14409"/>
      <c r="F14409"/>
      <c r="G14409"/>
      <c r="H14409"/>
      <c r="I14409"/>
      <c r="J14409"/>
      <c r="K14409"/>
    </row>
    <row r="14410" spans="1:11" ht="15">
      <c r="A14410"/>
      <c r="B14410"/>
      <c r="C14410"/>
      <c r="D14410"/>
      <c r="E14410"/>
      <c r="F14410"/>
      <c r="G14410"/>
      <c r="H14410"/>
      <c r="I14410"/>
      <c r="J14410"/>
      <c r="K14410"/>
    </row>
    <row r="14411" spans="1:11" ht="15">
      <c r="A14411"/>
      <c r="B14411"/>
      <c r="C14411"/>
      <c r="D14411"/>
      <c r="E14411"/>
      <c r="F14411"/>
      <c r="G14411"/>
      <c r="H14411"/>
      <c r="I14411"/>
      <c r="J14411"/>
      <c r="K14411"/>
    </row>
    <row r="14412" spans="1:11" ht="15">
      <c r="A14412"/>
      <c r="B14412"/>
      <c r="C14412"/>
      <c r="D14412"/>
      <c r="E14412"/>
      <c r="F14412"/>
      <c r="G14412"/>
      <c r="H14412"/>
      <c r="I14412"/>
      <c r="J14412"/>
      <c r="K14412"/>
    </row>
    <row r="14413" spans="1:11" ht="15">
      <c r="A14413"/>
      <c r="B14413"/>
      <c r="C14413"/>
      <c r="D14413"/>
      <c r="E14413"/>
      <c r="F14413"/>
      <c r="G14413"/>
      <c r="H14413"/>
      <c r="I14413"/>
      <c r="J14413"/>
      <c r="K14413"/>
    </row>
    <row r="14414" spans="1:11" ht="15">
      <c r="A14414"/>
      <c r="B14414"/>
      <c r="C14414"/>
      <c r="D14414"/>
      <c r="E14414"/>
      <c r="F14414"/>
      <c r="G14414"/>
      <c r="H14414"/>
      <c r="I14414"/>
      <c r="J14414"/>
      <c r="K14414"/>
    </row>
    <row r="14415" spans="1:11" ht="15">
      <c r="A14415"/>
      <c r="B14415"/>
      <c r="C14415"/>
      <c r="D14415"/>
      <c r="E14415"/>
      <c r="F14415"/>
      <c r="G14415"/>
      <c r="H14415"/>
      <c r="I14415"/>
      <c r="J14415"/>
      <c r="K14415"/>
    </row>
    <row r="14416" spans="1:11" ht="15">
      <c r="A14416"/>
      <c r="B14416"/>
      <c r="C14416"/>
      <c r="D14416"/>
      <c r="E14416"/>
      <c r="F14416"/>
      <c r="G14416"/>
      <c r="H14416"/>
      <c r="I14416"/>
      <c r="J14416"/>
      <c r="K14416"/>
    </row>
    <row r="14417" spans="1:11" ht="15">
      <c r="A14417"/>
      <c r="B14417"/>
      <c r="C14417"/>
      <c r="D14417"/>
      <c r="E14417"/>
      <c r="F14417"/>
      <c r="G14417"/>
      <c r="H14417"/>
      <c r="I14417"/>
      <c r="J14417"/>
      <c r="K14417"/>
    </row>
    <row r="14418" spans="1:11" ht="15">
      <c r="A14418"/>
      <c r="B14418"/>
      <c r="C14418"/>
      <c r="D14418"/>
      <c r="E14418"/>
      <c r="F14418"/>
      <c r="G14418"/>
      <c r="H14418"/>
      <c r="I14418"/>
      <c r="J14418"/>
      <c r="K14418"/>
    </row>
    <row r="14419" spans="1:11" ht="15">
      <c r="A14419"/>
      <c r="B14419"/>
      <c r="C14419"/>
      <c r="D14419"/>
      <c r="E14419"/>
      <c r="F14419"/>
      <c r="G14419"/>
      <c r="H14419"/>
      <c r="I14419"/>
      <c r="J14419"/>
      <c r="K14419"/>
    </row>
    <row r="14420" spans="1:11" ht="15">
      <c r="A14420"/>
      <c r="B14420"/>
      <c r="C14420"/>
      <c r="D14420"/>
      <c r="E14420"/>
      <c r="F14420"/>
      <c r="G14420"/>
      <c r="H14420"/>
      <c r="I14420"/>
      <c r="J14420"/>
      <c r="K14420"/>
    </row>
    <row r="14421" spans="1:11" ht="15">
      <c r="A14421"/>
      <c r="B14421"/>
      <c r="C14421"/>
      <c r="D14421"/>
      <c r="E14421"/>
      <c r="F14421"/>
      <c r="G14421"/>
      <c r="H14421"/>
      <c r="I14421"/>
      <c r="J14421"/>
      <c r="K14421"/>
    </row>
    <row r="14422" spans="1:11" ht="15">
      <c r="A14422"/>
      <c r="B14422"/>
      <c r="C14422"/>
      <c r="D14422"/>
      <c r="E14422"/>
      <c r="F14422"/>
      <c r="G14422"/>
      <c r="H14422"/>
      <c r="I14422"/>
      <c r="J14422"/>
      <c r="K14422"/>
    </row>
    <row r="14423" spans="1:11" ht="15">
      <c r="A14423"/>
      <c r="B14423"/>
      <c r="C14423"/>
      <c r="D14423"/>
      <c r="E14423"/>
      <c r="F14423"/>
      <c r="G14423"/>
      <c r="H14423"/>
      <c r="I14423"/>
      <c r="J14423"/>
      <c r="K14423"/>
    </row>
    <row r="14424" spans="1:11" ht="15">
      <c r="A14424"/>
      <c r="B14424"/>
      <c r="C14424"/>
      <c r="D14424"/>
      <c r="E14424"/>
      <c r="F14424"/>
      <c r="G14424"/>
      <c r="H14424"/>
      <c r="I14424"/>
      <c r="J14424"/>
      <c r="K14424"/>
    </row>
    <row r="14425" spans="1:11" ht="15">
      <c r="A14425"/>
      <c r="B14425"/>
      <c r="C14425"/>
      <c r="D14425"/>
      <c r="E14425"/>
      <c r="F14425"/>
      <c r="G14425"/>
      <c r="H14425"/>
      <c r="I14425"/>
      <c r="J14425"/>
      <c r="K14425"/>
    </row>
    <row r="14426" spans="1:11" ht="15">
      <c r="A14426"/>
      <c r="B14426"/>
      <c r="C14426"/>
      <c r="D14426"/>
      <c r="E14426"/>
      <c r="F14426"/>
      <c r="G14426"/>
      <c r="H14426"/>
      <c r="I14426"/>
      <c r="J14426"/>
      <c r="K14426"/>
    </row>
    <row r="14427" spans="1:11" ht="15">
      <c r="A14427"/>
      <c r="B14427"/>
      <c r="C14427"/>
      <c r="D14427"/>
      <c r="E14427"/>
      <c r="F14427"/>
      <c r="G14427"/>
      <c r="H14427"/>
      <c r="I14427"/>
      <c r="J14427"/>
      <c r="K14427"/>
    </row>
    <row r="14428" spans="1:11" ht="15">
      <c r="A14428"/>
      <c r="B14428"/>
      <c r="C14428"/>
      <c r="D14428"/>
      <c r="E14428"/>
      <c r="F14428"/>
      <c r="G14428"/>
      <c r="H14428"/>
      <c r="I14428"/>
      <c r="J14428"/>
      <c r="K14428"/>
    </row>
    <row r="14429" spans="1:11" ht="15">
      <c r="A14429"/>
      <c r="B14429"/>
      <c r="C14429"/>
      <c r="D14429"/>
      <c r="E14429"/>
      <c r="F14429"/>
      <c r="G14429"/>
      <c r="H14429"/>
      <c r="I14429"/>
      <c r="J14429"/>
      <c r="K14429"/>
    </row>
    <row r="14430" spans="1:11" ht="15">
      <c r="A14430"/>
      <c r="B14430"/>
      <c r="C14430"/>
      <c r="D14430"/>
      <c r="E14430"/>
      <c r="F14430"/>
      <c r="G14430"/>
      <c r="H14430"/>
      <c r="I14430"/>
      <c r="J14430"/>
      <c r="K14430"/>
    </row>
    <row r="14431" spans="1:11" ht="15">
      <c r="A14431"/>
      <c r="B14431"/>
      <c r="C14431"/>
      <c r="D14431"/>
      <c r="E14431"/>
      <c r="F14431"/>
      <c r="G14431"/>
      <c r="H14431"/>
      <c r="I14431"/>
      <c r="J14431"/>
      <c r="K14431"/>
    </row>
    <row r="14432" spans="1:11" ht="15">
      <c r="A14432"/>
      <c r="B14432"/>
      <c r="C14432"/>
      <c r="D14432"/>
      <c r="E14432"/>
      <c r="F14432"/>
      <c r="G14432"/>
      <c r="H14432"/>
      <c r="I14432"/>
      <c r="J14432"/>
      <c r="K14432"/>
    </row>
    <row r="14433" spans="1:11" ht="15">
      <c r="A14433"/>
      <c r="B14433"/>
      <c r="C14433"/>
      <c r="D14433"/>
      <c r="E14433"/>
      <c r="F14433"/>
      <c r="G14433"/>
      <c r="H14433"/>
      <c r="I14433"/>
      <c r="J14433"/>
      <c r="K14433"/>
    </row>
    <row r="14434" spans="1:11" ht="15">
      <c r="A14434"/>
      <c r="B14434"/>
      <c r="C14434"/>
      <c r="D14434"/>
      <c r="E14434"/>
      <c r="F14434"/>
      <c r="G14434"/>
      <c r="H14434"/>
      <c r="I14434"/>
      <c r="J14434"/>
      <c r="K14434"/>
    </row>
    <row r="14435" spans="1:11" ht="15">
      <c r="A14435"/>
      <c r="B14435"/>
      <c r="C14435"/>
      <c r="D14435"/>
      <c r="E14435"/>
      <c r="F14435"/>
      <c r="G14435"/>
      <c r="H14435"/>
      <c r="I14435"/>
      <c r="J14435"/>
      <c r="K14435"/>
    </row>
    <row r="14436" spans="1:11" ht="15">
      <c r="A14436"/>
      <c r="B14436"/>
      <c r="C14436"/>
      <c r="D14436"/>
      <c r="E14436"/>
      <c r="F14436"/>
      <c r="G14436"/>
      <c r="H14436"/>
      <c r="I14436"/>
      <c r="J14436"/>
      <c r="K14436"/>
    </row>
    <row r="14437" spans="1:11" ht="15">
      <c r="A14437"/>
      <c r="B14437"/>
      <c r="C14437"/>
      <c r="D14437"/>
      <c r="E14437"/>
      <c r="F14437"/>
      <c r="G14437"/>
      <c r="H14437"/>
      <c r="I14437"/>
      <c r="J14437"/>
      <c r="K14437"/>
    </row>
    <row r="14438" spans="1:11" ht="15">
      <c r="A14438"/>
      <c r="B14438"/>
      <c r="C14438"/>
      <c r="D14438"/>
      <c r="E14438"/>
      <c r="F14438"/>
      <c r="G14438"/>
      <c r="H14438"/>
      <c r="I14438"/>
      <c r="J14438"/>
      <c r="K14438"/>
    </row>
    <row r="14439" spans="1:11" ht="15">
      <c r="A14439"/>
      <c r="B14439"/>
      <c r="C14439"/>
      <c r="D14439"/>
      <c r="E14439"/>
      <c r="F14439"/>
      <c r="G14439"/>
      <c r="H14439"/>
      <c r="I14439"/>
      <c r="J14439"/>
      <c r="K14439"/>
    </row>
    <row r="14440" spans="1:11" ht="15">
      <c r="A14440"/>
      <c r="B14440"/>
      <c r="C14440"/>
      <c r="D14440"/>
      <c r="E14440"/>
      <c r="F14440"/>
      <c r="G14440"/>
      <c r="H14440"/>
      <c r="I14440"/>
      <c r="J14440"/>
      <c r="K14440"/>
    </row>
    <row r="14441" spans="1:11" ht="15">
      <c r="A14441"/>
      <c r="B14441"/>
      <c r="C14441"/>
      <c r="D14441"/>
      <c r="E14441"/>
      <c r="F14441"/>
      <c r="G14441"/>
      <c r="H14441"/>
      <c r="I14441"/>
      <c r="J14441"/>
      <c r="K14441"/>
    </row>
    <row r="14442" spans="1:11" ht="15">
      <c r="A14442"/>
      <c r="B14442"/>
      <c r="C14442"/>
      <c r="D14442"/>
      <c r="E14442"/>
      <c r="F14442"/>
      <c r="G14442"/>
      <c r="H14442"/>
      <c r="I14442"/>
      <c r="J14442"/>
      <c r="K14442"/>
    </row>
    <row r="14443" spans="1:11" ht="15">
      <c r="A14443"/>
      <c r="B14443"/>
      <c r="C14443"/>
      <c r="D14443"/>
      <c r="E14443"/>
      <c r="F14443"/>
      <c r="G14443"/>
      <c r="H14443"/>
      <c r="I14443"/>
      <c r="J14443"/>
      <c r="K14443"/>
    </row>
    <row r="14444" spans="1:11" ht="15">
      <c r="A14444"/>
      <c r="B14444"/>
      <c r="C14444"/>
      <c r="D14444"/>
      <c r="E14444"/>
      <c r="F14444"/>
      <c r="G14444"/>
      <c r="H14444"/>
      <c r="I14444"/>
      <c r="J14444"/>
      <c r="K14444"/>
    </row>
    <row r="14445" spans="1:11" ht="15">
      <c r="A14445"/>
      <c r="B14445"/>
      <c r="C14445"/>
      <c r="D14445"/>
      <c r="E14445"/>
      <c r="F14445"/>
      <c r="G14445"/>
      <c r="H14445"/>
      <c r="I14445"/>
      <c r="J14445"/>
      <c r="K14445"/>
    </row>
    <row r="14446" spans="1:11" ht="15">
      <c r="A14446"/>
      <c r="B14446"/>
      <c r="C14446"/>
      <c r="D14446"/>
      <c r="E14446"/>
      <c r="F14446"/>
      <c r="G14446"/>
      <c r="H14446"/>
      <c r="I14446"/>
      <c r="J14446"/>
      <c r="K14446"/>
    </row>
    <row r="14447" spans="1:11" ht="15">
      <c r="A14447"/>
      <c r="B14447"/>
      <c r="C14447"/>
      <c r="D14447"/>
      <c r="E14447"/>
      <c r="F14447"/>
      <c r="G14447"/>
      <c r="H14447"/>
      <c r="I14447"/>
      <c r="J14447"/>
      <c r="K14447"/>
    </row>
    <row r="14448" spans="1:11" ht="15">
      <c r="A14448"/>
      <c r="B14448"/>
      <c r="C14448"/>
      <c r="D14448"/>
      <c r="E14448"/>
      <c r="F14448"/>
      <c r="G14448"/>
      <c r="H14448"/>
      <c r="I14448"/>
      <c r="J14448"/>
      <c r="K14448"/>
    </row>
    <row r="14449" spans="1:11" ht="15">
      <c r="A14449"/>
      <c r="B14449"/>
      <c r="C14449"/>
      <c r="D14449"/>
      <c r="E14449"/>
      <c r="F14449"/>
      <c r="G14449"/>
      <c r="H14449"/>
      <c r="I14449"/>
      <c r="J14449"/>
      <c r="K14449"/>
    </row>
    <row r="14450" spans="1:11" ht="15">
      <c r="A14450"/>
      <c r="B14450"/>
      <c r="C14450"/>
      <c r="D14450"/>
      <c r="E14450"/>
      <c r="F14450"/>
      <c r="G14450"/>
      <c r="H14450"/>
      <c r="I14450"/>
      <c r="J14450"/>
      <c r="K14450"/>
    </row>
    <row r="14451" spans="1:11" ht="15">
      <c r="A14451"/>
      <c r="B14451"/>
      <c r="C14451"/>
      <c r="D14451"/>
      <c r="E14451"/>
      <c r="F14451"/>
      <c r="G14451"/>
      <c r="H14451"/>
      <c r="I14451"/>
      <c r="J14451"/>
      <c r="K14451"/>
    </row>
    <row r="14452" spans="1:11" ht="15">
      <c r="A14452"/>
      <c r="B14452"/>
      <c r="C14452"/>
      <c r="D14452"/>
      <c r="E14452"/>
      <c r="F14452"/>
      <c r="G14452"/>
      <c r="H14452"/>
      <c r="I14452"/>
      <c r="J14452"/>
      <c r="K14452"/>
    </row>
    <row r="14453" spans="1:11" ht="15">
      <c r="A14453"/>
      <c r="B14453"/>
      <c r="C14453"/>
      <c r="D14453"/>
      <c r="E14453"/>
      <c r="F14453"/>
      <c r="G14453"/>
      <c r="H14453"/>
      <c r="I14453"/>
      <c r="J14453"/>
      <c r="K14453"/>
    </row>
    <row r="14454" spans="1:11" ht="15">
      <c r="A14454"/>
      <c r="B14454"/>
      <c r="C14454"/>
      <c r="D14454"/>
      <c r="E14454"/>
      <c r="F14454"/>
      <c r="G14454"/>
      <c r="H14454"/>
      <c r="I14454"/>
      <c r="J14454"/>
      <c r="K14454"/>
    </row>
    <row r="14455" spans="1:11" ht="15">
      <c r="A14455"/>
      <c r="B14455"/>
      <c r="C14455"/>
      <c r="D14455"/>
      <c r="E14455"/>
      <c r="F14455"/>
      <c r="G14455"/>
      <c r="H14455"/>
      <c r="I14455"/>
      <c r="J14455"/>
      <c r="K14455"/>
    </row>
    <row r="14456" spans="1:11" ht="15">
      <c r="A14456"/>
      <c r="B14456"/>
      <c r="C14456"/>
      <c r="D14456"/>
      <c r="E14456"/>
      <c r="F14456"/>
      <c r="G14456"/>
      <c r="H14456"/>
      <c r="I14456"/>
      <c r="J14456"/>
      <c r="K14456"/>
    </row>
    <row r="14457" spans="1:11" ht="15">
      <c r="A14457"/>
      <c r="B14457"/>
      <c r="C14457"/>
      <c r="D14457"/>
      <c r="E14457"/>
      <c r="F14457"/>
      <c r="G14457"/>
      <c r="H14457"/>
      <c r="I14457"/>
      <c r="J14457"/>
      <c r="K14457"/>
    </row>
    <row r="14458" spans="1:11" ht="15">
      <c r="A14458"/>
      <c r="B14458"/>
      <c r="C14458"/>
      <c r="D14458"/>
      <c r="E14458"/>
      <c r="F14458"/>
      <c r="G14458"/>
      <c r="H14458"/>
      <c r="I14458"/>
      <c r="J14458"/>
      <c r="K14458"/>
    </row>
    <row r="14459" spans="1:11" ht="15">
      <c r="A14459"/>
      <c r="B14459"/>
      <c r="C14459"/>
      <c r="D14459"/>
      <c r="E14459"/>
      <c r="F14459"/>
      <c r="G14459"/>
      <c r="H14459"/>
      <c r="I14459"/>
      <c r="J14459"/>
      <c r="K14459"/>
    </row>
    <row r="14460" spans="1:11" ht="15">
      <c r="A14460"/>
      <c r="B14460"/>
      <c r="C14460"/>
      <c r="D14460"/>
      <c r="E14460"/>
      <c r="F14460"/>
      <c r="G14460"/>
      <c r="H14460"/>
      <c r="I14460"/>
      <c r="J14460"/>
      <c r="K14460"/>
    </row>
    <row r="14461" spans="1:11" ht="15">
      <c r="A14461"/>
      <c r="B14461"/>
      <c r="C14461"/>
      <c r="D14461"/>
      <c r="E14461"/>
      <c r="F14461"/>
      <c r="G14461"/>
      <c r="H14461"/>
      <c r="I14461"/>
      <c r="J14461"/>
      <c r="K14461"/>
    </row>
    <row r="14462" spans="1:11" ht="15">
      <c r="A14462"/>
      <c r="B14462"/>
      <c r="C14462"/>
      <c r="D14462"/>
      <c r="E14462"/>
      <c r="F14462"/>
      <c r="G14462"/>
      <c r="H14462"/>
      <c r="I14462"/>
      <c r="J14462"/>
      <c r="K14462"/>
    </row>
    <row r="14463" spans="1:11" ht="15">
      <c r="A14463"/>
      <c r="B14463"/>
      <c r="C14463"/>
      <c r="D14463"/>
      <c r="E14463"/>
      <c r="F14463"/>
      <c r="G14463"/>
      <c r="H14463"/>
      <c r="I14463"/>
      <c r="J14463"/>
      <c r="K14463"/>
    </row>
    <row r="14464" spans="1:11" ht="15">
      <c r="A14464"/>
      <c r="B14464"/>
      <c r="C14464"/>
      <c r="D14464"/>
      <c r="E14464"/>
      <c r="F14464"/>
      <c r="G14464"/>
      <c r="H14464"/>
      <c r="I14464"/>
      <c r="J14464"/>
      <c r="K14464"/>
    </row>
    <row r="14465" spans="1:11" ht="15">
      <c r="A14465"/>
      <c r="B14465"/>
      <c r="C14465"/>
      <c r="D14465"/>
      <c r="E14465"/>
      <c r="F14465"/>
      <c r="G14465"/>
      <c r="H14465"/>
      <c r="I14465"/>
      <c r="J14465"/>
      <c r="K14465"/>
    </row>
    <row r="14466" spans="1:11" ht="15">
      <c r="A14466"/>
      <c r="B14466"/>
      <c r="C14466"/>
      <c r="D14466"/>
      <c r="E14466"/>
      <c r="F14466"/>
      <c r="G14466"/>
      <c r="H14466"/>
      <c r="I14466"/>
      <c r="J14466"/>
      <c r="K14466"/>
    </row>
    <row r="14467" spans="1:11" ht="15">
      <c r="A14467"/>
      <c r="B14467"/>
      <c r="C14467"/>
      <c r="D14467"/>
      <c r="E14467"/>
      <c r="F14467"/>
      <c r="G14467"/>
      <c r="H14467"/>
      <c r="I14467"/>
      <c r="J14467"/>
      <c r="K14467"/>
    </row>
    <row r="14468" spans="1:11" ht="15">
      <c r="A14468"/>
      <c r="B14468"/>
      <c r="C14468"/>
      <c r="D14468"/>
      <c r="E14468"/>
      <c r="F14468"/>
      <c r="G14468"/>
      <c r="H14468"/>
      <c r="I14468"/>
      <c r="J14468"/>
      <c r="K14468"/>
    </row>
    <row r="14469" spans="1:11" ht="15">
      <c r="A14469"/>
      <c r="B14469"/>
      <c r="C14469"/>
      <c r="D14469"/>
      <c r="E14469"/>
      <c r="F14469"/>
      <c r="G14469"/>
      <c r="H14469"/>
      <c r="I14469"/>
      <c r="J14469"/>
      <c r="K14469"/>
    </row>
    <row r="14470" spans="1:11" ht="15">
      <c r="A14470"/>
      <c r="B14470"/>
      <c r="C14470"/>
      <c r="D14470"/>
      <c r="E14470"/>
      <c r="F14470"/>
      <c r="G14470"/>
      <c r="H14470"/>
      <c r="I14470"/>
      <c r="J14470"/>
      <c r="K14470"/>
    </row>
    <row r="14471" spans="1:11" ht="15">
      <c r="A14471"/>
      <c r="B14471"/>
      <c r="C14471"/>
      <c r="D14471"/>
      <c r="E14471"/>
      <c r="F14471"/>
      <c r="G14471"/>
      <c r="H14471"/>
      <c r="I14471"/>
      <c r="J14471"/>
      <c r="K14471"/>
    </row>
    <row r="14472" spans="1:11" ht="15">
      <c r="A14472"/>
      <c r="B14472"/>
      <c r="C14472"/>
      <c r="D14472"/>
      <c r="E14472"/>
      <c r="F14472"/>
      <c r="G14472"/>
      <c r="H14472"/>
      <c r="I14472"/>
      <c r="J14472"/>
      <c r="K14472"/>
    </row>
    <row r="14473" spans="1:11" ht="15">
      <c r="A14473"/>
      <c r="B14473"/>
      <c r="C14473"/>
      <c r="D14473"/>
      <c r="E14473"/>
      <c r="F14473"/>
      <c r="G14473"/>
      <c r="H14473"/>
      <c r="I14473"/>
      <c r="J14473"/>
      <c r="K14473"/>
    </row>
    <row r="14474" spans="1:11" ht="15">
      <c r="A14474"/>
      <c r="B14474"/>
      <c r="C14474"/>
      <c r="D14474"/>
      <c r="E14474"/>
      <c r="F14474"/>
      <c r="G14474"/>
      <c r="H14474"/>
      <c r="I14474"/>
      <c r="J14474"/>
      <c r="K14474"/>
    </row>
    <row r="14475" spans="1:11" ht="15">
      <c r="A14475"/>
      <c r="B14475"/>
      <c r="C14475"/>
      <c r="D14475"/>
      <c r="E14475"/>
      <c r="F14475"/>
      <c r="G14475"/>
      <c r="H14475"/>
      <c r="I14475"/>
      <c r="J14475"/>
      <c r="K14475"/>
    </row>
    <row r="14476" spans="1:11" ht="15">
      <c r="A14476"/>
      <c r="B14476"/>
      <c r="C14476"/>
      <c r="D14476"/>
      <c r="E14476"/>
      <c r="F14476"/>
      <c r="G14476"/>
      <c r="H14476"/>
      <c r="I14476"/>
      <c r="J14476"/>
      <c r="K14476"/>
    </row>
    <row r="14477" spans="1:11" ht="15">
      <c r="A14477"/>
      <c r="B14477"/>
      <c r="C14477"/>
      <c r="D14477"/>
      <c r="E14477"/>
      <c r="F14477"/>
      <c r="G14477"/>
      <c r="H14477"/>
      <c r="I14477"/>
      <c r="J14477"/>
      <c r="K14477"/>
    </row>
    <row r="14478" spans="1:11" ht="15">
      <c r="A14478"/>
      <c r="B14478"/>
      <c r="C14478"/>
      <c r="D14478"/>
      <c r="E14478"/>
      <c r="F14478"/>
      <c r="G14478"/>
      <c r="H14478"/>
      <c r="I14478"/>
      <c r="J14478"/>
      <c r="K14478"/>
    </row>
    <row r="14479" spans="1:11" ht="15">
      <c r="A14479"/>
      <c r="B14479"/>
      <c r="C14479"/>
      <c r="D14479"/>
      <c r="E14479"/>
      <c r="F14479"/>
      <c r="G14479"/>
      <c r="H14479"/>
      <c r="I14479"/>
      <c r="J14479"/>
      <c r="K14479"/>
    </row>
    <row r="14480" spans="1:11" ht="15">
      <c r="A14480"/>
      <c r="B14480"/>
      <c r="C14480"/>
      <c r="D14480"/>
      <c r="E14480"/>
      <c r="F14480"/>
      <c r="G14480"/>
      <c r="H14480"/>
      <c r="I14480"/>
      <c r="J14480"/>
      <c r="K14480"/>
    </row>
    <row r="14481" spans="1:11" ht="15">
      <c r="A14481"/>
      <c r="B14481"/>
      <c r="C14481"/>
      <c r="D14481"/>
      <c r="E14481"/>
      <c r="F14481"/>
      <c r="G14481"/>
      <c r="H14481"/>
      <c r="I14481"/>
      <c r="J14481"/>
      <c r="K14481"/>
    </row>
    <row r="14482" spans="1:11" ht="15">
      <c r="A14482"/>
      <c r="B14482"/>
      <c r="C14482"/>
      <c r="D14482"/>
      <c r="E14482"/>
      <c r="F14482"/>
      <c r="G14482"/>
      <c r="H14482"/>
      <c r="I14482"/>
      <c r="J14482"/>
      <c r="K14482"/>
    </row>
    <row r="14483" spans="1:11" ht="15">
      <c r="A14483"/>
      <c r="B14483"/>
      <c r="C14483"/>
      <c r="D14483"/>
      <c r="E14483"/>
      <c r="F14483"/>
      <c r="G14483"/>
      <c r="H14483"/>
      <c r="I14483"/>
      <c r="J14483"/>
      <c r="K14483"/>
    </row>
    <row r="14484" spans="1:11" ht="15">
      <c r="A14484"/>
      <c r="B14484"/>
      <c r="C14484"/>
      <c r="D14484"/>
      <c r="E14484"/>
      <c r="F14484"/>
      <c r="G14484"/>
      <c r="H14484"/>
      <c r="I14484"/>
      <c r="J14484"/>
      <c r="K14484"/>
    </row>
    <row r="14485" spans="1:11" ht="15">
      <c r="A14485"/>
      <c r="B14485"/>
      <c r="C14485"/>
      <c r="D14485"/>
      <c r="E14485"/>
      <c r="F14485"/>
      <c r="G14485"/>
      <c r="H14485"/>
      <c r="I14485"/>
      <c r="J14485"/>
      <c r="K14485"/>
    </row>
    <row r="14486" spans="1:11" ht="15">
      <c r="A14486"/>
      <c r="B14486"/>
      <c r="C14486"/>
      <c r="D14486"/>
      <c r="E14486"/>
      <c r="F14486"/>
      <c r="G14486"/>
      <c r="H14486"/>
      <c r="I14486"/>
      <c r="J14486"/>
      <c r="K14486"/>
    </row>
    <row r="14487" spans="1:11" ht="15">
      <c r="A14487"/>
      <c r="B14487"/>
      <c r="C14487"/>
      <c r="D14487"/>
      <c r="E14487"/>
      <c r="F14487"/>
      <c r="G14487"/>
      <c r="H14487"/>
      <c r="I14487"/>
      <c r="J14487"/>
      <c r="K14487"/>
    </row>
    <row r="14488" spans="1:11" ht="15">
      <c r="A14488"/>
      <c r="B14488"/>
      <c r="C14488"/>
      <c r="D14488"/>
      <c r="E14488"/>
      <c r="F14488"/>
      <c r="G14488"/>
      <c r="H14488"/>
      <c r="I14488"/>
      <c r="J14488"/>
      <c r="K14488"/>
    </row>
    <row r="14489" spans="1:11" ht="15">
      <c r="A14489"/>
      <c r="B14489"/>
      <c r="C14489"/>
      <c r="D14489"/>
      <c r="E14489"/>
      <c r="F14489"/>
      <c r="G14489"/>
      <c r="H14489"/>
      <c r="I14489"/>
      <c r="J14489"/>
      <c r="K14489"/>
    </row>
    <row r="14490" spans="1:11" ht="15">
      <c r="A14490"/>
      <c r="B14490"/>
      <c r="C14490"/>
      <c r="D14490"/>
      <c r="E14490"/>
      <c r="F14490"/>
      <c r="G14490"/>
      <c r="H14490"/>
      <c r="I14490"/>
      <c r="J14490"/>
      <c r="K14490"/>
    </row>
    <row r="14491" spans="1:11" ht="15">
      <c r="A14491"/>
      <c r="B14491"/>
      <c r="C14491"/>
      <c r="D14491"/>
      <c r="E14491"/>
      <c r="F14491"/>
      <c r="G14491"/>
      <c r="H14491"/>
      <c r="I14491"/>
      <c r="J14491"/>
      <c r="K14491"/>
    </row>
    <row r="14492" spans="1:11" ht="15">
      <c r="A14492"/>
      <c r="B14492"/>
      <c r="C14492"/>
      <c r="D14492"/>
      <c r="E14492"/>
      <c r="F14492"/>
      <c r="G14492"/>
      <c r="H14492"/>
      <c r="I14492"/>
      <c r="J14492"/>
      <c r="K14492"/>
    </row>
    <row r="14493" spans="1:11" ht="15">
      <c r="A14493"/>
      <c r="B14493"/>
      <c r="C14493"/>
      <c r="D14493"/>
      <c r="E14493"/>
      <c r="F14493"/>
      <c r="G14493"/>
      <c r="H14493"/>
      <c r="I14493"/>
      <c r="J14493"/>
      <c r="K14493"/>
    </row>
    <row r="14494" spans="1:11" ht="15">
      <c r="A14494"/>
      <c r="B14494"/>
      <c r="C14494"/>
      <c r="D14494"/>
      <c r="E14494"/>
      <c r="F14494"/>
      <c r="G14494"/>
      <c r="H14494"/>
      <c r="I14494"/>
      <c r="J14494"/>
      <c r="K14494"/>
    </row>
    <row r="14495" spans="1:11" ht="15">
      <c r="A14495"/>
      <c r="B14495"/>
      <c r="C14495"/>
      <c r="D14495"/>
      <c r="E14495"/>
      <c r="F14495"/>
      <c r="G14495"/>
      <c r="H14495"/>
      <c r="I14495"/>
      <c r="J14495"/>
      <c r="K14495"/>
    </row>
    <row r="14496" spans="1:11" ht="15">
      <c r="A14496"/>
      <c r="B14496"/>
      <c r="C14496"/>
      <c r="D14496"/>
      <c r="E14496"/>
      <c r="F14496"/>
      <c r="G14496"/>
      <c r="H14496"/>
      <c r="I14496"/>
      <c r="J14496"/>
      <c r="K14496"/>
    </row>
    <row r="14497" spans="1:11" ht="15">
      <c r="A14497"/>
      <c r="B14497"/>
      <c r="C14497"/>
      <c r="D14497"/>
      <c r="E14497"/>
      <c r="F14497"/>
      <c r="G14497"/>
      <c r="H14497"/>
      <c r="I14497"/>
      <c r="J14497"/>
      <c r="K14497"/>
    </row>
    <row r="14498" spans="1:11" ht="15">
      <c r="A14498"/>
      <c r="B14498"/>
      <c r="C14498"/>
      <c r="D14498"/>
      <c r="E14498"/>
      <c r="F14498"/>
      <c r="G14498"/>
      <c r="H14498"/>
      <c r="I14498"/>
      <c r="J14498"/>
      <c r="K14498"/>
    </row>
    <row r="14499" spans="1:11" ht="15">
      <c r="A14499"/>
      <c r="B14499"/>
      <c r="C14499"/>
      <c r="D14499"/>
      <c r="E14499"/>
      <c r="F14499"/>
      <c r="G14499"/>
      <c r="H14499"/>
      <c r="I14499"/>
      <c r="J14499"/>
      <c r="K14499"/>
    </row>
    <row r="14500" spans="1:11" ht="15">
      <c r="A14500"/>
      <c r="B14500"/>
      <c r="C14500"/>
      <c r="D14500"/>
      <c r="E14500"/>
      <c r="F14500"/>
      <c r="G14500"/>
      <c r="H14500"/>
      <c r="I14500"/>
      <c r="J14500"/>
      <c r="K14500"/>
    </row>
    <row r="14501" spans="1:11" ht="15">
      <c r="A14501"/>
      <c r="B14501"/>
      <c r="C14501"/>
      <c r="D14501"/>
      <c r="E14501"/>
      <c r="F14501"/>
      <c r="G14501"/>
      <c r="H14501"/>
      <c r="I14501"/>
      <c r="J14501"/>
      <c r="K14501"/>
    </row>
    <row r="14502" spans="1:11" ht="15">
      <c r="A14502"/>
      <c r="B14502"/>
      <c r="C14502"/>
      <c r="D14502"/>
      <c r="E14502"/>
      <c r="F14502"/>
      <c r="G14502"/>
      <c r="H14502"/>
      <c r="I14502"/>
      <c r="J14502"/>
      <c r="K14502"/>
    </row>
    <row r="14503" spans="1:11" ht="15">
      <c r="A14503"/>
      <c r="B14503"/>
      <c r="C14503"/>
      <c r="D14503"/>
      <c r="E14503"/>
      <c r="F14503"/>
      <c r="G14503"/>
      <c r="H14503"/>
      <c r="I14503"/>
      <c r="J14503"/>
      <c r="K14503"/>
    </row>
    <row r="14504" spans="1:11" ht="15">
      <c r="A14504"/>
      <c r="B14504"/>
      <c r="C14504"/>
      <c r="D14504"/>
      <c r="E14504"/>
      <c r="F14504"/>
      <c r="G14504"/>
      <c r="H14504"/>
      <c r="I14504"/>
      <c r="J14504"/>
      <c r="K14504"/>
    </row>
    <row r="14505" spans="1:11" ht="15">
      <c r="A14505"/>
      <c r="B14505"/>
      <c r="C14505"/>
      <c r="D14505"/>
      <c r="E14505"/>
      <c r="F14505"/>
      <c r="G14505"/>
      <c r="H14505"/>
      <c r="I14505"/>
      <c r="J14505"/>
      <c r="K14505"/>
    </row>
    <row r="14506" spans="1:11" ht="15">
      <c r="A14506"/>
      <c r="B14506"/>
      <c r="C14506"/>
      <c r="D14506"/>
      <c r="E14506"/>
      <c r="F14506"/>
      <c r="G14506"/>
      <c r="H14506"/>
      <c r="I14506"/>
      <c r="J14506"/>
      <c r="K14506"/>
    </row>
    <row r="14507" spans="1:11" ht="15">
      <c r="A14507"/>
      <c r="B14507"/>
      <c r="C14507"/>
      <c r="D14507"/>
      <c r="E14507"/>
      <c r="F14507"/>
      <c r="G14507"/>
      <c r="H14507"/>
      <c r="I14507"/>
      <c r="J14507"/>
      <c r="K14507"/>
    </row>
    <row r="14508" spans="1:11" ht="15">
      <c r="A14508"/>
      <c r="B14508"/>
      <c r="C14508"/>
      <c r="D14508"/>
      <c r="E14508"/>
      <c r="F14508"/>
      <c r="G14508"/>
      <c r="H14508"/>
      <c r="I14508"/>
      <c r="J14508"/>
      <c r="K14508"/>
    </row>
    <row r="14509" spans="1:11" ht="15">
      <c r="A14509"/>
      <c r="B14509"/>
      <c r="C14509"/>
      <c r="D14509"/>
      <c r="E14509"/>
      <c r="F14509"/>
      <c r="G14509"/>
      <c r="H14509"/>
      <c r="I14509"/>
      <c r="J14509"/>
      <c r="K14509"/>
    </row>
    <row r="14510" spans="1:11" ht="15">
      <c r="A14510"/>
      <c r="B14510"/>
      <c r="C14510"/>
      <c r="D14510"/>
      <c r="E14510"/>
      <c r="F14510"/>
      <c r="G14510"/>
      <c r="H14510"/>
      <c r="I14510"/>
      <c r="J14510"/>
      <c r="K14510"/>
    </row>
    <row r="14511" spans="1:11" ht="15">
      <c r="A14511"/>
      <c r="B14511"/>
      <c r="C14511"/>
      <c r="D14511"/>
      <c r="E14511"/>
      <c r="F14511"/>
      <c r="G14511"/>
      <c r="H14511"/>
      <c r="I14511"/>
      <c r="J14511"/>
      <c r="K14511"/>
    </row>
    <row r="14512" spans="1:11" ht="15">
      <c r="A14512"/>
      <c r="B14512"/>
      <c r="C14512"/>
      <c r="D14512"/>
      <c r="E14512"/>
      <c r="F14512"/>
      <c r="G14512"/>
      <c r="H14512"/>
      <c r="I14512"/>
      <c r="J14512"/>
      <c r="K14512"/>
    </row>
    <row r="14513" spans="1:11" ht="15">
      <c r="A14513"/>
      <c r="B14513"/>
      <c r="C14513"/>
      <c r="D14513"/>
      <c r="E14513"/>
      <c r="F14513"/>
      <c r="G14513"/>
      <c r="H14513"/>
      <c r="I14513"/>
      <c r="J14513"/>
      <c r="K14513"/>
    </row>
    <row r="14514" spans="1:11" ht="15">
      <c r="A14514"/>
      <c r="B14514"/>
      <c r="C14514"/>
      <c r="D14514"/>
      <c r="E14514"/>
      <c r="F14514"/>
      <c r="G14514"/>
      <c r="H14514"/>
      <c r="I14514"/>
      <c r="J14514"/>
      <c r="K14514"/>
    </row>
    <row r="14515" spans="1:11" ht="15">
      <c r="A14515"/>
      <c r="B14515"/>
      <c r="C14515"/>
      <c r="D14515"/>
      <c r="E14515"/>
      <c r="F14515"/>
      <c r="G14515"/>
      <c r="H14515"/>
      <c r="I14515"/>
      <c r="J14515"/>
      <c r="K14515"/>
    </row>
    <row r="14516" spans="1:11" ht="15">
      <c r="A14516"/>
      <c r="B14516"/>
      <c r="C14516"/>
      <c r="D14516"/>
      <c r="E14516"/>
      <c r="F14516"/>
      <c r="G14516"/>
      <c r="H14516"/>
      <c r="I14516"/>
      <c r="J14516"/>
      <c r="K14516"/>
    </row>
    <row r="14517" spans="1:11" ht="15">
      <c r="A14517"/>
      <c r="B14517"/>
      <c r="C14517"/>
      <c r="D14517"/>
      <c r="E14517"/>
      <c r="F14517"/>
      <c r="G14517"/>
      <c r="H14517"/>
      <c r="I14517"/>
      <c r="J14517"/>
      <c r="K14517"/>
    </row>
    <row r="14518" spans="1:11" ht="15">
      <c r="A14518"/>
      <c r="B14518"/>
      <c r="C14518"/>
      <c r="D14518"/>
      <c r="E14518"/>
      <c r="F14518"/>
      <c r="G14518"/>
      <c r="H14518"/>
      <c r="I14518"/>
      <c r="J14518"/>
      <c r="K14518"/>
    </row>
    <row r="14519" spans="1:11" ht="15">
      <c r="A14519"/>
      <c r="B14519"/>
      <c r="C14519"/>
      <c r="D14519"/>
      <c r="E14519"/>
      <c r="F14519"/>
      <c r="G14519"/>
      <c r="H14519"/>
      <c r="I14519"/>
      <c r="J14519"/>
      <c r="K14519"/>
    </row>
    <row r="14520" spans="1:11" ht="15">
      <c r="A14520"/>
      <c r="B14520"/>
      <c r="C14520"/>
      <c r="D14520"/>
      <c r="E14520"/>
      <c r="F14520"/>
      <c r="G14520"/>
      <c r="H14520"/>
      <c r="I14520"/>
      <c r="J14520"/>
      <c r="K14520"/>
    </row>
    <row r="14521" spans="1:11" ht="15">
      <c r="A14521"/>
      <c r="B14521"/>
      <c r="C14521"/>
      <c r="D14521"/>
      <c r="E14521"/>
      <c r="F14521"/>
      <c r="G14521"/>
      <c r="H14521"/>
      <c r="I14521"/>
      <c r="J14521"/>
      <c r="K14521"/>
    </row>
    <row r="14522" spans="1:11" ht="15">
      <c r="A14522"/>
      <c r="B14522"/>
      <c r="C14522"/>
      <c r="D14522"/>
      <c r="E14522"/>
      <c r="F14522"/>
      <c r="G14522"/>
      <c r="H14522"/>
      <c r="I14522"/>
      <c r="J14522"/>
      <c r="K14522"/>
    </row>
    <row r="14523" spans="1:11" ht="15">
      <c r="A14523"/>
      <c r="B14523"/>
      <c r="C14523"/>
      <c r="D14523"/>
      <c r="E14523"/>
      <c r="F14523"/>
      <c r="G14523"/>
      <c r="H14523"/>
      <c r="I14523"/>
      <c r="J14523"/>
      <c r="K14523"/>
    </row>
    <row r="14524" spans="1:11" ht="15">
      <c r="A14524"/>
      <c r="B14524"/>
      <c r="C14524"/>
      <c r="D14524"/>
      <c r="E14524"/>
      <c r="F14524"/>
      <c r="G14524"/>
      <c r="H14524"/>
      <c r="I14524"/>
      <c r="J14524"/>
      <c r="K14524"/>
    </row>
    <row r="14525" spans="1:11" ht="15">
      <c r="A14525"/>
      <c r="B14525"/>
      <c r="C14525"/>
      <c r="D14525"/>
      <c r="E14525"/>
      <c r="F14525"/>
      <c r="G14525"/>
      <c r="H14525"/>
      <c r="I14525"/>
      <c r="J14525"/>
      <c r="K14525"/>
    </row>
    <row r="14526" spans="1:11" ht="15">
      <c r="A14526"/>
      <c r="B14526"/>
      <c r="C14526"/>
      <c r="D14526"/>
      <c r="E14526"/>
      <c r="F14526"/>
      <c r="G14526"/>
      <c r="H14526"/>
      <c r="I14526"/>
      <c r="J14526"/>
      <c r="K14526"/>
    </row>
    <row r="14527" spans="1:11" ht="15">
      <c r="A14527"/>
      <c r="B14527"/>
      <c r="C14527"/>
      <c r="D14527"/>
      <c r="E14527"/>
      <c r="F14527"/>
      <c r="G14527"/>
      <c r="H14527"/>
      <c r="I14527"/>
      <c r="J14527"/>
      <c r="K14527"/>
    </row>
    <row r="14528" spans="1:11" ht="15">
      <c r="A14528"/>
      <c r="B14528"/>
      <c r="C14528"/>
      <c r="D14528"/>
      <c r="E14528"/>
      <c r="F14528"/>
      <c r="G14528"/>
      <c r="H14528"/>
      <c r="I14528"/>
      <c r="J14528"/>
      <c r="K14528"/>
    </row>
    <row r="14529" spans="1:11" ht="15">
      <c r="A14529"/>
      <c r="B14529"/>
      <c r="C14529"/>
      <c r="D14529"/>
      <c r="E14529"/>
      <c r="F14529"/>
      <c r="G14529"/>
      <c r="H14529"/>
      <c r="I14529"/>
      <c r="J14529"/>
      <c r="K14529"/>
    </row>
    <row r="14530" spans="1:11" ht="15">
      <c r="A14530"/>
      <c r="B14530"/>
      <c r="C14530"/>
      <c r="D14530"/>
      <c r="E14530"/>
      <c r="F14530"/>
      <c r="G14530"/>
      <c r="H14530"/>
      <c r="I14530"/>
      <c r="J14530"/>
      <c r="K14530"/>
    </row>
    <row r="14531" spans="1:11" ht="15">
      <c r="A14531"/>
      <c r="B14531"/>
      <c r="C14531"/>
      <c r="D14531"/>
      <c r="E14531"/>
      <c r="F14531"/>
      <c r="G14531"/>
      <c r="H14531"/>
      <c r="I14531"/>
      <c r="J14531"/>
      <c r="K14531"/>
    </row>
    <row r="14532" spans="1:11" ht="15">
      <c r="A14532"/>
      <c r="B14532"/>
      <c r="C14532"/>
      <c r="D14532"/>
      <c r="E14532"/>
      <c r="F14532"/>
      <c r="G14532"/>
      <c r="H14532"/>
      <c r="I14532"/>
      <c r="J14532"/>
      <c r="K14532"/>
    </row>
    <row r="14533" spans="1:11" ht="15">
      <c r="A14533"/>
      <c r="B14533"/>
      <c r="C14533"/>
      <c r="D14533"/>
      <c r="E14533"/>
      <c r="F14533"/>
      <c r="G14533"/>
      <c r="H14533"/>
      <c r="I14533"/>
      <c r="J14533"/>
      <c r="K14533"/>
    </row>
    <row r="14534" spans="1:11" ht="15">
      <c r="A14534"/>
      <c r="B14534"/>
      <c r="C14534"/>
      <c r="D14534"/>
      <c r="E14534"/>
      <c r="F14534"/>
      <c r="G14534"/>
      <c r="H14534"/>
      <c r="I14534"/>
      <c r="J14534"/>
      <c r="K14534"/>
    </row>
    <row r="14535" spans="1:11" ht="15">
      <c r="A14535"/>
      <c r="B14535"/>
      <c r="C14535"/>
      <c r="D14535"/>
      <c r="E14535"/>
      <c r="F14535"/>
      <c r="G14535"/>
      <c r="H14535"/>
      <c r="I14535"/>
      <c r="J14535"/>
      <c r="K14535"/>
    </row>
    <row r="14536" spans="1:11" ht="15">
      <c r="A14536"/>
      <c r="B14536"/>
      <c r="C14536"/>
      <c r="D14536"/>
      <c r="E14536"/>
      <c r="F14536"/>
      <c r="G14536"/>
      <c r="H14536"/>
      <c r="I14536"/>
      <c r="J14536"/>
      <c r="K14536"/>
    </row>
    <row r="14537" spans="1:11" ht="15">
      <c r="A14537"/>
      <c r="B14537"/>
      <c r="C14537"/>
      <c r="D14537"/>
      <c r="E14537"/>
      <c r="F14537"/>
      <c r="G14537"/>
      <c r="H14537"/>
      <c r="I14537"/>
      <c r="J14537"/>
      <c r="K14537"/>
    </row>
    <row r="14538" spans="1:11" ht="15">
      <c r="A14538"/>
      <c r="B14538"/>
      <c r="C14538"/>
      <c r="D14538"/>
      <c r="E14538"/>
      <c r="F14538"/>
      <c r="G14538"/>
      <c r="H14538"/>
      <c r="I14538"/>
      <c r="J14538"/>
      <c r="K14538"/>
    </row>
    <row r="14539" spans="1:11" ht="15">
      <c r="A14539"/>
      <c r="B14539"/>
      <c r="C14539"/>
      <c r="D14539"/>
      <c r="E14539"/>
      <c r="F14539"/>
      <c r="G14539"/>
      <c r="H14539"/>
      <c r="I14539"/>
      <c r="J14539"/>
      <c r="K14539"/>
    </row>
    <row r="14540" spans="1:11" ht="15">
      <c r="A14540"/>
      <c r="B14540"/>
      <c r="C14540"/>
      <c r="D14540"/>
      <c r="E14540"/>
      <c r="F14540"/>
      <c r="G14540"/>
      <c r="H14540"/>
      <c r="I14540"/>
      <c r="J14540"/>
      <c r="K14540"/>
    </row>
    <row r="14541" spans="1:11" ht="15">
      <c r="A14541"/>
      <c r="B14541"/>
      <c r="C14541"/>
      <c r="D14541"/>
      <c r="E14541"/>
      <c r="F14541"/>
      <c r="G14541"/>
      <c r="H14541"/>
      <c r="I14541"/>
      <c r="J14541"/>
      <c r="K14541"/>
    </row>
    <row r="14542" spans="1:11" ht="15">
      <c r="A14542"/>
      <c r="B14542"/>
      <c r="C14542"/>
      <c r="D14542"/>
      <c r="E14542"/>
      <c r="F14542"/>
      <c r="G14542"/>
      <c r="H14542"/>
      <c r="I14542"/>
      <c r="J14542"/>
      <c r="K14542"/>
    </row>
    <row r="14543" spans="1:11" ht="15">
      <c r="A14543"/>
      <c r="B14543"/>
      <c r="C14543"/>
      <c r="D14543"/>
      <c r="E14543"/>
      <c r="F14543"/>
      <c r="G14543"/>
      <c r="H14543"/>
      <c r="I14543"/>
      <c r="J14543"/>
      <c r="K14543"/>
    </row>
    <row r="14544" spans="1:11" ht="15">
      <c r="A14544"/>
      <c r="B14544"/>
      <c r="C14544"/>
      <c r="D14544"/>
      <c r="E14544"/>
      <c r="F14544"/>
      <c r="G14544"/>
      <c r="H14544"/>
      <c r="I14544"/>
      <c r="J14544"/>
      <c r="K14544"/>
    </row>
    <row r="14545" spans="1:11" ht="15">
      <c r="A14545"/>
      <c r="B14545"/>
      <c r="C14545"/>
      <c r="D14545"/>
      <c r="E14545"/>
      <c r="F14545"/>
      <c r="G14545"/>
      <c r="H14545"/>
      <c r="I14545"/>
      <c r="J14545"/>
      <c r="K14545"/>
    </row>
    <row r="14546" spans="1:11" ht="15">
      <c r="A14546"/>
      <c r="B14546"/>
      <c r="C14546"/>
      <c r="D14546"/>
      <c r="E14546"/>
      <c r="F14546"/>
      <c r="G14546"/>
      <c r="H14546"/>
      <c r="I14546"/>
      <c r="J14546"/>
      <c r="K14546"/>
    </row>
    <row r="14547" spans="1:11" ht="15">
      <c r="A14547"/>
      <c r="B14547"/>
      <c r="C14547"/>
      <c r="D14547"/>
      <c r="E14547"/>
      <c r="F14547"/>
      <c r="G14547"/>
      <c r="H14547"/>
      <c r="I14547"/>
      <c r="J14547"/>
      <c r="K14547"/>
    </row>
    <row r="14548" spans="1:11" ht="15">
      <c r="A14548"/>
      <c r="B14548"/>
      <c r="C14548"/>
      <c r="D14548"/>
      <c r="E14548"/>
      <c r="F14548"/>
      <c r="G14548"/>
      <c r="H14548"/>
      <c r="I14548"/>
      <c r="J14548"/>
      <c r="K14548"/>
    </row>
    <row r="14549" spans="1:11" ht="15">
      <c r="A14549"/>
      <c r="B14549"/>
      <c r="C14549"/>
      <c r="D14549"/>
      <c r="E14549"/>
      <c r="F14549"/>
      <c r="G14549"/>
      <c r="H14549"/>
      <c r="I14549"/>
      <c r="J14549"/>
      <c r="K14549"/>
    </row>
    <row r="14550" spans="1:11" ht="15">
      <c r="A14550"/>
      <c r="B14550"/>
      <c r="C14550"/>
      <c r="D14550"/>
      <c r="E14550"/>
      <c r="F14550"/>
      <c r="G14550"/>
      <c r="H14550"/>
      <c r="I14550"/>
      <c r="J14550"/>
      <c r="K14550"/>
    </row>
    <row r="14551" spans="1:11" ht="15">
      <c r="A14551"/>
      <c r="B14551"/>
      <c r="C14551"/>
      <c r="D14551"/>
      <c r="E14551"/>
      <c r="F14551"/>
      <c r="G14551"/>
      <c r="H14551"/>
      <c r="I14551"/>
      <c r="J14551"/>
      <c r="K14551"/>
    </row>
    <row r="14552" spans="1:11" ht="15">
      <c r="A14552"/>
      <c r="B14552"/>
      <c r="C14552"/>
      <c r="D14552"/>
      <c r="E14552"/>
      <c r="F14552"/>
      <c r="G14552"/>
      <c r="H14552"/>
      <c r="I14552"/>
      <c r="J14552"/>
      <c r="K14552"/>
    </row>
    <row r="14553" spans="1:11" ht="15">
      <c r="A14553"/>
      <c r="B14553"/>
      <c r="C14553"/>
      <c r="D14553"/>
      <c r="E14553"/>
      <c r="F14553"/>
      <c r="G14553"/>
      <c r="H14553"/>
      <c r="I14553"/>
      <c r="J14553"/>
      <c r="K14553"/>
    </row>
    <row r="14554" spans="1:11" ht="15">
      <c r="A14554"/>
      <c r="B14554"/>
      <c r="C14554"/>
      <c r="D14554"/>
      <c r="E14554"/>
      <c r="F14554"/>
      <c r="G14554"/>
      <c r="H14554"/>
      <c r="I14554"/>
      <c r="J14554"/>
      <c r="K14554"/>
    </row>
    <row r="14555" spans="1:11" ht="15">
      <c r="A14555"/>
      <c r="B14555"/>
      <c r="C14555"/>
      <c r="D14555"/>
      <c r="E14555"/>
      <c r="F14555"/>
      <c r="G14555"/>
      <c r="H14555"/>
      <c r="I14555"/>
      <c r="J14555"/>
      <c r="K14555"/>
    </row>
    <row r="14556" spans="1:11" ht="15">
      <c r="A14556"/>
      <c r="B14556"/>
      <c r="C14556"/>
      <c r="D14556"/>
      <c r="E14556"/>
      <c r="F14556"/>
      <c r="G14556"/>
      <c r="H14556"/>
      <c r="I14556"/>
      <c r="J14556"/>
      <c r="K14556"/>
    </row>
    <row r="14557" spans="1:11" ht="15">
      <c r="A14557"/>
      <c r="B14557"/>
      <c r="C14557"/>
      <c r="D14557"/>
      <c r="E14557"/>
      <c r="F14557"/>
      <c r="G14557"/>
      <c r="H14557"/>
      <c r="I14557"/>
      <c r="J14557"/>
      <c r="K14557"/>
    </row>
    <row r="14558" spans="1:11" ht="15">
      <c r="A14558"/>
      <c r="B14558"/>
      <c r="C14558"/>
      <c r="D14558"/>
      <c r="E14558"/>
      <c r="F14558"/>
      <c r="G14558"/>
      <c r="H14558"/>
      <c r="I14558"/>
      <c r="J14558"/>
      <c r="K14558"/>
    </row>
    <row r="14559" spans="1:11" ht="15">
      <c r="A14559"/>
      <c r="B14559"/>
      <c r="C14559"/>
      <c r="D14559"/>
      <c r="E14559"/>
      <c r="F14559"/>
      <c r="G14559"/>
      <c r="H14559"/>
      <c r="I14559"/>
      <c r="J14559"/>
      <c r="K14559"/>
    </row>
    <row r="14560" spans="1:11" ht="15">
      <c r="A14560"/>
      <c r="B14560"/>
      <c r="C14560"/>
      <c r="D14560"/>
      <c r="E14560"/>
      <c r="F14560"/>
      <c r="G14560"/>
      <c r="H14560"/>
      <c r="I14560"/>
      <c r="J14560"/>
      <c r="K14560"/>
    </row>
    <row r="14561" spans="1:11" ht="15">
      <c r="A14561"/>
      <c r="B14561"/>
      <c r="C14561"/>
      <c r="D14561"/>
      <c r="E14561"/>
      <c r="F14561"/>
      <c r="G14561"/>
      <c r="H14561"/>
      <c r="I14561"/>
      <c r="J14561"/>
      <c r="K14561"/>
    </row>
    <row r="14562" spans="1:11" ht="15">
      <c r="A14562"/>
      <c r="B14562"/>
      <c r="C14562"/>
      <c r="D14562"/>
      <c r="E14562"/>
      <c r="F14562"/>
      <c r="G14562"/>
      <c r="H14562"/>
      <c r="I14562"/>
      <c r="J14562"/>
      <c r="K14562"/>
    </row>
    <row r="14563" spans="1:11" ht="15">
      <c r="A14563"/>
      <c r="B14563"/>
      <c r="C14563"/>
      <c r="D14563"/>
      <c r="E14563"/>
      <c r="F14563"/>
      <c r="G14563"/>
      <c r="H14563"/>
      <c r="I14563"/>
      <c r="J14563"/>
      <c r="K14563"/>
    </row>
    <row r="14564" spans="1:11" ht="15">
      <c r="A14564"/>
      <c r="B14564"/>
      <c r="C14564"/>
      <c r="D14564"/>
      <c r="E14564"/>
      <c r="F14564"/>
      <c r="G14564"/>
      <c r="H14564"/>
      <c r="I14564"/>
      <c r="J14564"/>
      <c r="K14564"/>
    </row>
    <row r="14565" spans="1:11" ht="15">
      <c r="A14565"/>
      <c r="B14565"/>
      <c r="C14565"/>
      <c r="D14565"/>
      <c r="E14565"/>
      <c r="F14565"/>
      <c r="G14565"/>
      <c r="H14565"/>
      <c r="I14565"/>
      <c r="J14565"/>
      <c r="K14565"/>
    </row>
    <row r="14566" spans="1:11" ht="15">
      <c r="A14566"/>
      <c r="B14566"/>
      <c r="C14566"/>
      <c r="D14566"/>
      <c r="E14566"/>
      <c r="F14566"/>
      <c r="G14566"/>
      <c r="H14566"/>
      <c r="I14566"/>
      <c r="J14566"/>
      <c r="K14566"/>
    </row>
    <row r="14567" spans="1:11" ht="15">
      <c r="A14567"/>
      <c r="B14567"/>
      <c r="C14567"/>
      <c r="D14567"/>
      <c r="E14567"/>
      <c r="F14567"/>
      <c r="G14567"/>
      <c r="H14567"/>
      <c r="I14567"/>
      <c r="J14567"/>
      <c r="K14567"/>
    </row>
    <row r="14568" spans="1:11" ht="15">
      <c r="A14568"/>
      <c r="B14568"/>
      <c r="C14568"/>
      <c r="D14568"/>
      <c r="E14568"/>
      <c r="F14568"/>
      <c r="G14568"/>
      <c r="H14568"/>
      <c r="I14568"/>
      <c r="J14568"/>
      <c r="K14568"/>
    </row>
    <row r="14569" spans="1:11" ht="15">
      <c r="A14569"/>
      <c r="B14569"/>
      <c r="C14569"/>
      <c r="D14569"/>
      <c r="E14569"/>
      <c r="F14569"/>
      <c r="G14569"/>
      <c r="H14569"/>
      <c r="I14569"/>
      <c r="J14569"/>
      <c r="K14569"/>
    </row>
    <row r="14570" spans="1:11" ht="15">
      <c r="A14570"/>
      <c r="B14570"/>
      <c r="C14570"/>
      <c r="D14570"/>
      <c r="E14570"/>
      <c r="F14570"/>
      <c r="G14570"/>
      <c r="H14570"/>
      <c r="I14570"/>
      <c r="J14570"/>
      <c r="K14570"/>
    </row>
    <row r="14571" spans="1:11" ht="15">
      <c r="A14571"/>
      <c r="B14571"/>
      <c r="C14571"/>
      <c r="D14571"/>
      <c r="E14571"/>
      <c r="F14571"/>
      <c r="G14571"/>
      <c r="H14571"/>
      <c r="I14571"/>
      <c r="J14571"/>
      <c r="K14571"/>
    </row>
    <row r="14572" spans="1:11" ht="15">
      <c r="A14572"/>
      <c r="B14572"/>
      <c r="C14572"/>
      <c r="D14572"/>
      <c r="E14572"/>
      <c r="F14572"/>
      <c r="G14572"/>
      <c r="H14572"/>
      <c r="I14572"/>
      <c r="J14572"/>
      <c r="K14572"/>
    </row>
    <row r="14573" spans="1:11" ht="15">
      <c r="A14573"/>
      <c r="B14573"/>
      <c r="C14573"/>
      <c r="D14573"/>
      <c r="E14573"/>
      <c r="F14573"/>
      <c r="G14573"/>
      <c r="H14573"/>
      <c r="I14573"/>
      <c r="J14573"/>
      <c r="K14573"/>
    </row>
    <row r="14574" spans="1:11" ht="15">
      <c r="A14574"/>
      <c r="B14574"/>
      <c r="C14574"/>
      <c r="D14574"/>
      <c r="E14574"/>
      <c r="F14574"/>
      <c r="G14574"/>
      <c r="H14574"/>
      <c r="I14574"/>
      <c r="J14574"/>
      <c r="K14574"/>
    </row>
    <row r="14575" spans="1:11" ht="15">
      <c r="A14575"/>
      <c r="B14575"/>
      <c r="C14575"/>
      <c r="D14575"/>
      <c r="E14575"/>
      <c r="F14575"/>
      <c r="G14575"/>
      <c r="H14575"/>
      <c r="I14575"/>
      <c r="J14575"/>
      <c r="K14575"/>
    </row>
    <row r="14576" spans="1:11" ht="15">
      <c r="A14576"/>
      <c r="B14576"/>
      <c r="C14576"/>
      <c r="D14576"/>
      <c r="E14576"/>
      <c r="F14576"/>
      <c r="G14576"/>
      <c r="H14576"/>
      <c r="I14576"/>
      <c r="J14576"/>
      <c r="K14576"/>
    </row>
    <row r="14577" spans="1:11" ht="15">
      <c r="A14577"/>
      <c r="B14577"/>
      <c r="C14577"/>
      <c r="D14577"/>
      <c r="E14577"/>
      <c r="F14577"/>
      <c r="G14577"/>
      <c r="H14577"/>
      <c r="I14577"/>
      <c r="J14577"/>
      <c r="K14577"/>
    </row>
    <row r="14578" spans="1:11" ht="15">
      <c r="A14578"/>
      <c r="B14578"/>
      <c r="C14578"/>
      <c r="D14578"/>
      <c r="E14578"/>
      <c r="F14578"/>
      <c r="G14578"/>
      <c r="H14578"/>
      <c r="I14578"/>
      <c r="J14578"/>
      <c r="K14578"/>
    </row>
    <row r="14579" spans="1:11" ht="15">
      <c r="A14579"/>
      <c r="B14579"/>
      <c r="C14579"/>
      <c r="D14579"/>
      <c r="E14579"/>
      <c r="F14579"/>
      <c r="G14579"/>
      <c r="H14579"/>
      <c r="I14579"/>
      <c r="J14579"/>
      <c r="K14579"/>
    </row>
    <row r="14580" spans="1:11" ht="15">
      <c r="A14580"/>
      <c r="B14580"/>
      <c r="C14580"/>
      <c r="D14580"/>
      <c r="E14580"/>
      <c r="F14580"/>
      <c r="G14580"/>
      <c r="H14580"/>
      <c r="I14580"/>
      <c r="J14580"/>
      <c r="K14580"/>
    </row>
    <row r="14581" spans="1:11" ht="15">
      <c r="A14581"/>
      <c r="B14581"/>
      <c r="C14581"/>
      <c r="D14581"/>
      <c r="E14581"/>
      <c r="F14581"/>
      <c r="G14581"/>
      <c r="H14581"/>
      <c r="I14581"/>
      <c r="J14581"/>
      <c r="K14581"/>
    </row>
    <row r="14582" spans="1:11" ht="15">
      <c r="A14582"/>
      <c r="B14582"/>
      <c r="C14582"/>
      <c r="D14582"/>
      <c r="E14582"/>
      <c r="F14582"/>
      <c r="G14582"/>
      <c r="H14582"/>
      <c r="I14582"/>
      <c r="J14582"/>
      <c r="K14582"/>
    </row>
    <row r="14583" spans="1:11" ht="15">
      <c r="A14583"/>
      <c r="B14583"/>
      <c r="C14583"/>
      <c r="D14583"/>
      <c r="E14583"/>
      <c r="F14583"/>
      <c r="G14583"/>
      <c r="H14583"/>
      <c r="I14583"/>
      <c r="J14583"/>
      <c r="K14583"/>
    </row>
    <row r="14584" spans="1:11" ht="15">
      <c r="A14584"/>
      <c r="B14584"/>
      <c r="C14584"/>
      <c r="D14584"/>
      <c r="E14584"/>
      <c r="F14584"/>
      <c r="G14584"/>
      <c r="H14584"/>
      <c r="I14584"/>
      <c r="J14584"/>
      <c r="K14584"/>
    </row>
    <row r="14585" spans="1:11" ht="15">
      <c r="A14585"/>
      <c r="B14585"/>
      <c r="C14585"/>
      <c r="D14585"/>
      <c r="E14585"/>
      <c r="F14585"/>
      <c r="G14585"/>
      <c r="H14585"/>
      <c r="I14585"/>
      <c r="J14585"/>
      <c r="K14585"/>
    </row>
    <row r="14586" spans="1:11" ht="15">
      <c r="A14586"/>
      <c r="B14586"/>
      <c r="C14586"/>
      <c r="D14586"/>
      <c r="E14586"/>
      <c r="F14586"/>
      <c r="G14586"/>
      <c r="H14586"/>
      <c r="I14586"/>
      <c r="J14586"/>
      <c r="K14586"/>
    </row>
    <row r="14587" spans="1:11" ht="15">
      <c r="A14587"/>
      <c r="B14587"/>
      <c r="C14587"/>
      <c r="D14587"/>
      <c r="E14587"/>
      <c r="F14587"/>
      <c r="G14587"/>
      <c r="H14587"/>
      <c r="I14587"/>
      <c r="J14587"/>
      <c r="K14587"/>
    </row>
    <row r="14588" spans="1:11" ht="15">
      <c r="A14588"/>
      <c r="B14588"/>
      <c r="C14588"/>
      <c r="D14588"/>
      <c r="E14588"/>
      <c r="F14588"/>
      <c r="G14588"/>
      <c r="H14588"/>
      <c r="I14588"/>
      <c r="J14588"/>
      <c r="K14588"/>
    </row>
    <row r="14589" spans="1:11" ht="15">
      <c r="A14589"/>
      <c r="B14589"/>
      <c r="C14589"/>
      <c r="D14589"/>
      <c r="E14589"/>
      <c r="F14589"/>
      <c r="G14589"/>
      <c r="H14589"/>
      <c r="I14589"/>
      <c r="J14589"/>
      <c r="K14589"/>
    </row>
    <row r="14590" spans="1:11" ht="15">
      <c r="A14590"/>
      <c r="B14590"/>
      <c r="C14590"/>
      <c r="D14590"/>
      <c r="E14590"/>
      <c r="F14590"/>
      <c r="G14590"/>
      <c r="H14590"/>
      <c r="I14590"/>
      <c r="J14590"/>
      <c r="K14590"/>
    </row>
    <row r="14591" spans="1:11" ht="15">
      <c r="A14591"/>
      <c r="B14591"/>
      <c r="C14591"/>
      <c r="D14591"/>
      <c r="E14591"/>
      <c r="F14591"/>
      <c r="G14591"/>
      <c r="H14591"/>
      <c r="I14591"/>
      <c r="J14591"/>
      <c r="K14591"/>
    </row>
    <row r="14592" spans="1:11" ht="15">
      <c r="A14592"/>
      <c r="B14592"/>
      <c r="C14592"/>
      <c r="D14592"/>
      <c r="E14592"/>
      <c r="F14592"/>
      <c r="G14592"/>
      <c r="H14592"/>
      <c r="I14592"/>
      <c r="J14592"/>
      <c r="K14592"/>
    </row>
    <row r="14593" spans="1:11" ht="15">
      <c r="A14593"/>
      <c r="B14593"/>
      <c r="C14593"/>
      <c r="D14593"/>
      <c r="E14593"/>
      <c r="F14593"/>
      <c r="G14593"/>
      <c r="H14593"/>
      <c r="I14593"/>
      <c r="J14593"/>
      <c r="K14593"/>
    </row>
    <row r="14594" spans="1:11" ht="15">
      <c r="A14594"/>
      <c r="B14594"/>
      <c r="C14594"/>
      <c r="D14594"/>
      <c r="E14594"/>
      <c r="F14594"/>
      <c r="G14594"/>
      <c r="H14594"/>
      <c r="I14594"/>
      <c r="J14594"/>
      <c r="K14594"/>
    </row>
    <row r="14595" spans="1:11" ht="15">
      <c r="A14595"/>
      <c r="B14595"/>
      <c r="C14595"/>
      <c r="D14595"/>
      <c r="E14595"/>
      <c r="F14595"/>
      <c r="G14595"/>
      <c r="H14595"/>
      <c r="I14595"/>
      <c r="J14595"/>
      <c r="K14595"/>
    </row>
    <row r="14596" spans="1:11" ht="15">
      <c r="A14596"/>
      <c r="B14596"/>
      <c r="C14596"/>
      <c r="D14596"/>
      <c r="E14596"/>
      <c r="F14596"/>
      <c r="G14596"/>
      <c r="H14596"/>
      <c r="I14596"/>
      <c r="J14596"/>
      <c r="K14596"/>
    </row>
    <row r="14597" spans="1:11" ht="15">
      <c r="A14597"/>
      <c r="B14597"/>
      <c r="C14597"/>
      <c r="D14597"/>
      <c r="E14597"/>
      <c r="F14597"/>
      <c r="G14597"/>
      <c r="H14597"/>
      <c r="I14597"/>
      <c r="J14597"/>
      <c r="K14597"/>
    </row>
    <row r="14598" spans="1:11" ht="15">
      <c r="A14598"/>
      <c r="B14598"/>
      <c r="C14598"/>
      <c r="D14598"/>
      <c r="E14598"/>
      <c r="F14598"/>
      <c r="G14598"/>
      <c r="H14598"/>
      <c r="I14598"/>
      <c r="J14598"/>
      <c r="K14598"/>
    </row>
    <row r="14599" spans="1:11" ht="15">
      <c r="A14599"/>
      <c r="B14599"/>
      <c r="C14599"/>
      <c r="D14599"/>
      <c r="E14599"/>
      <c r="F14599"/>
      <c r="G14599"/>
      <c r="H14599"/>
      <c r="I14599"/>
      <c r="J14599"/>
      <c r="K14599"/>
    </row>
    <row r="14600" spans="1:11" ht="15">
      <c r="A14600"/>
      <c r="B14600"/>
      <c r="C14600"/>
      <c r="D14600"/>
      <c r="E14600"/>
      <c r="F14600"/>
      <c r="G14600"/>
      <c r="H14600"/>
      <c r="I14600"/>
      <c r="J14600"/>
      <c r="K14600"/>
    </row>
    <row r="14601" spans="1:11" ht="15">
      <c r="A14601"/>
      <c r="B14601"/>
      <c r="C14601"/>
      <c r="D14601"/>
      <c r="E14601"/>
      <c r="F14601"/>
      <c r="G14601"/>
      <c r="H14601"/>
      <c r="I14601"/>
      <c r="J14601"/>
      <c r="K14601"/>
    </row>
    <row r="14602" spans="1:11" ht="15">
      <c r="A14602"/>
      <c r="B14602"/>
      <c r="C14602"/>
      <c r="D14602"/>
      <c r="E14602"/>
      <c r="F14602"/>
      <c r="G14602"/>
      <c r="H14602"/>
      <c r="I14602"/>
      <c r="J14602"/>
      <c r="K14602"/>
    </row>
    <row r="14603" spans="1:11" ht="15">
      <c r="A14603"/>
      <c r="B14603"/>
      <c r="C14603"/>
      <c r="D14603"/>
      <c r="E14603"/>
      <c r="F14603"/>
      <c r="G14603"/>
      <c r="H14603"/>
      <c r="I14603"/>
      <c r="J14603"/>
      <c r="K14603"/>
    </row>
    <row r="14604" spans="1:11" ht="15">
      <c r="A14604"/>
      <c r="B14604"/>
      <c r="C14604"/>
      <c r="D14604"/>
      <c r="E14604"/>
      <c r="F14604"/>
      <c r="G14604"/>
      <c r="H14604"/>
      <c r="I14604"/>
      <c r="J14604"/>
      <c r="K14604"/>
    </row>
    <row r="14605" spans="1:11" ht="15">
      <c r="A14605"/>
      <c r="B14605"/>
      <c r="C14605"/>
      <c r="D14605"/>
      <c r="E14605"/>
      <c r="F14605"/>
      <c r="G14605"/>
      <c r="H14605"/>
      <c r="I14605"/>
      <c r="J14605"/>
      <c r="K14605"/>
    </row>
    <row r="14606" spans="1:11" ht="15">
      <c r="A14606"/>
      <c r="B14606"/>
      <c r="C14606"/>
      <c r="D14606"/>
      <c r="E14606"/>
      <c r="F14606"/>
      <c r="G14606"/>
      <c r="H14606"/>
      <c r="I14606"/>
      <c r="J14606"/>
      <c r="K14606"/>
    </row>
    <row r="14607" spans="1:11" ht="15">
      <c r="A14607"/>
      <c r="B14607"/>
      <c r="C14607"/>
      <c r="D14607"/>
      <c r="E14607"/>
      <c r="F14607"/>
      <c r="G14607"/>
      <c r="H14607"/>
      <c r="I14607"/>
      <c r="J14607"/>
      <c r="K14607"/>
    </row>
    <row r="14608" spans="1:11" ht="15">
      <c r="A14608"/>
      <c r="B14608"/>
      <c r="C14608"/>
      <c r="D14608"/>
      <c r="E14608"/>
      <c r="F14608"/>
      <c r="G14608"/>
      <c r="H14608"/>
      <c r="I14608"/>
      <c r="J14608"/>
      <c r="K14608"/>
    </row>
    <row r="14609" spans="1:11" ht="15">
      <c r="A14609"/>
      <c r="B14609"/>
      <c r="C14609"/>
      <c r="D14609"/>
      <c r="E14609"/>
      <c r="F14609"/>
      <c r="G14609"/>
      <c r="H14609"/>
      <c r="I14609"/>
      <c r="J14609"/>
      <c r="K14609"/>
    </row>
    <row r="14610" spans="1:11" ht="15">
      <c r="A14610"/>
      <c r="B14610"/>
      <c r="C14610"/>
      <c r="D14610"/>
      <c r="E14610"/>
      <c r="F14610"/>
      <c r="G14610"/>
      <c r="H14610"/>
      <c r="I14610"/>
      <c r="J14610"/>
      <c r="K14610"/>
    </row>
    <row r="14611" spans="1:11" ht="15">
      <c r="A14611"/>
      <c r="B14611"/>
      <c r="C14611"/>
      <c r="D14611"/>
      <c r="E14611"/>
      <c r="F14611"/>
      <c r="G14611"/>
      <c r="H14611"/>
      <c r="I14611"/>
      <c r="J14611"/>
      <c r="K14611"/>
    </row>
    <row r="14612" spans="1:11" ht="15">
      <c r="A14612"/>
      <c r="B14612"/>
      <c r="C14612"/>
      <c r="D14612"/>
      <c r="E14612"/>
      <c r="F14612"/>
      <c r="G14612"/>
      <c r="H14612"/>
      <c r="I14612"/>
      <c r="J14612"/>
      <c r="K14612"/>
    </row>
    <row r="14613" spans="1:11" ht="15">
      <c r="A14613"/>
      <c r="B14613"/>
      <c r="C14613"/>
      <c r="D14613"/>
      <c r="E14613"/>
      <c r="F14613"/>
      <c r="G14613"/>
      <c r="H14613"/>
      <c r="I14613"/>
      <c r="J14613"/>
      <c r="K14613"/>
    </row>
    <row r="14614" spans="1:11" ht="15">
      <c r="A14614"/>
      <c r="B14614"/>
      <c r="C14614"/>
      <c r="D14614"/>
      <c r="E14614"/>
      <c r="F14614"/>
      <c r="G14614"/>
      <c r="H14614"/>
      <c r="I14614"/>
      <c r="J14614"/>
      <c r="K14614"/>
    </row>
    <row r="14615" spans="1:11" ht="15">
      <c r="A14615"/>
      <c r="B14615"/>
      <c r="C14615"/>
      <c r="D14615"/>
      <c r="E14615"/>
      <c r="F14615"/>
      <c r="G14615"/>
      <c r="H14615"/>
      <c r="I14615"/>
      <c r="J14615"/>
      <c r="K14615"/>
    </row>
    <row r="14616" spans="1:11" ht="15">
      <c r="A14616"/>
      <c r="B14616"/>
      <c r="C14616"/>
      <c r="D14616"/>
      <c r="E14616"/>
      <c r="F14616"/>
      <c r="G14616"/>
      <c r="H14616"/>
      <c r="I14616"/>
      <c r="J14616"/>
      <c r="K14616"/>
    </row>
    <row r="14617" spans="1:11" ht="15">
      <c r="A14617"/>
      <c r="B14617"/>
      <c r="C14617"/>
      <c r="D14617"/>
      <c r="E14617"/>
      <c r="F14617"/>
      <c r="G14617"/>
      <c r="H14617"/>
      <c r="I14617"/>
      <c r="J14617"/>
      <c r="K14617"/>
    </row>
    <row r="14618" spans="1:11" ht="15">
      <c r="A14618"/>
      <c r="B14618"/>
      <c r="C14618"/>
      <c r="D14618"/>
      <c r="E14618"/>
      <c r="F14618"/>
      <c r="G14618"/>
      <c r="H14618"/>
      <c r="I14618"/>
      <c r="J14618"/>
      <c r="K14618"/>
    </row>
    <row r="14619" spans="1:11" ht="15">
      <c r="A14619"/>
      <c r="B14619"/>
      <c r="C14619"/>
      <c r="D14619"/>
      <c r="E14619"/>
      <c r="F14619"/>
      <c r="G14619"/>
      <c r="H14619"/>
      <c r="I14619"/>
      <c r="J14619"/>
      <c r="K14619"/>
    </row>
    <row r="14620" spans="1:11" ht="15">
      <c r="A14620"/>
      <c r="B14620"/>
      <c r="C14620"/>
      <c r="D14620"/>
      <c r="E14620"/>
      <c r="F14620"/>
      <c r="G14620"/>
      <c r="H14620"/>
      <c r="I14620"/>
      <c r="J14620"/>
      <c r="K14620"/>
    </row>
    <row r="14621" spans="1:11" ht="15">
      <c r="A14621"/>
      <c r="B14621"/>
      <c r="C14621"/>
      <c r="D14621"/>
      <c r="E14621"/>
      <c r="F14621"/>
      <c r="G14621"/>
      <c r="H14621"/>
      <c r="I14621"/>
      <c r="J14621"/>
      <c r="K14621"/>
    </row>
    <row r="14622" spans="1:11" ht="15">
      <c r="A14622"/>
      <c r="B14622"/>
      <c r="C14622"/>
      <c r="D14622"/>
      <c r="E14622"/>
      <c r="F14622"/>
      <c r="G14622"/>
      <c r="H14622"/>
      <c r="I14622"/>
      <c r="J14622"/>
      <c r="K14622"/>
    </row>
    <row r="14623" spans="1:11" ht="15">
      <c r="A14623"/>
      <c r="B14623"/>
      <c r="C14623"/>
      <c r="D14623"/>
      <c r="E14623"/>
      <c r="F14623"/>
      <c r="G14623"/>
      <c r="H14623"/>
      <c r="I14623"/>
      <c r="J14623"/>
      <c r="K14623"/>
    </row>
    <row r="14624" spans="1:11" ht="15">
      <c r="A14624"/>
      <c r="B14624"/>
      <c r="C14624"/>
      <c r="D14624"/>
      <c r="E14624"/>
      <c r="F14624"/>
      <c r="G14624"/>
      <c r="H14624"/>
      <c r="I14624"/>
      <c r="J14624"/>
      <c r="K14624"/>
    </row>
    <row r="14625" spans="1:11" ht="15">
      <c r="A14625"/>
      <c r="B14625"/>
      <c r="C14625"/>
      <c r="D14625"/>
      <c r="E14625"/>
      <c r="F14625"/>
      <c r="G14625"/>
      <c r="H14625"/>
      <c r="I14625"/>
      <c r="J14625"/>
      <c r="K14625"/>
    </row>
    <row r="14626" spans="1:11" ht="15">
      <c r="A14626"/>
      <c r="B14626"/>
      <c r="C14626"/>
      <c r="D14626"/>
      <c r="E14626"/>
      <c r="F14626"/>
      <c r="G14626"/>
      <c r="H14626"/>
      <c r="I14626"/>
      <c r="J14626"/>
      <c r="K14626"/>
    </row>
    <row r="14627" spans="1:11" ht="15">
      <c r="A14627"/>
      <c r="B14627"/>
      <c r="C14627"/>
      <c r="D14627"/>
      <c r="E14627"/>
      <c r="F14627"/>
      <c r="G14627"/>
      <c r="H14627"/>
      <c r="I14627"/>
      <c r="J14627"/>
      <c r="K14627"/>
    </row>
    <row r="14628" spans="1:11" ht="15">
      <c r="A14628"/>
      <c r="B14628"/>
      <c r="C14628"/>
      <c r="D14628"/>
      <c r="E14628"/>
      <c r="F14628"/>
      <c r="G14628"/>
      <c r="H14628"/>
      <c r="I14628"/>
      <c r="J14628"/>
      <c r="K14628"/>
    </row>
    <row r="14629" spans="1:11" ht="15">
      <c r="A14629"/>
      <c r="B14629"/>
      <c r="C14629"/>
      <c r="D14629"/>
      <c r="E14629"/>
      <c r="F14629"/>
      <c r="G14629"/>
      <c r="H14629"/>
      <c r="I14629"/>
      <c r="J14629"/>
      <c r="K14629"/>
    </row>
    <row r="14630" spans="1:11" ht="15">
      <c r="A14630"/>
      <c r="B14630"/>
      <c r="C14630"/>
      <c r="D14630"/>
      <c r="E14630"/>
      <c r="F14630"/>
      <c r="G14630"/>
      <c r="H14630"/>
      <c r="I14630"/>
      <c r="J14630"/>
      <c r="K14630"/>
    </row>
    <row r="14631" spans="1:11" ht="15">
      <c r="A14631"/>
      <c r="B14631"/>
      <c r="C14631"/>
      <c r="D14631"/>
      <c r="E14631"/>
      <c r="F14631"/>
      <c r="G14631"/>
      <c r="H14631"/>
      <c r="I14631"/>
      <c r="J14631"/>
      <c r="K14631"/>
    </row>
    <row r="14632" spans="1:11" ht="15">
      <c r="A14632"/>
      <c r="B14632"/>
      <c r="C14632"/>
      <c r="D14632"/>
      <c r="E14632"/>
      <c r="F14632"/>
      <c r="G14632"/>
      <c r="H14632"/>
      <c r="I14632"/>
      <c r="J14632"/>
      <c r="K14632"/>
    </row>
    <row r="14633" spans="1:11" ht="15">
      <c r="A14633"/>
      <c r="B14633"/>
      <c r="C14633"/>
      <c r="D14633"/>
      <c r="E14633"/>
      <c r="F14633"/>
      <c r="G14633"/>
      <c r="H14633"/>
      <c r="I14633"/>
      <c r="J14633"/>
      <c r="K14633"/>
    </row>
    <row r="14634" spans="1:11" ht="15">
      <c r="A14634"/>
      <c r="B14634"/>
      <c r="C14634"/>
      <c r="D14634"/>
      <c r="E14634"/>
      <c r="F14634"/>
      <c r="G14634"/>
      <c r="H14634"/>
      <c r="I14634"/>
      <c r="J14634"/>
      <c r="K14634"/>
    </row>
    <row r="14635" spans="1:11" ht="15">
      <c r="A14635"/>
      <c r="B14635"/>
      <c r="C14635"/>
      <c r="D14635"/>
      <c r="E14635"/>
      <c r="F14635"/>
      <c r="G14635"/>
      <c r="H14635"/>
      <c r="I14635"/>
      <c r="J14635"/>
      <c r="K14635"/>
    </row>
    <row r="14636" spans="1:11" ht="15">
      <c r="A14636"/>
      <c r="B14636"/>
      <c r="C14636"/>
      <c r="D14636"/>
      <c r="E14636"/>
      <c r="F14636"/>
      <c r="G14636"/>
      <c r="H14636"/>
      <c r="I14636"/>
      <c r="J14636"/>
      <c r="K14636"/>
    </row>
    <row r="14637" spans="1:11" ht="15">
      <c r="A14637"/>
      <c r="B14637"/>
      <c r="C14637"/>
      <c r="D14637"/>
      <c r="E14637"/>
      <c r="F14637"/>
      <c r="G14637"/>
      <c r="H14637"/>
      <c r="I14637"/>
      <c r="J14637"/>
      <c r="K14637"/>
    </row>
    <row r="14638" spans="1:11" ht="15">
      <c r="A14638"/>
      <c r="B14638"/>
      <c r="C14638"/>
      <c r="D14638"/>
      <c r="E14638"/>
      <c r="F14638"/>
      <c r="G14638"/>
      <c r="H14638"/>
      <c r="I14638"/>
      <c r="J14638"/>
      <c r="K14638"/>
    </row>
    <row r="14639" spans="1:11" ht="15">
      <c r="A14639"/>
      <c r="B14639"/>
      <c r="C14639"/>
      <c r="D14639"/>
      <c r="E14639"/>
      <c r="F14639"/>
      <c r="G14639"/>
      <c r="H14639"/>
      <c r="I14639"/>
      <c r="J14639"/>
      <c r="K14639"/>
    </row>
    <row r="14640" spans="1:11" ht="15">
      <c r="A14640"/>
      <c r="B14640"/>
      <c r="C14640"/>
      <c r="D14640"/>
      <c r="E14640"/>
      <c r="F14640"/>
      <c r="G14640"/>
      <c r="H14640"/>
      <c r="I14640"/>
      <c r="J14640"/>
      <c r="K14640"/>
    </row>
    <row r="14641" spans="1:11" ht="15">
      <c r="A14641"/>
      <c r="B14641"/>
      <c r="C14641"/>
      <c r="D14641"/>
      <c r="E14641"/>
      <c r="F14641"/>
      <c r="G14641"/>
      <c r="H14641"/>
      <c r="I14641"/>
      <c r="J14641"/>
      <c r="K14641"/>
    </row>
    <row r="14642" spans="1:11" ht="15">
      <c r="A14642"/>
      <c r="B14642"/>
      <c r="C14642"/>
      <c r="D14642"/>
      <c r="E14642"/>
      <c r="F14642"/>
      <c r="G14642"/>
      <c r="H14642"/>
      <c r="I14642"/>
      <c r="J14642"/>
      <c r="K14642"/>
    </row>
    <row r="14643" spans="1:11" ht="15">
      <c r="A14643"/>
      <c r="B14643"/>
      <c r="C14643"/>
      <c r="D14643"/>
      <c r="E14643"/>
      <c r="F14643"/>
      <c r="G14643"/>
      <c r="H14643"/>
      <c r="I14643"/>
      <c r="J14643"/>
      <c r="K14643"/>
    </row>
    <row r="14644" spans="1:11" ht="15">
      <c r="A14644"/>
      <c r="B14644"/>
      <c r="C14644"/>
      <c r="D14644"/>
      <c r="E14644"/>
      <c r="F14644"/>
      <c r="G14644"/>
      <c r="H14644"/>
      <c r="I14644"/>
      <c r="J14644"/>
      <c r="K14644"/>
    </row>
    <row r="14645" spans="1:11" ht="15">
      <c r="A14645"/>
      <c r="B14645"/>
      <c r="C14645"/>
      <c r="D14645"/>
      <c r="E14645"/>
      <c r="F14645"/>
      <c r="G14645"/>
      <c r="H14645"/>
      <c r="I14645"/>
      <c r="J14645"/>
      <c r="K14645"/>
    </row>
    <row r="14646" spans="1:11" ht="15">
      <c r="A14646"/>
      <c r="B14646"/>
      <c r="C14646"/>
      <c r="D14646"/>
      <c r="E14646"/>
      <c r="F14646"/>
      <c r="G14646"/>
      <c r="H14646"/>
      <c r="I14646"/>
      <c r="J14646"/>
      <c r="K14646"/>
    </row>
    <row r="14647" spans="1:11" ht="15">
      <c r="A14647"/>
      <c r="B14647"/>
      <c r="C14647"/>
      <c r="D14647"/>
      <c r="E14647"/>
      <c r="F14647"/>
      <c r="G14647"/>
      <c r="H14647"/>
      <c r="I14647"/>
      <c r="J14647"/>
      <c r="K14647"/>
    </row>
    <row r="14648" spans="1:11" ht="15">
      <c r="A14648"/>
      <c r="B14648"/>
      <c r="C14648"/>
      <c r="D14648"/>
      <c r="E14648"/>
      <c r="F14648"/>
      <c r="G14648"/>
      <c r="H14648"/>
      <c r="I14648"/>
      <c r="J14648"/>
      <c r="K14648"/>
    </row>
    <row r="14649" spans="1:11" ht="15">
      <c r="A14649"/>
      <c r="B14649"/>
      <c r="C14649"/>
      <c r="D14649"/>
      <c r="E14649"/>
      <c r="F14649"/>
      <c r="G14649"/>
      <c r="H14649"/>
      <c r="I14649"/>
      <c r="J14649"/>
      <c r="K14649"/>
    </row>
    <row r="14650" spans="1:11" ht="15">
      <c r="A14650"/>
      <c r="B14650"/>
      <c r="C14650"/>
      <c r="D14650"/>
      <c r="E14650"/>
      <c r="F14650"/>
      <c r="G14650"/>
      <c r="H14650"/>
      <c r="I14650"/>
      <c r="J14650"/>
      <c r="K14650"/>
    </row>
    <row r="14651" spans="1:11" ht="15">
      <c r="A14651"/>
      <c r="B14651"/>
      <c r="C14651"/>
      <c r="D14651"/>
      <c r="E14651"/>
      <c r="F14651"/>
      <c r="G14651"/>
      <c r="H14651"/>
      <c r="I14651"/>
      <c r="J14651"/>
      <c r="K14651"/>
    </row>
    <row r="14652" spans="1:11" ht="15">
      <c r="A14652"/>
      <c r="B14652"/>
      <c r="C14652"/>
      <c r="D14652"/>
      <c r="E14652"/>
      <c r="F14652"/>
      <c r="G14652"/>
      <c r="H14652"/>
      <c r="I14652"/>
      <c r="J14652"/>
      <c r="K14652"/>
    </row>
    <row r="14653" spans="1:11" ht="15">
      <c r="A14653"/>
      <c r="B14653"/>
      <c r="C14653"/>
      <c r="D14653"/>
      <c r="E14653"/>
      <c r="F14653"/>
      <c r="G14653"/>
      <c r="H14653"/>
      <c r="I14653"/>
      <c r="J14653"/>
      <c r="K14653"/>
    </row>
    <row r="14654" spans="1:11" ht="15">
      <c r="A14654"/>
      <c r="B14654"/>
      <c r="C14654"/>
      <c r="D14654"/>
      <c r="E14654"/>
      <c r="F14654"/>
      <c r="G14654"/>
      <c r="H14654"/>
      <c r="I14654"/>
      <c r="J14654"/>
      <c r="K14654"/>
    </row>
    <row r="14655" spans="1:11" ht="15">
      <c r="A14655"/>
      <c r="B14655"/>
      <c r="C14655"/>
      <c r="D14655"/>
      <c r="E14655"/>
      <c r="F14655"/>
      <c r="G14655"/>
      <c r="H14655"/>
      <c r="I14655"/>
      <c r="J14655"/>
      <c r="K14655"/>
    </row>
    <row r="14656" spans="1:11" ht="15">
      <c r="A14656"/>
      <c r="B14656"/>
      <c r="C14656"/>
      <c r="D14656"/>
      <c r="E14656"/>
      <c r="F14656"/>
      <c r="G14656"/>
      <c r="H14656"/>
      <c r="I14656"/>
      <c r="J14656"/>
      <c r="K14656"/>
    </row>
    <row r="14657" spans="1:11" ht="15">
      <c r="A14657"/>
      <c r="B14657"/>
      <c r="C14657"/>
      <c r="D14657"/>
      <c r="E14657"/>
      <c r="F14657"/>
      <c r="G14657"/>
      <c r="H14657"/>
      <c r="I14657"/>
      <c r="J14657"/>
      <c r="K14657"/>
    </row>
    <row r="14658" spans="1:11" ht="15">
      <c r="A14658"/>
      <c r="B14658"/>
      <c r="C14658"/>
      <c r="D14658"/>
      <c r="E14658"/>
      <c r="F14658"/>
      <c r="G14658"/>
      <c r="H14658"/>
      <c r="I14658"/>
      <c r="J14658"/>
      <c r="K14658"/>
    </row>
    <row r="14659" spans="1:11" ht="15">
      <c r="A14659"/>
      <c r="B14659"/>
      <c r="C14659"/>
      <c r="D14659"/>
      <c r="E14659"/>
      <c r="F14659"/>
      <c r="G14659"/>
      <c r="H14659"/>
      <c r="I14659"/>
      <c r="J14659"/>
      <c r="K14659"/>
    </row>
    <row r="14660" spans="1:11" ht="15">
      <c r="A14660"/>
      <c r="B14660"/>
      <c r="C14660"/>
      <c r="D14660"/>
      <c r="E14660"/>
      <c r="F14660"/>
      <c r="G14660"/>
      <c r="H14660"/>
      <c r="I14660"/>
      <c r="J14660"/>
      <c r="K14660"/>
    </row>
    <row r="14661" spans="1:11" ht="15">
      <c r="A14661"/>
      <c r="B14661"/>
      <c r="C14661"/>
      <c r="D14661"/>
      <c r="E14661"/>
      <c r="F14661"/>
      <c r="G14661"/>
      <c r="H14661"/>
      <c r="I14661"/>
      <c r="J14661"/>
      <c r="K14661"/>
    </row>
    <row r="14662" spans="1:11" ht="15">
      <c r="A14662"/>
      <c r="B14662"/>
      <c r="C14662"/>
      <c r="D14662"/>
      <c r="E14662"/>
      <c r="F14662"/>
      <c r="G14662"/>
      <c r="H14662"/>
      <c r="I14662"/>
      <c r="J14662"/>
      <c r="K14662"/>
    </row>
    <row r="14663" spans="1:11" ht="15">
      <c r="A14663"/>
      <c r="B14663"/>
      <c r="C14663"/>
      <c r="D14663"/>
      <c r="E14663"/>
      <c r="F14663"/>
      <c r="G14663"/>
      <c r="H14663"/>
      <c r="I14663"/>
      <c r="J14663"/>
      <c r="K14663"/>
    </row>
    <row r="14664" spans="1:11" ht="15">
      <c r="A14664"/>
      <c r="B14664"/>
      <c r="C14664"/>
      <c r="D14664"/>
      <c r="E14664"/>
      <c r="F14664"/>
      <c r="G14664"/>
      <c r="H14664"/>
      <c r="I14664"/>
      <c r="J14664"/>
      <c r="K14664"/>
    </row>
    <row r="14665" spans="1:11" ht="15">
      <c r="A14665"/>
      <c r="B14665"/>
      <c r="C14665"/>
      <c r="D14665"/>
      <c r="E14665"/>
      <c r="F14665"/>
      <c r="G14665"/>
      <c r="H14665"/>
      <c r="I14665"/>
      <c r="J14665"/>
      <c r="K14665"/>
    </row>
    <row r="14666" spans="1:11" ht="15">
      <c r="A14666"/>
      <c r="B14666"/>
      <c r="C14666"/>
      <c r="D14666"/>
      <c r="E14666"/>
      <c r="F14666"/>
      <c r="G14666"/>
      <c r="H14666"/>
      <c r="I14666"/>
      <c r="J14666"/>
      <c r="K14666"/>
    </row>
    <row r="14667" spans="1:11" ht="15">
      <c r="A14667"/>
      <c r="B14667"/>
      <c r="C14667"/>
      <c r="D14667"/>
      <c r="E14667"/>
      <c r="F14667"/>
      <c r="G14667"/>
      <c r="H14667"/>
      <c r="I14667"/>
      <c r="J14667"/>
      <c r="K14667"/>
    </row>
    <row r="14668" spans="1:11" ht="15">
      <c r="A14668"/>
      <c r="B14668"/>
      <c r="C14668"/>
      <c r="D14668"/>
      <c r="E14668"/>
      <c r="F14668"/>
      <c r="G14668"/>
      <c r="H14668"/>
      <c r="I14668"/>
      <c r="J14668"/>
      <c r="K14668"/>
    </row>
    <row r="14669" spans="1:11" ht="15">
      <c r="A14669"/>
      <c r="B14669"/>
      <c r="C14669"/>
      <c r="D14669"/>
      <c r="E14669"/>
      <c r="F14669"/>
      <c r="G14669"/>
      <c r="H14669"/>
      <c r="I14669"/>
      <c r="J14669"/>
      <c r="K14669"/>
    </row>
    <row r="14670" spans="1:11" ht="15">
      <c r="A14670"/>
      <c r="B14670"/>
      <c r="C14670"/>
      <c r="D14670"/>
      <c r="E14670"/>
      <c r="F14670"/>
      <c r="G14670"/>
      <c r="H14670"/>
      <c r="I14670"/>
      <c r="J14670"/>
      <c r="K14670"/>
    </row>
    <row r="14671" spans="1:11" ht="15">
      <c r="A14671"/>
      <c r="B14671"/>
      <c r="C14671"/>
      <c r="D14671"/>
      <c r="E14671"/>
      <c r="F14671"/>
      <c r="G14671"/>
      <c r="H14671"/>
      <c r="I14671"/>
      <c r="J14671"/>
      <c r="K14671"/>
    </row>
    <row r="14672" spans="1:11" ht="15">
      <c r="A14672"/>
      <c r="B14672"/>
      <c r="C14672"/>
      <c r="D14672"/>
      <c r="E14672"/>
      <c r="F14672"/>
      <c r="G14672"/>
      <c r="H14672"/>
      <c r="I14672"/>
      <c r="J14672"/>
      <c r="K14672"/>
    </row>
    <row r="14673" spans="1:11" ht="15">
      <c r="A14673"/>
      <c r="B14673"/>
      <c r="C14673"/>
      <c r="D14673"/>
      <c r="E14673"/>
      <c r="F14673"/>
      <c r="G14673"/>
      <c r="H14673"/>
      <c r="I14673"/>
      <c r="J14673"/>
      <c r="K14673"/>
    </row>
    <row r="14674" spans="1:11" ht="15">
      <c r="A14674"/>
      <c r="B14674"/>
      <c r="C14674"/>
      <c r="D14674"/>
      <c r="E14674"/>
      <c r="F14674"/>
      <c r="G14674"/>
      <c r="H14674"/>
      <c r="I14674"/>
      <c r="J14674"/>
      <c r="K14674"/>
    </row>
    <row r="14675" spans="1:11" ht="15">
      <c r="A14675"/>
      <c r="B14675"/>
      <c r="C14675"/>
      <c r="D14675"/>
      <c r="E14675"/>
      <c r="F14675"/>
      <c r="G14675"/>
      <c r="H14675"/>
      <c r="I14675"/>
      <c r="J14675"/>
      <c r="K14675"/>
    </row>
    <row r="14676" spans="1:11" ht="15">
      <c r="A14676"/>
      <c r="B14676"/>
      <c r="C14676"/>
      <c r="D14676"/>
      <c r="E14676"/>
      <c r="F14676"/>
      <c r="G14676"/>
      <c r="H14676"/>
      <c r="I14676"/>
      <c r="J14676"/>
      <c r="K14676"/>
    </row>
    <row r="14677" spans="1:11" ht="15">
      <c r="A14677"/>
      <c r="B14677"/>
      <c r="C14677"/>
      <c r="D14677"/>
      <c r="E14677"/>
      <c r="F14677"/>
      <c r="G14677"/>
      <c r="H14677"/>
      <c r="I14677"/>
      <c r="J14677"/>
      <c r="K14677"/>
    </row>
    <row r="14678" spans="1:11" ht="15">
      <c r="A14678"/>
      <c r="B14678"/>
      <c r="C14678"/>
      <c r="D14678"/>
      <c r="E14678"/>
      <c r="F14678"/>
      <c r="G14678"/>
      <c r="H14678"/>
      <c r="I14678"/>
      <c r="J14678"/>
      <c r="K14678"/>
    </row>
    <row r="14679" spans="1:11" ht="15">
      <c r="A14679"/>
      <c r="B14679"/>
      <c r="C14679"/>
      <c r="D14679"/>
      <c r="E14679"/>
      <c r="F14679"/>
      <c r="G14679"/>
      <c r="H14679"/>
      <c r="I14679"/>
      <c r="J14679"/>
      <c r="K14679"/>
    </row>
    <row r="14680" spans="1:11" ht="15">
      <c r="A14680"/>
      <c r="B14680"/>
      <c r="C14680"/>
      <c r="D14680"/>
      <c r="E14680"/>
      <c r="F14680"/>
      <c r="G14680"/>
      <c r="H14680"/>
      <c r="I14680"/>
      <c r="J14680"/>
      <c r="K14680"/>
    </row>
    <row r="14681" spans="1:11" ht="15">
      <c r="A14681"/>
      <c r="B14681"/>
      <c r="C14681"/>
      <c r="D14681"/>
      <c r="E14681"/>
      <c r="F14681"/>
      <c r="G14681"/>
      <c r="H14681"/>
      <c r="I14681"/>
      <c r="J14681"/>
      <c r="K14681"/>
    </row>
    <row r="14682" spans="1:11" ht="15">
      <c r="A14682"/>
      <c r="B14682"/>
      <c r="C14682"/>
      <c r="D14682"/>
      <c r="E14682"/>
      <c r="F14682"/>
      <c r="G14682"/>
      <c r="H14682"/>
      <c r="I14682"/>
      <c r="J14682"/>
      <c r="K14682"/>
    </row>
    <row r="14683" spans="1:11" ht="15">
      <c r="A14683"/>
      <c r="B14683"/>
      <c r="C14683"/>
      <c r="D14683"/>
      <c r="E14683"/>
      <c r="F14683"/>
      <c r="G14683"/>
      <c r="H14683"/>
      <c r="I14683"/>
      <c r="J14683"/>
      <c r="K14683"/>
    </row>
    <row r="14684" spans="1:11" ht="15">
      <c r="A14684"/>
      <c r="B14684"/>
      <c r="C14684"/>
      <c r="D14684"/>
      <c r="E14684"/>
      <c r="F14684"/>
      <c r="G14684"/>
      <c r="H14684"/>
      <c r="I14684"/>
      <c r="J14684"/>
      <c r="K14684"/>
    </row>
    <row r="14685" spans="1:11" ht="15">
      <c r="A14685"/>
      <c r="B14685"/>
      <c r="C14685"/>
      <c r="D14685"/>
      <c r="E14685"/>
      <c r="F14685"/>
      <c r="G14685"/>
      <c r="H14685"/>
      <c r="I14685"/>
      <c r="J14685"/>
      <c r="K14685"/>
    </row>
    <row r="14686" spans="1:11" ht="15">
      <c r="A14686"/>
      <c r="B14686"/>
      <c r="C14686"/>
      <c r="D14686"/>
      <c r="E14686"/>
      <c r="F14686"/>
      <c r="G14686"/>
      <c r="H14686"/>
      <c r="I14686"/>
      <c r="J14686"/>
      <c r="K14686"/>
    </row>
    <row r="14687" spans="1:11" ht="15">
      <c r="A14687"/>
      <c r="B14687"/>
      <c r="C14687"/>
      <c r="D14687"/>
      <c r="E14687"/>
      <c r="F14687"/>
      <c r="G14687"/>
      <c r="H14687"/>
      <c r="I14687"/>
      <c r="J14687"/>
      <c r="K14687"/>
    </row>
    <row r="14688" spans="1:11" ht="15">
      <c r="A14688"/>
      <c r="B14688"/>
      <c r="C14688"/>
      <c r="D14688"/>
      <c r="E14688"/>
      <c r="F14688"/>
      <c r="G14688"/>
      <c r="H14688"/>
      <c r="I14688"/>
      <c r="J14688"/>
      <c r="K14688"/>
    </row>
    <row r="14689" spans="1:11" ht="15">
      <c r="A14689"/>
      <c r="B14689"/>
      <c r="C14689"/>
      <c r="D14689"/>
      <c r="E14689"/>
      <c r="F14689"/>
      <c r="G14689"/>
      <c r="H14689"/>
      <c r="I14689"/>
      <c r="J14689"/>
      <c r="K14689"/>
    </row>
    <row r="14690" spans="1:11" ht="15">
      <c r="A14690"/>
      <c r="B14690"/>
      <c r="C14690"/>
      <c r="D14690"/>
      <c r="E14690"/>
      <c r="F14690"/>
      <c r="G14690"/>
      <c r="H14690"/>
      <c r="I14690"/>
      <c r="J14690"/>
      <c r="K14690"/>
    </row>
    <row r="14691" spans="1:11" ht="15">
      <c r="A14691"/>
      <c r="B14691"/>
      <c r="C14691"/>
      <c r="D14691"/>
      <c r="E14691"/>
      <c r="F14691"/>
      <c r="G14691"/>
      <c r="H14691"/>
      <c r="I14691"/>
      <c r="J14691"/>
      <c r="K14691"/>
    </row>
    <row r="14692" spans="1:11" ht="15">
      <c r="A14692"/>
      <c r="B14692"/>
      <c r="C14692"/>
      <c r="D14692"/>
      <c r="E14692"/>
      <c r="F14692"/>
      <c r="G14692"/>
      <c r="H14692"/>
      <c r="I14692"/>
      <c r="J14692"/>
      <c r="K14692"/>
    </row>
    <row r="14693" spans="1:11" ht="15">
      <c r="A14693"/>
      <c r="B14693"/>
      <c r="C14693"/>
      <c r="D14693"/>
      <c r="E14693"/>
      <c r="F14693"/>
      <c r="G14693"/>
      <c r="H14693"/>
      <c r="I14693"/>
      <c r="J14693"/>
      <c r="K14693"/>
    </row>
    <row r="14694" spans="1:11" ht="15">
      <c r="A14694"/>
      <c r="B14694"/>
      <c r="C14694"/>
      <c r="D14694"/>
      <c r="E14694"/>
      <c r="F14694"/>
      <c r="G14694"/>
      <c r="H14694"/>
      <c r="I14694"/>
      <c r="J14694"/>
      <c r="K14694"/>
    </row>
    <row r="14695" spans="1:11" ht="15">
      <c r="A14695"/>
      <c r="B14695"/>
      <c r="C14695"/>
      <c r="D14695"/>
      <c r="E14695"/>
      <c r="F14695"/>
      <c r="G14695"/>
      <c r="H14695"/>
      <c r="I14695"/>
      <c r="J14695"/>
      <c r="K14695"/>
    </row>
    <row r="14696" spans="1:11" ht="15">
      <c r="A14696"/>
      <c r="B14696"/>
      <c r="C14696"/>
      <c r="D14696"/>
      <c r="E14696"/>
      <c r="F14696"/>
      <c r="G14696"/>
      <c r="H14696"/>
      <c r="I14696"/>
      <c r="J14696"/>
      <c r="K14696"/>
    </row>
    <row r="14697" spans="1:11" ht="15">
      <c r="A14697"/>
      <c r="B14697"/>
      <c r="C14697"/>
      <c r="D14697"/>
      <c r="E14697"/>
      <c r="F14697"/>
      <c r="G14697"/>
      <c r="H14697"/>
      <c r="I14697"/>
      <c r="J14697"/>
      <c r="K14697"/>
    </row>
    <row r="14698" spans="1:11" ht="15">
      <c r="A14698"/>
      <c r="B14698"/>
      <c r="C14698"/>
      <c r="D14698"/>
      <c r="E14698"/>
      <c r="F14698"/>
      <c r="G14698"/>
      <c r="H14698"/>
      <c r="I14698"/>
      <c r="J14698"/>
      <c r="K14698"/>
    </row>
    <row r="14699" spans="1:11" ht="15">
      <c r="A14699"/>
      <c r="B14699"/>
      <c r="C14699"/>
      <c r="D14699"/>
      <c r="E14699"/>
      <c r="F14699"/>
      <c r="G14699"/>
      <c r="H14699"/>
      <c r="I14699"/>
      <c r="J14699"/>
      <c r="K14699"/>
    </row>
    <row r="14700" spans="1:11" ht="15">
      <c r="A14700"/>
      <c r="B14700"/>
      <c r="C14700"/>
      <c r="D14700"/>
      <c r="E14700"/>
      <c r="F14700"/>
      <c r="G14700"/>
      <c r="H14700"/>
      <c r="I14700"/>
      <c r="J14700"/>
      <c r="K14700"/>
    </row>
    <row r="14701" spans="1:11" ht="15">
      <c r="A14701"/>
      <c r="B14701"/>
      <c r="C14701"/>
      <c r="D14701"/>
      <c r="E14701"/>
      <c r="F14701"/>
      <c r="G14701"/>
      <c r="H14701"/>
      <c r="I14701"/>
      <c r="J14701"/>
      <c r="K14701"/>
    </row>
    <row r="14702" spans="1:11" ht="15">
      <c r="A14702"/>
      <c r="B14702"/>
      <c r="C14702"/>
      <c r="D14702"/>
      <c r="E14702"/>
      <c r="F14702"/>
      <c r="G14702"/>
      <c r="H14702"/>
      <c r="I14702"/>
      <c r="J14702"/>
      <c r="K14702"/>
    </row>
    <row r="14703" spans="1:11" ht="15">
      <c r="A14703"/>
      <c r="B14703"/>
      <c r="C14703"/>
      <c r="D14703"/>
      <c r="E14703"/>
      <c r="F14703"/>
      <c r="G14703"/>
      <c r="H14703"/>
      <c r="I14703"/>
      <c r="J14703"/>
      <c r="K14703"/>
    </row>
    <row r="14704" spans="1:11" ht="15">
      <c r="A14704"/>
      <c r="B14704"/>
      <c r="C14704"/>
      <c r="D14704"/>
      <c r="E14704"/>
      <c r="F14704"/>
      <c r="G14704"/>
      <c r="H14704"/>
      <c r="I14704"/>
      <c r="J14704"/>
      <c r="K14704"/>
    </row>
    <row r="14705" spans="1:11" ht="15">
      <c r="A14705"/>
      <c r="B14705"/>
      <c r="C14705"/>
      <c r="D14705"/>
      <c r="E14705"/>
      <c r="F14705"/>
      <c r="G14705"/>
      <c r="H14705"/>
      <c r="I14705"/>
      <c r="J14705"/>
      <c r="K14705"/>
    </row>
    <row r="14706" spans="1:11" ht="15">
      <c r="A14706"/>
      <c r="B14706"/>
      <c r="C14706"/>
      <c r="D14706"/>
      <c r="E14706"/>
      <c r="F14706"/>
      <c r="G14706"/>
      <c r="H14706"/>
      <c r="I14706"/>
      <c r="J14706"/>
      <c r="K14706"/>
    </row>
    <row r="14707" spans="1:11" ht="15">
      <c r="A14707"/>
      <c r="B14707"/>
      <c r="C14707"/>
      <c r="D14707"/>
      <c r="E14707"/>
      <c r="F14707"/>
      <c r="G14707"/>
      <c r="H14707"/>
      <c r="I14707"/>
      <c r="J14707"/>
      <c r="K14707"/>
    </row>
    <row r="14708" spans="1:11" ht="15">
      <c r="A14708"/>
      <c r="B14708"/>
      <c r="C14708"/>
      <c r="D14708"/>
      <c r="E14708"/>
      <c r="F14708"/>
      <c r="G14708"/>
      <c r="H14708"/>
      <c r="I14708"/>
      <c r="J14708"/>
      <c r="K14708"/>
    </row>
    <row r="14709" spans="1:11" ht="15">
      <c r="A14709"/>
      <c r="B14709"/>
      <c r="C14709"/>
      <c r="D14709"/>
      <c r="E14709"/>
      <c r="F14709"/>
      <c r="G14709"/>
      <c r="H14709"/>
      <c r="I14709"/>
      <c r="J14709"/>
      <c r="K14709"/>
    </row>
    <row r="14710" spans="1:11" ht="15">
      <c r="A14710"/>
      <c r="B14710"/>
      <c r="C14710"/>
      <c r="D14710"/>
      <c r="E14710"/>
      <c r="F14710"/>
      <c r="G14710"/>
      <c r="H14710"/>
      <c r="I14710"/>
      <c r="J14710"/>
      <c r="K14710"/>
    </row>
    <row r="14711" spans="1:11" ht="15">
      <c r="A14711"/>
      <c r="B14711"/>
      <c r="C14711"/>
      <c r="D14711"/>
      <c r="E14711"/>
      <c r="F14711"/>
      <c r="G14711"/>
      <c r="H14711"/>
      <c r="I14711"/>
      <c r="J14711"/>
      <c r="K14711"/>
    </row>
    <row r="14712" spans="1:11" ht="15">
      <c r="A14712"/>
      <c r="B14712"/>
      <c r="C14712"/>
      <c r="D14712"/>
      <c r="E14712"/>
      <c r="F14712"/>
      <c r="G14712"/>
      <c r="H14712"/>
      <c r="I14712"/>
      <c r="J14712"/>
      <c r="K14712"/>
    </row>
    <row r="14713" spans="1:11" ht="15">
      <c r="A14713"/>
      <c r="B14713"/>
      <c r="C14713"/>
      <c r="D14713"/>
      <c r="E14713"/>
      <c r="F14713"/>
      <c r="G14713"/>
      <c r="H14713"/>
      <c r="I14713"/>
      <c r="J14713"/>
      <c r="K14713"/>
    </row>
    <row r="14714" spans="1:11" ht="15">
      <c r="A14714"/>
      <c r="B14714"/>
      <c r="C14714"/>
      <c r="D14714"/>
      <c r="E14714"/>
      <c r="F14714"/>
      <c r="G14714"/>
      <c r="H14714"/>
      <c r="I14714"/>
      <c r="J14714"/>
      <c r="K14714"/>
    </row>
    <row r="14715" spans="1:11" ht="15">
      <c r="A14715"/>
      <c r="B14715"/>
      <c r="C14715"/>
      <c r="D14715"/>
      <c r="E14715"/>
      <c r="F14715"/>
      <c r="G14715"/>
      <c r="H14715"/>
      <c r="I14715"/>
      <c r="J14715"/>
      <c r="K14715"/>
    </row>
    <row r="14716" spans="1:11" ht="15">
      <c r="A14716"/>
      <c r="B14716"/>
      <c r="C14716"/>
      <c r="D14716"/>
      <c r="E14716"/>
      <c r="F14716"/>
      <c r="G14716"/>
      <c r="H14716"/>
      <c r="I14716"/>
      <c r="J14716"/>
      <c r="K14716"/>
    </row>
    <row r="14717" spans="1:11" ht="15">
      <c r="A14717"/>
      <c r="B14717"/>
      <c r="C14717"/>
      <c r="D14717"/>
      <c r="E14717"/>
      <c r="F14717"/>
      <c r="G14717"/>
      <c r="H14717"/>
      <c r="I14717"/>
      <c r="J14717"/>
      <c r="K14717"/>
    </row>
    <row r="14718" spans="1:11" ht="15">
      <c r="A14718"/>
      <c r="B14718"/>
      <c r="C14718"/>
      <c r="D14718"/>
      <c r="E14718"/>
      <c r="F14718"/>
      <c r="G14718"/>
      <c r="H14718"/>
      <c r="I14718"/>
      <c r="J14718"/>
      <c r="K14718"/>
    </row>
    <row r="14719" spans="1:11" ht="15">
      <c r="A14719"/>
      <c r="B14719"/>
      <c r="C14719"/>
      <c r="D14719"/>
      <c r="E14719"/>
      <c r="F14719"/>
      <c r="G14719"/>
      <c r="H14719"/>
      <c r="I14719"/>
      <c r="J14719"/>
      <c r="K14719"/>
    </row>
    <row r="14720" spans="1:11" ht="15">
      <c r="A14720"/>
      <c r="B14720"/>
      <c r="C14720"/>
      <c r="D14720"/>
      <c r="E14720"/>
      <c r="F14720"/>
      <c r="G14720"/>
      <c r="H14720"/>
      <c r="I14720"/>
      <c r="J14720"/>
      <c r="K14720"/>
    </row>
    <row r="14721" spans="1:11" ht="15">
      <c r="A14721"/>
      <c r="B14721"/>
      <c r="C14721"/>
      <c r="D14721"/>
      <c r="E14721"/>
      <c r="F14721"/>
      <c r="G14721"/>
      <c r="H14721"/>
      <c r="I14721"/>
      <c r="J14721"/>
      <c r="K14721"/>
    </row>
    <row r="14722" spans="1:11" ht="15">
      <c r="A14722"/>
      <c r="B14722"/>
      <c r="C14722"/>
      <c r="D14722"/>
      <c r="E14722"/>
      <c r="F14722"/>
      <c r="G14722"/>
      <c r="H14722"/>
      <c r="I14722"/>
      <c r="J14722"/>
      <c r="K14722"/>
    </row>
    <row r="14723" spans="1:11" ht="15">
      <c r="A14723"/>
      <c r="B14723"/>
      <c r="C14723"/>
      <c r="D14723"/>
      <c r="E14723"/>
      <c r="F14723"/>
      <c r="G14723"/>
      <c r="H14723"/>
      <c r="I14723"/>
      <c r="J14723"/>
      <c r="K14723"/>
    </row>
    <row r="14724" spans="1:11" ht="15">
      <c r="A14724"/>
      <c r="B14724"/>
      <c r="C14724"/>
      <c r="D14724"/>
      <c r="E14724"/>
      <c r="F14724"/>
      <c r="G14724"/>
      <c r="H14724"/>
      <c r="I14724"/>
      <c r="J14724"/>
      <c r="K14724"/>
    </row>
    <row r="14725" spans="1:11" ht="15">
      <c r="A14725"/>
      <c r="B14725"/>
      <c r="C14725"/>
      <c r="D14725"/>
      <c r="E14725"/>
      <c r="F14725"/>
      <c r="G14725"/>
      <c r="H14725"/>
      <c r="I14725"/>
      <c r="J14725"/>
      <c r="K14725"/>
    </row>
    <row r="14726" spans="1:11" ht="15">
      <c r="A14726"/>
      <c r="B14726"/>
      <c r="C14726"/>
      <c r="D14726"/>
      <c r="E14726"/>
      <c r="F14726"/>
      <c r="G14726"/>
      <c r="H14726"/>
      <c r="I14726"/>
      <c r="J14726"/>
      <c r="K14726"/>
    </row>
    <row r="14727" spans="1:11" ht="15">
      <c r="A14727"/>
      <c r="B14727"/>
      <c r="C14727"/>
      <c r="D14727"/>
      <c r="E14727"/>
      <c r="F14727"/>
      <c r="G14727"/>
      <c r="H14727"/>
      <c r="I14727"/>
      <c r="J14727"/>
      <c r="K14727"/>
    </row>
    <row r="14728" spans="1:11" ht="15">
      <c r="A14728"/>
      <c r="B14728"/>
      <c r="C14728"/>
      <c r="D14728"/>
      <c r="E14728"/>
      <c r="F14728"/>
      <c r="G14728"/>
      <c r="H14728"/>
      <c r="I14728"/>
      <c r="J14728"/>
      <c r="K14728"/>
    </row>
    <row r="14729" spans="1:11" ht="15">
      <c r="A14729"/>
      <c r="B14729"/>
      <c r="C14729"/>
      <c r="D14729"/>
      <c r="E14729"/>
      <c r="F14729"/>
      <c r="G14729"/>
      <c r="H14729"/>
      <c r="I14729"/>
      <c r="J14729"/>
      <c r="K14729"/>
    </row>
    <row r="14730" spans="1:11" ht="15">
      <c r="A14730"/>
      <c r="B14730"/>
      <c r="C14730"/>
      <c r="D14730"/>
      <c r="E14730"/>
      <c r="F14730"/>
      <c r="G14730"/>
      <c r="H14730"/>
      <c r="I14730"/>
      <c r="J14730"/>
      <c r="K14730"/>
    </row>
    <row r="14731" spans="1:11" ht="15">
      <c r="A14731"/>
      <c r="B14731"/>
      <c r="C14731"/>
      <c r="D14731"/>
      <c r="E14731"/>
      <c r="F14731"/>
      <c r="G14731"/>
      <c r="H14731"/>
      <c r="I14731"/>
      <c r="J14731"/>
      <c r="K14731"/>
    </row>
    <row r="14732" spans="1:11" ht="15">
      <c r="A14732"/>
      <c r="B14732"/>
      <c r="C14732"/>
      <c r="D14732"/>
      <c r="E14732"/>
      <c r="F14732"/>
      <c r="G14732"/>
      <c r="H14732"/>
      <c r="I14732"/>
      <c r="J14732"/>
      <c r="K14732"/>
    </row>
    <row r="14733" spans="1:11" ht="15">
      <c r="A14733"/>
      <c r="B14733"/>
      <c r="C14733"/>
      <c r="D14733"/>
      <c r="E14733"/>
      <c r="F14733"/>
      <c r="G14733"/>
      <c r="H14733"/>
      <c r="I14733"/>
      <c r="J14733"/>
      <c r="K14733"/>
    </row>
    <row r="14734" spans="1:11" ht="15">
      <c r="A14734"/>
      <c r="B14734"/>
      <c r="C14734"/>
      <c r="D14734"/>
      <c r="E14734"/>
      <c r="F14734"/>
      <c r="G14734"/>
      <c r="H14734"/>
      <c r="I14734"/>
      <c r="J14734"/>
      <c r="K14734"/>
    </row>
    <row r="14735" spans="1:11" ht="15">
      <c r="A14735"/>
      <c r="B14735"/>
      <c r="C14735"/>
      <c r="D14735"/>
      <c r="E14735"/>
      <c r="F14735"/>
      <c r="G14735"/>
      <c r="H14735"/>
      <c r="I14735"/>
      <c r="J14735"/>
      <c r="K14735"/>
    </row>
    <row r="14736" spans="1:11" ht="15">
      <c r="A14736"/>
      <c r="B14736"/>
      <c r="C14736"/>
      <c r="D14736"/>
      <c r="E14736"/>
      <c r="F14736"/>
      <c r="G14736"/>
      <c r="H14736"/>
      <c r="I14736"/>
      <c r="J14736"/>
      <c r="K14736"/>
    </row>
    <row r="14737" spans="1:11" ht="15">
      <c r="A14737"/>
      <c r="B14737"/>
      <c r="C14737"/>
      <c r="D14737"/>
      <c r="E14737"/>
      <c r="F14737"/>
      <c r="G14737"/>
      <c r="H14737"/>
      <c r="I14737"/>
      <c r="J14737"/>
      <c r="K14737"/>
    </row>
    <row r="14738" spans="1:11" ht="15">
      <c r="A14738"/>
      <c r="B14738"/>
      <c r="C14738"/>
      <c r="D14738"/>
      <c r="E14738"/>
      <c r="F14738"/>
      <c r="G14738"/>
      <c r="H14738"/>
      <c r="I14738"/>
      <c r="J14738"/>
      <c r="K14738"/>
    </row>
    <row r="14739" spans="1:11" ht="15">
      <c r="A14739"/>
      <c r="B14739"/>
      <c r="C14739"/>
      <c r="D14739"/>
      <c r="E14739"/>
      <c r="F14739"/>
      <c r="G14739"/>
      <c r="H14739"/>
      <c r="I14739"/>
      <c r="J14739"/>
      <c r="K14739"/>
    </row>
    <row r="14740" spans="1:11" ht="15">
      <c r="A14740"/>
      <c r="B14740"/>
      <c r="C14740"/>
      <c r="D14740"/>
      <c r="E14740"/>
      <c r="F14740"/>
      <c r="G14740"/>
      <c r="H14740"/>
      <c r="I14740"/>
      <c r="J14740"/>
      <c r="K14740"/>
    </row>
    <row r="14741" spans="1:11" ht="15">
      <c r="A14741"/>
      <c r="B14741"/>
      <c r="C14741"/>
      <c r="D14741"/>
      <c r="E14741"/>
      <c r="F14741"/>
      <c r="G14741"/>
      <c r="H14741"/>
      <c r="I14741"/>
      <c r="J14741"/>
      <c r="K14741"/>
    </row>
    <row r="14742" spans="1:11" ht="15">
      <c r="A14742"/>
      <c r="B14742"/>
      <c r="C14742"/>
      <c r="D14742"/>
      <c r="E14742"/>
      <c r="F14742"/>
      <c r="G14742"/>
      <c r="H14742"/>
      <c r="I14742"/>
      <c r="J14742"/>
      <c r="K14742"/>
    </row>
    <row r="14743" spans="1:11" ht="15">
      <c r="A14743"/>
      <c r="B14743"/>
      <c r="C14743"/>
      <c r="D14743"/>
      <c r="E14743"/>
      <c r="F14743"/>
      <c r="G14743"/>
      <c r="H14743"/>
      <c r="I14743"/>
      <c r="J14743"/>
      <c r="K14743"/>
    </row>
    <row r="14744" spans="1:11" ht="15">
      <c r="A14744"/>
      <c r="B14744"/>
      <c r="C14744"/>
      <c r="D14744"/>
      <c r="E14744"/>
      <c r="F14744"/>
      <c r="G14744"/>
      <c r="H14744"/>
      <c r="I14744"/>
      <c r="J14744"/>
      <c r="K14744"/>
    </row>
    <row r="14745" spans="1:11" ht="15">
      <c r="A14745"/>
      <c r="B14745"/>
      <c r="C14745"/>
      <c r="D14745"/>
      <c r="E14745"/>
      <c r="F14745"/>
      <c r="G14745"/>
      <c r="H14745"/>
      <c r="I14745"/>
      <c r="J14745"/>
      <c r="K14745"/>
    </row>
    <row r="14746" spans="1:11" ht="15">
      <c r="A14746"/>
      <c r="B14746"/>
      <c r="C14746"/>
      <c r="D14746"/>
      <c r="E14746"/>
      <c r="F14746"/>
      <c r="G14746"/>
      <c r="H14746"/>
      <c r="I14746"/>
      <c r="J14746"/>
      <c r="K14746"/>
    </row>
    <row r="14747" spans="1:11" ht="15">
      <c r="A14747"/>
      <c r="B14747"/>
      <c r="C14747"/>
      <c r="D14747"/>
      <c r="E14747"/>
      <c r="F14747"/>
      <c r="G14747"/>
      <c r="H14747"/>
      <c r="I14747"/>
      <c r="J14747"/>
      <c r="K14747"/>
    </row>
    <row r="14748" spans="1:11" ht="15">
      <c r="A14748"/>
      <c r="B14748"/>
      <c r="C14748"/>
      <c r="D14748"/>
      <c r="E14748"/>
      <c r="F14748"/>
      <c r="G14748"/>
      <c r="H14748"/>
      <c r="I14748"/>
      <c r="J14748"/>
      <c r="K14748"/>
    </row>
    <row r="14749" spans="1:11" ht="15">
      <c r="A14749"/>
      <c r="B14749"/>
      <c r="C14749"/>
      <c r="D14749"/>
      <c r="E14749"/>
      <c r="F14749"/>
      <c r="G14749"/>
      <c r="H14749"/>
      <c r="I14749"/>
      <c r="J14749"/>
      <c r="K14749"/>
    </row>
    <row r="14750" spans="1:11" ht="15">
      <c r="A14750"/>
      <c r="B14750"/>
      <c r="C14750"/>
      <c r="D14750"/>
      <c r="E14750"/>
      <c r="F14750"/>
      <c r="G14750"/>
      <c r="H14750"/>
      <c r="I14750"/>
      <c r="J14750"/>
      <c r="K14750"/>
    </row>
    <row r="14751" spans="1:11" ht="15">
      <c r="A14751"/>
      <c r="B14751"/>
      <c r="C14751"/>
      <c r="D14751"/>
      <c r="E14751"/>
      <c r="F14751"/>
      <c r="G14751"/>
      <c r="H14751"/>
      <c r="I14751"/>
      <c r="J14751"/>
      <c r="K14751"/>
    </row>
    <row r="14752" spans="1:11" ht="15">
      <c r="A14752"/>
      <c r="B14752"/>
      <c r="C14752"/>
      <c r="D14752"/>
      <c r="E14752"/>
      <c r="F14752"/>
      <c r="G14752"/>
      <c r="H14752"/>
      <c r="I14752"/>
      <c r="J14752"/>
      <c r="K14752"/>
    </row>
    <row r="14753" spans="1:11" ht="15">
      <c r="A14753"/>
      <c r="B14753"/>
      <c r="C14753"/>
      <c r="D14753"/>
      <c r="E14753"/>
      <c r="F14753"/>
      <c r="G14753"/>
      <c r="H14753"/>
      <c r="I14753"/>
      <c r="J14753"/>
      <c r="K14753"/>
    </row>
    <row r="14754" spans="1:11" ht="15">
      <c r="A14754"/>
      <c r="B14754"/>
      <c r="C14754"/>
      <c r="D14754"/>
      <c r="E14754"/>
      <c r="F14754"/>
      <c r="G14754"/>
      <c r="H14754"/>
      <c r="I14754"/>
      <c r="J14754"/>
      <c r="K14754"/>
    </row>
    <row r="14755" spans="1:11" ht="15">
      <c r="A14755"/>
      <c r="B14755"/>
      <c r="C14755"/>
      <c r="D14755"/>
      <c r="E14755"/>
      <c r="F14755"/>
      <c r="G14755"/>
      <c r="H14755"/>
      <c r="I14755"/>
      <c r="J14755"/>
      <c r="K14755"/>
    </row>
    <row r="14756" spans="1:11" ht="15">
      <c r="A14756"/>
      <c r="B14756"/>
      <c r="C14756"/>
      <c r="D14756"/>
      <c r="E14756"/>
      <c r="F14756"/>
      <c r="G14756"/>
      <c r="H14756"/>
      <c r="I14756"/>
      <c r="J14756"/>
      <c r="K14756"/>
    </row>
    <row r="14757" spans="1:11" ht="15">
      <c r="A14757"/>
      <c r="B14757"/>
      <c r="C14757"/>
      <c r="D14757"/>
      <c r="E14757"/>
      <c r="F14757"/>
      <c r="G14757"/>
      <c r="H14757"/>
      <c r="I14757"/>
      <c r="J14757"/>
      <c r="K14757"/>
    </row>
    <row r="14758" spans="1:11" ht="15">
      <c r="A14758"/>
      <c r="B14758"/>
      <c r="C14758"/>
      <c r="D14758"/>
      <c r="E14758"/>
      <c r="F14758"/>
      <c r="G14758"/>
      <c r="H14758"/>
      <c r="I14758"/>
      <c r="J14758"/>
      <c r="K14758"/>
    </row>
    <row r="14759" spans="1:11" ht="15">
      <c r="A14759"/>
      <c r="B14759"/>
      <c r="C14759"/>
      <c r="D14759"/>
      <c r="E14759"/>
      <c r="F14759"/>
      <c r="G14759"/>
      <c r="H14759"/>
      <c r="I14759"/>
      <c r="J14759"/>
      <c r="K14759"/>
    </row>
    <row r="14760" spans="1:11" ht="15">
      <c r="A14760"/>
      <c r="B14760"/>
      <c r="C14760"/>
      <c r="D14760"/>
      <c r="E14760"/>
      <c r="F14760"/>
      <c r="G14760"/>
      <c r="H14760"/>
      <c r="I14760"/>
      <c r="J14760"/>
      <c r="K14760"/>
    </row>
    <row r="14761" spans="1:11" ht="15">
      <c r="A14761"/>
      <c r="B14761"/>
      <c r="C14761"/>
      <c r="D14761"/>
      <c r="E14761"/>
      <c r="F14761"/>
      <c r="G14761"/>
      <c r="H14761"/>
      <c r="I14761"/>
      <c r="J14761"/>
      <c r="K14761"/>
    </row>
    <row r="14762" spans="1:11" ht="15">
      <c r="A14762"/>
      <c r="B14762"/>
      <c r="C14762"/>
      <c r="D14762"/>
      <c r="E14762"/>
      <c r="F14762"/>
      <c r="G14762"/>
      <c r="H14762"/>
      <c r="I14762"/>
      <c r="J14762"/>
      <c r="K14762"/>
    </row>
    <row r="14763" spans="1:11" ht="15">
      <c r="A14763"/>
      <c r="B14763"/>
      <c r="C14763"/>
      <c r="D14763"/>
      <c r="E14763"/>
      <c r="F14763"/>
      <c r="G14763"/>
      <c r="H14763"/>
      <c r="I14763"/>
      <c r="J14763"/>
      <c r="K14763"/>
    </row>
    <row r="14764" spans="1:11" ht="15">
      <c r="A14764"/>
      <c r="B14764"/>
      <c r="C14764"/>
      <c r="D14764"/>
      <c r="E14764"/>
      <c r="F14764"/>
      <c r="G14764"/>
      <c r="H14764"/>
      <c r="I14764"/>
      <c r="J14764"/>
      <c r="K14764"/>
    </row>
    <row r="14765" spans="1:11" ht="15">
      <c r="A14765"/>
      <c r="B14765"/>
      <c r="C14765"/>
      <c r="D14765"/>
      <c r="E14765"/>
      <c r="F14765"/>
      <c r="G14765"/>
      <c r="H14765"/>
      <c r="I14765"/>
      <c r="J14765"/>
      <c r="K14765"/>
    </row>
    <row r="14766" spans="1:11" ht="15">
      <c r="A14766"/>
      <c r="B14766"/>
      <c r="C14766"/>
      <c r="D14766"/>
      <c r="E14766"/>
      <c r="F14766"/>
      <c r="G14766"/>
      <c r="H14766"/>
      <c r="I14766"/>
      <c r="J14766"/>
      <c r="K14766"/>
    </row>
    <row r="14767" spans="1:11" ht="15">
      <c r="A14767"/>
      <c r="B14767"/>
      <c r="C14767"/>
      <c r="D14767"/>
      <c r="E14767"/>
      <c r="F14767"/>
      <c r="G14767"/>
      <c r="H14767"/>
      <c r="I14767"/>
      <c r="J14767"/>
      <c r="K14767"/>
    </row>
    <row r="14768" spans="1:11" ht="15">
      <c r="A14768"/>
      <c r="B14768"/>
      <c r="C14768"/>
      <c r="D14768"/>
      <c r="E14768"/>
      <c r="F14768"/>
      <c r="G14768"/>
      <c r="H14768"/>
      <c r="I14768"/>
      <c r="J14768"/>
      <c r="K14768"/>
    </row>
    <row r="14769" spans="1:11" ht="15">
      <c r="A14769"/>
      <c r="B14769"/>
      <c r="C14769"/>
      <c r="D14769"/>
      <c r="E14769"/>
      <c r="F14769"/>
      <c r="G14769"/>
      <c r="H14769"/>
      <c r="I14769"/>
      <c r="J14769"/>
      <c r="K14769"/>
    </row>
    <row r="14770" spans="1:11" ht="15">
      <c r="A14770"/>
      <c r="B14770"/>
      <c r="C14770"/>
      <c r="D14770"/>
      <c r="E14770"/>
      <c r="F14770"/>
      <c r="G14770"/>
      <c r="H14770"/>
      <c r="I14770"/>
      <c r="J14770"/>
      <c r="K14770"/>
    </row>
    <row r="14771" spans="1:11" ht="15">
      <c r="A14771"/>
      <c r="B14771"/>
      <c r="C14771"/>
      <c r="D14771"/>
      <c r="E14771"/>
      <c r="F14771"/>
      <c r="G14771"/>
      <c r="H14771"/>
      <c r="I14771"/>
      <c r="J14771"/>
      <c r="K14771"/>
    </row>
    <row r="14772" spans="1:11" ht="15">
      <c r="A14772"/>
      <c r="B14772"/>
      <c r="C14772"/>
      <c r="D14772"/>
      <c r="E14772"/>
      <c r="F14772"/>
      <c r="G14772"/>
      <c r="H14772"/>
      <c r="I14772"/>
      <c r="J14772"/>
      <c r="K14772"/>
    </row>
    <row r="14773" spans="1:11" ht="15">
      <c r="A14773"/>
      <c r="B14773"/>
      <c r="C14773"/>
      <c r="D14773"/>
      <c r="E14773"/>
      <c r="F14773"/>
      <c r="G14773"/>
      <c r="H14773"/>
      <c r="I14773"/>
      <c r="J14773"/>
      <c r="K14773"/>
    </row>
    <row r="14774" spans="1:11" ht="15">
      <c r="A14774"/>
      <c r="B14774"/>
      <c r="C14774"/>
      <c r="D14774"/>
      <c r="E14774"/>
      <c r="F14774"/>
      <c r="G14774"/>
      <c r="H14774"/>
      <c r="I14774"/>
      <c r="J14774"/>
      <c r="K14774"/>
    </row>
    <row r="14775" spans="1:11" ht="15">
      <c r="A14775"/>
      <c r="B14775"/>
      <c r="C14775"/>
      <c r="D14775"/>
      <c r="E14775"/>
      <c r="F14775"/>
      <c r="G14775"/>
      <c r="H14775"/>
      <c r="I14775"/>
      <c r="J14775"/>
      <c r="K14775"/>
    </row>
    <row r="14776" spans="1:11" ht="15">
      <c r="A14776"/>
      <c r="B14776"/>
      <c r="C14776"/>
      <c r="D14776"/>
      <c r="E14776"/>
      <c r="F14776"/>
      <c r="G14776"/>
      <c r="H14776"/>
      <c r="I14776"/>
      <c r="J14776"/>
      <c r="K14776"/>
    </row>
    <row r="14777" spans="1:11" ht="15">
      <c r="A14777"/>
      <c r="B14777"/>
      <c r="C14777"/>
      <c r="D14777"/>
      <c r="E14777"/>
      <c r="F14777"/>
      <c r="G14777"/>
      <c r="H14777"/>
      <c r="I14777"/>
      <c r="J14777"/>
      <c r="K14777"/>
    </row>
    <row r="14778" spans="1:11" ht="15">
      <c r="A14778"/>
      <c r="B14778"/>
      <c r="C14778"/>
      <c r="D14778"/>
      <c r="E14778"/>
      <c r="F14778"/>
      <c r="G14778"/>
      <c r="H14778"/>
      <c r="I14778"/>
      <c r="J14778"/>
      <c r="K14778"/>
    </row>
    <row r="14779" spans="1:11" ht="15">
      <c r="A14779"/>
      <c r="B14779"/>
      <c r="C14779"/>
      <c r="D14779"/>
      <c r="E14779"/>
      <c r="F14779"/>
      <c r="G14779"/>
      <c r="H14779"/>
      <c r="I14779"/>
      <c r="J14779"/>
      <c r="K14779"/>
    </row>
    <row r="14780" spans="1:11" ht="15">
      <c r="A14780"/>
      <c r="B14780"/>
      <c r="C14780"/>
      <c r="D14780"/>
      <c r="E14780"/>
      <c r="F14780"/>
      <c r="G14780"/>
      <c r="H14780"/>
      <c r="I14780"/>
      <c r="J14780"/>
      <c r="K14780"/>
    </row>
    <row r="14781" spans="1:11" ht="15">
      <c r="A14781"/>
      <c r="B14781"/>
      <c r="C14781"/>
      <c r="D14781"/>
      <c r="E14781"/>
      <c r="F14781"/>
      <c r="G14781"/>
      <c r="H14781"/>
      <c r="I14781"/>
      <c r="J14781"/>
      <c r="K14781"/>
    </row>
    <row r="14782" spans="1:11" ht="15">
      <c r="A14782"/>
      <c r="B14782"/>
      <c r="C14782"/>
      <c r="D14782"/>
      <c r="E14782"/>
      <c r="F14782"/>
      <c r="G14782"/>
      <c r="H14782"/>
      <c r="I14782"/>
      <c r="J14782"/>
      <c r="K14782"/>
    </row>
    <row r="14783" spans="1:11" ht="15">
      <c r="A14783"/>
      <c r="B14783"/>
      <c r="C14783"/>
      <c r="D14783"/>
      <c r="E14783"/>
      <c r="F14783"/>
      <c r="G14783"/>
      <c r="H14783"/>
      <c r="I14783"/>
      <c r="J14783"/>
      <c r="K14783"/>
    </row>
    <row r="14784" spans="1:11" ht="15">
      <c r="A14784"/>
      <c r="B14784"/>
      <c r="C14784"/>
      <c r="D14784"/>
      <c r="E14784"/>
      <c r="F14784"/>
      <c r="G14784"/>
      <c r="H14784"/>
      <c r="I14784"/>
      <c r="J14784"/>
      <c r="K14784"/>
    </row>
    <row r="14785" spans="1:11" ht="15">
      <c r="A14785"/>
      <c r="B14785"/>
      <c r="C14785"/>
      <c r="D14785"/>
      <c r="E14785"/>
      <c r="F14785"/>
      <c r="G14785"/>
      <c r="H14785"/>
      <c r="I14785"/>
      <c r="J14785"/>
      <c r="K14785"/>
    </row>
    <row r="14786" spans="1:11" ht="15">
      <c r="A14786"/>
      <c r="B14786"/>
      <c r="C14786"/>
      <c r="D14786"/>
      <c r="E14786"/>
      <c r="F14786"/>
      <c r="G14786"/>
      <c r="H14786"/>
      <c r="I14786"/>
      <c r="J14786"/>
      <c r="K14786"/>
    </row>
    <row r="14787" spans="1:11" ht="15">
      <c r="A14787"/>
      <c r="B14787"/>
      <c r="C14787"/>
      <c r="D14787"/>
      <c r="E14787"/>
      <c r="F14787"/>
      <c r="G14787"/>
      <c r="H14787"/>
      <c r="I14787"/>
      <c r="J14787"/>
      <c r="K14787"/>
    </row>
    <row r="14788" spans="1:11" ht="15">
      <c r="A14788"/>
      <c r="B14788"/>
      <c r="C14788"/>
      <c r="D14788"/>
      <c r="E14788"/>
      <c r="F14788"/>
      <c r="G14788"/>
      <c r="H14788"/>
      <c r="I14788"/>
      <c r="J14788"/>
      <c r="K14788"/>
    </row>
    <row r="14789" spans="1:11" ht="15">
      <c r="A14789"/>
      <c r="B14789"/>
      <c r="C14789"/>
      <c r="D14789"/>
      <c r="E14789"/>
      <c r="F14789"/>
      <c r="G14789"/>
      <c r="H14789"/>
      <c r="I14789"/>
      <c r="J14789"/>
      <c r="K14789"/>
    </row>
    <row r="14790" spans="1:11" ht="15">
      <c r="A14790"/>
      <c r="B14790"/>
      <c r="C14790"/>
      <c r="D14790"/>
      <c r="E14790"/>
      <c r="F14790"/>
      <c r="G14790"/>
      <c r="H14790"/>
      <c r="I14790"/>
      <c r="J14790"/>
      <c r="K14790"/>
    </row>
    <row r="14791" spans="1:11" ht="15">
      <c r="A14791"/>
      <c r="B14791"/>
      <c r="C14791"/>
      <c r="D14791"/>
      <c r="E14791"/>
      <c r="F14791"/>
      <c r="G14791"/>
      <c r="H14791"/>
      <c r="I14791"/>
      <c r="J14791"/>
      <c r="K14791"/>
    </row>
    <row r="14792" spans="1:11" ht="15">
      <c r="A14792"/>
      <c r="B14792"/>
      <c r="C14792"/>
      <c r="D14792"/>
      <c r="E14792"/>
      <c r="F14792"/>
      <c r="G14792"/>
      <c r="H14792"/>
      <c r="I14792"/>
      <c r="J14792"/>
      <c r="K14792"/>
    </row>
    <row r="14793" spans="1:11" ht="15">
      <c r="A14793"/>
      <c r="B14793"/>
      <c r="C14793"/>
      <c r="D14793"/>
      <c r="E14793"/>
      <c r="F14793"/>
      <c r="G14793"/>
      <c r="H14793"/>
      <c r="I14793"/>
      <c r="J14793"/>
      <c r="K14793"/>
    </row>
    <row r="14794" spans="1:11" ht="15">
      <c r="A14794"/>
      <c r="B14794"/>
      <c r="C14794"/>
      <c r="D14794"/>
      <c r="E14794"/>
      <c r="F14794"/>
      <c r="G14794"/>
      <c r="H14794"/>
      <c r="I14794"/>
      <c r="J14794"/>
      <c r="K14794"/>
    </row>
    <row r="14795" spans="1:11" ht="15">
      <c r="A14795"/>
      <c r="B14795"/>
      <c r="C14795"/>
      <c r="D14795"/>
      <c r="E14795"/>
      <c r="F14795"/>
      <c r="G14795"/>
      <c r="H14795"/>
      <c r="I14795"/>
      <c r="J14795"/>
      <c r="K14795"/>
    </row>
    <row r="14796" spans="1:11" ht="15">
      <c r="A14796"/>
      <c r="B14796"/>
      <c r="C14796"/>
      <c r="D14796"/>
      <c r="E14796"/>
      <c r="F14796"/>
      <c r="G14796"/>
      <c r="H14796"/>
      <c r="I14796"/>
      <c r="J14796"/>
      <c r="K14796"/>
    </row>
    <row r="14797" spans="1:11" ht="15">
      <c r="A14797"/>
      <c r="B14797"/>
      <c r="C14797"/>
      <c r="D14797"/>
      <c r="E14797"/>
      <c r="F14797"/>
      <c r="G14797"/>
      <c r="H14797"/>
      <c r="I14797"/>
      <c r="J14797"/>
      <c r="K14797"/>
    </row>
    <row r="14798" spans="1:11" ht="15">
      <c r="A14798"/>
      <c r="B14798"/>
      <c r="C14798"/>
      <c r="D14798"/>
      <c r="E14798"/>
      <c r="F14798"/>
      <c r="G14798"/>
      <c r="H14798"/>
      <c r="I14798"/>
      <c r="J14798"/>
      <c r="K14798"/>
    </row>
    <row r="14799" spans="1:11" ht="15">
      <c r="A14799"/>
      <c r="B14799"/>
      <c r="C14799"/>
      <c r="D14799"/>
      <c r="E14799"/>
      <c r="F14799"/>
      <c r="G14799"/>
      <c r="H14799"/>
      <c r="I14799"/>
      <c r="J14799"/>
      <c r="K14799"/>
    </row>
    <row r="14800" spans="1:11" ht="15">
      <c r="A14800"/>
      <c r="B14800"/>
      <c r="C14800"/>
      <c r="D14800"/>
      <c r="E14800"/>
      <c r="F14800"/>
      <c r="G14800"/>
      <c r="H14800"/>
      <c r="I14800"/>
      <c r="J14800"/>
      <c r="K14800"/>
    </row>
    <row r="14801" spans="1:11" ht="15">
      <c r="A14801"/>
      <c r="B14801"/>
      <c r="C14801"/>
      <c r="D14801"/>
      <c r="E14801"/>
      <c r="F14801"/>
      <c r="G14801"/>
      <c r="H14801"/>
      <c r="I14801"/>
      <c r="J14801"/>
      <c r="K14801"/>
    </row>
    <row r="14802" spans="1:11" ht="15">
      <c r="A14802"/>
      <c r="B14802"/>
      <c r="C14802"/>
      <c r="D14802"/>
      <c r="E14802"/>
      <c r="F14802"/>
      <c r="G14802"/>
      <c r="H14802"/>
      <c r="I14802"/>
      <c r="J14802"/>
      <c r="K14802"/>
    </row>
    <row r="14803" spans="1:11" ht="15">
      <c r="A14803"/>
      <c r="B14803"/>
      <c r="C14803"/>
      <c r="D14803"/>
      <c r="E14803"/>
      <c r="F14803"/>
      <c r="G14803"/>
      <c r="H14803"/>
      <c r="I14803"/>
      <c r="J14803"/>
      <c r="K14803"/>
    </row>
    <row r="14804" spans="1:11" ht="15">
      <c r="A14804"/>
      <c r="B14804"/>
      <c r="C14804"/>
      <c r="D14804"/>
      <c r="E14804"/>
      <c r="F14804"/>
      <c r="G14804"/>
      <c r="H14804"/>
      <c r="I14804"/>
      <c r="J14804"/>
      <c r="K14804"/>
    </row>
    <row r="14805" spans="1:11" ht="15">
      <c r="A14805"/>
      <c r="B14805"/>
      <c r="C14805"/>
      <c r="D14805"/>
      <c r="E14805"/>
      <c r="F14805"/>
      <c r="G14805"/>
      <c r="H14805"/>
      <c r="I14805"/>
      <c r="J14805"/>
      <c r="K14805"/>
    </row>
    <row r="14806" spans="1:11" ht="15">
      <c r="A14806"/>
      <c r="B14806"/>
      <c r="C14806"/>
      <c r="D14806"/>
      <c r="E14806"/>
      <c r="F14806"/>
      <c r="G14806"/>
      <c r="H14806"/>
      <c r="I14806"/>
      <c r="J14806"/>
      <c r="K14806"/>
    </row>
    <row r="14807" spans="1:11" ht="15">
      <c r="A14807"/>
      <c r="B14807"/>
      <c r="C14807"/>
      <c r="D14807"/>
      <c r="E14807"/>
      <c r="F14807"/>
      <c r="G14807"/>
      <c r="H14807"/>
      <c r="I14807"/>
      <c r="J14807"/>
      <c r="K14807"/>
    </row>
    <row r="14808" spans="1:11" ht="15">
      <c r="A14808"/>
      <c r="B14808"/>
      <c r="C14808"/>
      <c r="D14808"/>
      <c r="E14808"/>
      <c r="F14808"/>
      <c r="G14808"/>
      <c r="H14808"/>
      <c r="I14808"/>
      <c r="J14808"/>
      <c r="K14808"/>
    </row>
    <row r="14809" spans="1:11" ht="15">
      <c r="A14809"/>
      <c r="B14809"/>
      <c r="C14809"/>
      <c r="D14809"/>
      <c r="E14809"/>
      <c r="F14809"/>
      <c r="G14809"/>
      <c r="H14809"/>
      <c r="I14809"/>
      <c r="J14809"/>
      <c r="K14809"/>
    </row>
    <row r="14810" spans="1:11" ht="15">
      <c r="A14810"/>
      <c r="B14810"/>
      <c r="C14810"/>
      <c r="D14810"/>
      <c r="E14810"/>
      <c r="F14810"/>
      <c r="G14810"/>
      <c r="H14810"/>
      <c r="I14810"/>
      <c r="J14810"/>
      <c r="K14810"/>
    </row>
    <row r="14811" spans="1:11" ht="15">
      <c r="A14811"/>
      <c r="B14811"/>
      <c r="C14811"/>
      <c r="D14811"/>
      <c r="E14811"/>
      <c r="F14811"/>
      <c r="G14811"/>
      <c r="H14811"/>
      <c r="I14811"/>
      <c r="J14811"/>
      <c r="K14811"/>
    </row>
    <row r="14812" spans="1:11" ht="15">
      <c r="A14812"/>
      <c r="B14812"/>
      <c r="C14812"/>
      <c r="D14812"/>
      <c r="E14812"/>
      <c r="F14812"/>
      <c r="G14812"/>
      <c r="H14812"/>
      <c r="I14812"/>
      <c r="J14812"/>
      <c r="K14812"/>
    </row>
    <row r="14813" spans="1:11" ht="15">
      <c r="A14813"/>
      <c r="B14813"/>
      <c r="C14813"/>
      <c r="D14813"/>
      <c r="E14813"/>
      <c r="F14813"/>
      <c r="G14813"/>
      <c r="H14813"/>
      <c r="I14813"/>
      <c r="J14813"/>
      <c r="K14813"/>
    </row>
    <row r="14814" spans="1:11" ht="15">
      <c r="A14814"/>
      <c r="B14814"/>
      <c r="C14814"/>
      <c r="D14814"/>
      <c r="E14814"/>
      <c r="F14814"/>
      <c r="G14814"/>
      <c r="H14814"/>
      <c r="I14814"/>
      <c r="J14814"/>
      <c r="K14814"/>
    </row>
    <row r="14815" spans="1:11" ht="15">
      <c r="A14815"/>
      <c r="B14815"/>
      <c r="C14815"/>
      <c r="D14815"/>
      <c r="E14815"/>
      <c r="F14815"/>
      <c r="G14815"/>
      <c r="H14815"/>
      <c r="I14815"/>
      <c r="J14815"/>
      <c r="K14815"/>
    </row>
    <row r="14816" spans="1:11" ht="15">
      <c r="A14816"/>
      <c r="B14816"/>
      <c r="C14816"/>
      <c r="D14816"/>
      <c r="E14816"/>
      <c r="F14816"/>
      <c r="G14816"/>
      <c r="H14816"/>
      <c r="I14816"/>
      <c r="J14816"/>
      <c r="K14816"/>
    </row>
    <row r="14817" spans="1:11" ht="15">
      <c r="A14817"/>
      <c r="B14817"/>
      <c r="C14817"/>
      <c r="D14817"/>
      <c r="E14817"/>
      <c r="F14817"/>
      <c r="G14817"/>
      <c r="H14817"/>
      <c r="I14817"/>
      <c r="J14817"/>
      <c r="K14817"/>
    </row>
    <row r="14818" spans="1:11" ht="15">
      <c r="A14818"/>
      <c r="B14818"/>
      <c r="C14818"/>
      <c r="D14818"/>
      <c r="E14818"/>
      <c r="F14818"/>
      <c r="G14818"/>
      <c r="H14818"/>
      <c r="I14818"/>
      <c r="J14818"/>
      <c r="K14818"/>
    </row>
    <row r="14819" spans="1:11" ht="15">
      <c r="A14819"/>
      <c r="B14819"/>
      <c r="C14819"/>
      <c r="D14819"/>
      <c r="E14819"/>
      <c r="F14819"/>
      <c r="G14819"/>
      <c r="H14819"/>
      <c r="I14819"/>
      <c r="J14819"/>
      <c r="K14819"/>
    </row>
    <row r="14820" spans="1:11" ht="15">
      <c r="A14820"/>
      <c r="B14820"/>
      <c r="C14820"/>
      <c r="D14820"/>
      <c r="E14820"/>
      <c r="F14820"/>
      <c r="G14820"/>
      <c r="H14820"/>
      <c r="I14820"/>
      <c r="J14820"/>
      <c r="K14820"/>
    </row>
    <row r="14821" spans="1:11" ht="15">
      <c r="A14821"/>
      <c r="B14821"/>
      <c r="C14821"/>
      <c r="D14821"/>
      <c r="E14821"/>
      <c r="F14821"/>
      <c r="G14821"/>
      <c r="H14821"/>
      <c r="I14821"/>
      <c r="J14821"/>
      <c r="K14821"/>
    </row>
    <row r="14822" spans="1:11" ht="15">
      <c r="A14822"/>
      <c r="B14822"/>
      <c r="C14822"/>
      <c r="D14822"/>
      <c r="E14822"/>
      <c r="F14822"/>
      <c r="G14822"/>
      <c r="H14822"/>
      <c r="I14822"/>
      <c r="J14822"/>
      <c r="K14822"/>
    </row>
    <row r="14823" spans="1:11" ht="15">
      <c r="A14823"/>
      <c r="B14823"/>
      <c r="C14823"/>
      <c r="D14823"/>
      <c r="E14823"/>
      <c r="F14823"/>
      <c r="G14823"/>
      <c r="H14823"/>
      <c r="I14823"/>
      <c r="J14823"/>
      <c r="K14823"/>
    </row>
    <row r="14824" spans="1:11" ht="15">
      <c r="A14824"/>
      <c r="B14824"/>
      <c r="C14824"/>
      <c r="D14824"/>
      <c r="E14824"/>
      <c r="F14824"/>
      <c r="G14824"/>
      <c r="H14824"/>
      <c r="I14824"/>
      <c r="J14824"/>
      <c r="K14824"/>
    </row>
    <row r="14825" spans="1:11" ht="15">
      <c r="A14825"/>
      <c r="B14825"/>
      <c r="C14825"/>
      <c r="D14825"/>
      <c r="E14825"/>
      <c r="F14825"/>
      <c r="G14825"/>
      <c r="H14825"/>
      <c r="I14825"/>
      <c r="J14825"/>
      <c r="K14825"/>
    </row>
    <row r="14826" spans="1:11" ht="15">
      <c r="A14826"/>
      <c r="B14826"/>
      <c r="C14826"/>
      <c r="D14826"/>
      <c r="E14826"/>
      <c r="F14826"/>
      <c r="G14826"/>
      <c r="H14826"/>
      <c r="I14826"/>
      <c r="J14826"/>
      <c r="K14826"/>
    </row>
    <row r="14827" spans="1:11" ht="15">
      <c r="A14827"/>
      <c r="B14827"/>
      <c r="C14827"/>
      <c r="D14827"/>
      <c r="E14827"/>
      <c r="F14827"/>
      <c r="G14827"/>
      <c r="H14827"/>
      <c r="I14827"/>
      <c r="J14827"/>
      <c r="K14827"/>
    </row>
    <row r="14828" spans="1:11" ht="15">
      <c r="A14828"/>
      <c r="B14828"/>
      <c r="C14828"/>
      <c r="D14828"/>
      <c r="E14828"/>
      <c r="F14828"/>
      <c r="G14828"/>
      <c r="H14828"/>
      <c r="I14828"/>
      <c r="J14828"/>
      <c r="K14828"/>
    </row>
    <row r="14829" spans="1:11" ht="15">
      <c r="A14829"/>
      <c r="B14829"/>
      <c r="C14829"/>
      <c r="D14829"/>
      <c r="E14829"/>
      <c r="F14829"/>
      <c r="G14829"/>
      <c r="H14829"/>
      <c r="I14829"/>
      <c r="J14829"/>
      <c r="K14829"/>
    </row>
    <row r="14830" spans="1:11" ht="15">
      <c r="A14830"/>
      <c r="B14830"/>
      <c r="C14830"/>
      <c r="D14830"/>
      <c r="E14830"/>
      <c r="F14830"/>
      <c r="G14830"/>
      <c r="H14830"/>
      <c r="I14830"/>
      <c r="J14830"/>
      <c r="K14830"/>
    </row>
    <row r="14831" spans="1:11" ht="15">
      <c r="A14831"/>
      <c r="B14831"/>
      <c r="C14831"/>
      <c r="D14831"/>
      <c r="E14831"/>
      <c r="F14831"/>
      <c r="G14831"/>
      <c r="H14831"/>
      <c r="I14831"/>
      <c r="J14831"/>
      <c r="K14831"/>
    </row>
    <row r="14832" spans="1:11" ht="15">
      <c r="A14832"/>
      <c r="B14832"/>
      <c r="C14832"/>
      <c r="D14832"/>
      <c r="E14832"/>
      <c r="F14832"/>
      <c r="G14832"/>
      <c r="H14832"/>
      <c r="I14832"/>
      <c r="J14832"/>
      <c r="K14832"/>
    </row>
    <row r="14833" spans="1:11" ht="15">
      <c r="A14833"/>
      <c r="B14833"/>
      <c r="C14833"/>
      <c r="D14833"/>
      <c r="E14833"/>
      <c r="F14833"/>
      <c r="G14833"/>
      <c r="H14833"/>
      <c r="I14833"/>
      <c r="J14833"/>
      <c r="K14833"/>
    </row>
    <row r="14834" spans="1:11" ht="15">
      <c r="A14834"/>
      <c r="B14834"/>
      <c r="C14834"/>
      <c r="D14834"/>
      <c r="E14834"/>
      <c r="F14834"/>
      <c r="G14834"/>
      <c r="H14834"/>
      <c r="I14834"/>
      <c r="J14834"/>
      <c r="K14834"/>
    </row>
    <row r="14835" spans="1:11" ht="15">
      <c r="A14835"/>
      <c r="B14835"/>
      <c r="C14835"/>
      <c r="D14835"/>
      <c r="E14835"/>
      <c r="F14835"/>
      <c r="G14835"/>
      <c r="H14835"/>
      <c r="I14835"/>
      <c r="J14835"/>
      <c r="K14835"/>
    </row>
    <row r="14836" spans="1:11" ht="15">
      <c r="A14836"/>
      <c r="B14836"/>
      <c r="C14836"/>
      <c r="D14836"/>
      <c r="E14836"/>
      <c r="F14836"/>
      <c r="G14836"/>
      <c r="H14836"/>
      <c r="I14836"/>
      <c r="J14836"/>
      <c r="K14836"/>
    </row>
    <row r="14837" spans="1:11" ht="15">
      <c r="A14837"/>
      <c r="B14837"/>
      <c r="C14837"/>
      <c r="D14837"/>
      <c r="E14837"/>
      <c r="F14837"/>
      <c r="G14837"/>
      <c r="H14837"/>
      <c r="I14837"/>
      <c r="J14837"/>
      <c r="K14837"/>
    </row>
    <row r="14838" spans="1:11" ht="15">
      <c r="A14838"/>
      <c r="B14838"/>
      <c r="C14838"/>
      <c r="D14838"/>
      <c r="E14838"/>
      <c r="F14838"/>
      <c r="G14838"/>
      <c r="H14838"/>
      <c r="I14838"/>
      <c r="J14838"/>
      <c r="K14838"/>
    </row>
    <row r="14839" spans="1:11" ht="15">
      <c r="A14839"/>
      <c r="B14839"/>
      <c r="C14839"/>
      <c r="D14839"/>
      <c r="E14839"/>
      <c r="F14839"/>
      <c r="G14839"/>
      <c r="H14839"/>
      <c r="I14839"/>
      <c r="J14839"/>
      <c r="K14839"/>
    </row>
    <row r="14840" spans="1:11" ht="15">
      <c r="A14840"/>
      <c r="B14840"/>
      <c r="C14840"/>
      <c r="D14840"/>
      <c r="E14840"/>
      <c r="F14840"/>
      <c r="G14840"/>
      <c r="H14840"/>
      <c r="I14840"/>
      <c r="J14840"/>
      <c r="K14840"/>
    </row>
    <row r="14841" spans="1:11" ht="15">
      <c r="A14841"/>
      <c r="B14841"/>
      <c r="C14841"/>
      <c r="D14841"/>
      <c r="E14841"/>
      <c r="F14841"/>
      <c r="G14841"/>
      <c r="H14841"/>
      <c r="I14841"/>
      <c r="J14841"/>
      <c r="K14841"/>
    </row>
    <row r="14842" spans="1:11" ht="15">
      <c r="A14842"/>
      <c r="B14842"/>
      <c r="C14842"/>
      <c r="D14842"/>
      <c r="E14842"/>
      <c r="F14842"/>
      <c r="G14842"/>
      <c r="H14842"/>
      <c r="I14842"/>
      <c r="J14842"/>
      <c r="K14842"/>
    </row>
    <row r="14843" spans="1:11" ht="15">
      <c r="A14843"/>
      <c r="B14843"/>
      <c r="C14843"/>
      <c r="D14843"/>
      <c r="E14843"/>
      <c r="F14843"/>
      <c r="G14843"/>
      <c r="H14843"/>
      <c r="I14843"/>
      <c r="J14843"/>
      <c r="K14843"/>
    </row>
    <row r="14844" spans="1:11" ht="15">
      <c r="A14844"/>
      <c r="B14844"/>
      <c r="C14844"/>
      <c r="D14844"/>
      <c r="E14844"/>
      <c r="F14844"/>
      <c r="G14844"/>
      <c r="H14844"/>
      <c r="I14844"/>
      <c r="J14844"/>
      <c r="K14844"/>
    </row>
    <row r="14845" spans="1:11" ht="15">
      <c r="A14845"/>
      <c r="B14845"/>
      <c r="C14845"/>
      <c r="D14845"/>
      <c r="E14845"/>
      <c r="F14845"/>
      <c r="G14845"/>
      <c r="H14845"/>
      <c r="I14845"/>
      <c r="J14845"/>
      <c r="K14845"/>
    </row>
    <row r="14846" spans="1:11" ht="15">
      <c r="A14846"/>
      <c r="B14846"/>
      <c r="C14846"/>
      <c r="D14846"/>
      <c r="E14846"/>
      <c r="F14846"/>
      <c r="G14846"/>
      <c r="H14846"/>
      <c r="I14846"/>
      <c r="J14846"/>
      <c r="K14846"/>
    </row>
    <row r="14847" spans="1:11" ht="15">
      <c r="A14847"/>
      <c r="B14847"/>
      <c r="C14847"/>
      <c r="D14847"/>
      <c r="E14847"/>
      <c r="F14847"/>
      <c r="G14847"/>
      <c r="H14847"/>
      <c r="I14847"/>
      <c r="J14847"/>
      <c r="K14847"/>
    </row>
    <row r="14848" spans="1:11" ht="15">
      <c r="A14848"/>
      <c r="B14848"/>
      <c r="C14848"/>
      <c r="D14848"/>
      <c r="E14848"/>
      <c r="F14848"/>
      <c r="G14848"/>
      <c r="H14848"/>
      <c r="I14848"/>
      <c r="J14848"/>
      <c r="K14848"/>
    </row>
    <row r="14849" spans="1:11" ht="15">
      <c r="A14849"/>
      <c r="B14849"/>
      <c r="C14849"/>
      <c r="D14849"/>
      <c r="E14849"/>
      <c r="F14849"/>
      <c r="G14849"/>
      <c r="H14849"/>
      <c r="I14849"/>
      <c r="J14849"/>
      <c r="K14849"/>
    </row>
    <row r="14850" spans="1:11" ht="15">
      <c r="A14850"/>
      <c r="B14850"/>
      <c r="C14850"/>
      <c r="D14850"/>
      <c r="E14850"/>
      <c r="F14850"/>
      <c r="G14850"/>
      <c r="H14850"/>
      <c r="I14850"/>
      <c r="J14850"/>
      <c r="K14850"/>
    </row>
    <row r="14851" spans="1:11" ht="15">
      <c r="A14851"/>
      <c r="B14851"/>
      <c r="C14851"/>
      <c r="D14851"/>
      <c r="E14851"/>
      <c r="F14851"/>
      <c r="G14851"/>
      <c r="H14851"/>
      <c r="I14851"/>
      <c r="J14851"/>
      <c r="K14851"/>
    </row>
    <row r="14852" spans="1:11" ht="15">
      <c r="A14852"/>
      <c r="B14852"/>
      <c r="C14852"/>
      <c r="D14852"/>
      <c r="E14852"/>
      <c r="F14852"/>
      <c r="G14852"/>
      <c r="H14852"/>
      <c r="I14852"/>
      <c r="J14852"/>
      <c r="K14852"/>
    </row>
    <row r="14853" spans="1:11" ht="15">
      <c r="A14853"/>
      <c r="B14853"/>
      <c r="C14853"/>
      <c r="D14853"/>
      <c r="E14853"/>
      <c r="F14853"/>
      <c r="G14853"/>
      <c r="H14853"/>
      <c r="I14853"/>
      <c r="J14853"/>
      <c r="K14853"/>
    </row>
    <row r="14854" spans="1:11" ht="15">
      <c r="A14854"/>
      <c r="B14854"/>
      <c r="C14854"/>
      <c r="D14854"/>
      <c r="E14854"/>
      <c r="F14854"/>
      <c r="G14854"/>
      <c r="H14854"/>
      <c r="I14854"/>
      <c r="J14854"/>
      <c r="K14854"/>
    </row>
    <row r="14855" spans="1:11" ht="15">
      <c r="A14855"/>
      <c r="B14855"/>
      <c r="C14855"/>
      <c r="D14855"/>
      <c r="E14855"/>
      <c r="F14855"/>
      <c r="G14855"/>
      <c r="H14855"/>
      <c r="I14855"/>
      <c r="J14855"/>
      <c r="K14855"/>
    </row>
    <row r="14856" spans="1:11" ht="15">
      <c r="A14856"/>
      <c r="B14856"/>
      <c r="C14856"/>
      <c r="D14856"/>
      <c r="E14856"/>
      <c r="F14856"/>
      <c r="G14856"/>
      <c r="H14856"/>
      <c r="I14856"/>
      <c r="J14856"/>
      <c r="K14856"/>
    </row>
    <row r="14857" spans="1:11" ht="15">
      <c r="A14857"/>
      <c r="B14857"/>
      <c r="C14857"/>
      <c r="D14857"/>
      <c r="E14857"/>
      <c r="F14857"/>
      <c r="G14857"/>
      <c r="H14857"/>
      <c r="I14857"/>
      <c r="J14857"/>
      <c r="K14857"/>
    </row>
    <row r="14858" spans="1:11" ht="15">
      <c r="A14858"/>
      <c r="B14858"/>
      <c r="C14858"/>
      <c r="D14858"/>
      <c r="E14858"/>
      <c r="F14858"/>
      <c r="G14858"/>
      <c r="H14858"/>
      <c r="I14858"/>
      <c r="J14858"/>
      <c r="K14858"/>
    </row>
    <row r="14859" spans="1:11" ht="15">
      <c r="A14859"/>
      <c r="B14859"/>
      <c r="C14859"/>
      <c r="D14859"/>
      <c r="E14859"/>
      <c r="F14859"/>
      <c r="G14859"/>
      <c r="H14859"/>
      <c r="I14859"/>
      <c r="J14859"/>
      <c r="K14859"/>
    </row>
    <row r="14860" spans="1:11" ht="15">
      <c r="A14860"/>
      <c r="B14860"/>
      <c r="C14860"/>
      <c r="D14860"/>
      <c r="E14860"/>
      <c r="F14860"/>
      <c r="G14860"/>
      <c r="H14860"/>
      <c r="I14860"/>
      <c r="J14860"/>
      <c r="K14860"/>
    </row>
    <row r="14861" spans="1:11" ht="15">
      <c r="A14861"/>
      <c r="B14861"/>
      <c r="C14861"/>
      <c r="D14861"/>
      <c r="E14861"/>
      <c r="F14861"/>
      <c r="G14861"/>
      <c r="H14861"/>
      <c r="I14861"/>
      <c r="J14861"/>
      <c r="K14861"/>
    </row>
    <row r="14862" spans="1:11" ht="15">
      <c r="A14862"/>
      <c r="B14862"/>
      <c r="C14862"/>
      <c r="D14862"/>
      <c r="E14862"/>
      <c r="F14862"/>
      <c r="G14862"/>
      <c r="H14862"/>
      <c r="I14862"/>
      <c r="J14862"/>
      <c r="K14862"/>
    </row>
    <row r="14863" spans="1:11" ht="15">
      <c r="A14863"/>
      <c r="B14863"/>
      <c r="C14863"/>
      <c r="D14863"/>
      <c r="E14863"/>
      <c r="F14863"/>
      <c r="G14863"/>
      <c r="H14863"/>
      <c r="I14863"/>
      <c r="J14863"/>
      <c r="K14863"/>
    </row>
    <row r="14864" spans="1:11" ht="15">
      <c r="A14864"/>
      <c r="B14864"/>
      <c r="C14864"/>
      <c r="D14864"/>
      <c r="E14864"/>
      <c r="F14864"/>
      <c r="G14864"/>
      <c r="H14864"/>
      <c r="I14864"/>
      <c r="J14864"/>
      <c r="K14864"/>
    </row>
    <row r="14865" spans="1:11" ht="15">
      <c r="A14865"/>
      <c r="B14865"/>
      <c r="C14865"/>
      <c r="D14865"/>
      <c r="E14865"/>
      <c r="F14865"/>
      <c r="G14865"/>
      <c r="H14865"/>
      <c r="I14865"/>
      <c r="J14865"/>
      <c r="K14865"/>
    </row>
    <row r="14866" spans="1:11" ht="15">
      <c r="A14866"/>
      <c r="B14866"/>
      <c r="C14866"/>
      <c r="D14866"/>
      <c r="E14866"/>
      <c r="F14866"/>
      <c r="G14866"/>
      <c r="H14866"/>
      <c r="I14866"/>
      <c r="J14866"/>
      <c r="K14866"/>
    </row>
    <row r="14867" spans="1:11" ht="15">
      <c r="A14867"/>
      <c r="B14867"/>
      <c r="C14867"/>
      <c r="D14867"/>
      <c r="E14867"/>
      <c r="F14867"/>
      <c r="G14867"/>
      <c r="H14867"/>
      <c r="I14867"/>
      <c r="J14867"/>
      <c r="K14867"/>
    </row>
    <row r="14868" spans="1:11" ht="15">
      <c r="A14868"/>
      <c r="B14868"/>
      <c r="C14868"/>
      <c r="D14868"/>
      <c r="E14868"/>
      <c r="F14868"/>
      <c r="G14868"/>
      <c r="H14868"/>
      <c r="I14868"/>
      <c r="J14868"/>
      <c r="K14868"/>
    </row>
    <row r="14869" spans="1:11" ht="15">
      <c r="A14869"/>
      <c r="B14869"/>
      <c r="C14869"/>
      <c r="D14869"/>
      <c r="E14869"/>
      <c r="F14869"/>
      <c r="G14869"/>
      <c r="H14869"/>
      <c r="I14869"/>
      <c r="J14869"/>
      <c r="K14869"/>
    </row>
    <row r="14870" spans="1:11" ht="15">
      <c r="A14870"/>
      <c r="B14870"/>
      <c r="C14870"/>
      <c r="D14870"/>
      <c r="E14870"/>
      <c r="F14870"/>
      <c r="G14870"/>
      <c r="H14870"/>
      <c r="I14870"/>
      <c r="J14870"/>
      <c r="K14870"/>
    </row>
    <row r="14871" spans="1:11" ht="15">
      <c r="A14871"/>
      <c r="B14871"/>
      <c r="C14871"/>
      <c r="D14871"/>
      <c r="E14871"/>
      <c r="F14871"/>
      <c r="G14871"/>
      <c r="H14871"/>
      <c r="I14871"/>
      <c r="J14871"/>
      <c r="K14871"/>
    </row>
    <row r="14872" spans="1:11" ht="15">
      <c r="A14872"/>
      <c r="B14872"/>
      <c r="C14872"/>
      <c r="D14872"/>
      <c r="E14872"/>
      <c r="F14872"/>
      <c r="G14872"/>
      <c r="H14872"/>
      <c r="I14872"/>
      <c r="J14872"/>
      <c r="K14872"/>
    </row>
    <row r="14873" spans="1:11" ht="15">
      <c r="A14873"/>
      <c r="B14873"/>
      <c r="C14873"/>
      <c r="D14873"/>
      <c r="E14873"/>
      <c r="F14873"/>
      <c r="G14873"/>
      <c r="H14873"/>
      <c r="I14873"/>
      <c r="J14873"/>
      <c r="K14873"/>
    </row>
    <row r="14874" spans="1:11" ht="15">
      <c r="A14874"/>
      <c r="B14874"/>
      <c r="C14874"/>
      <c r="D14874"/>
      <c r="E14874"/>
      <c r="F14874"/>
      <c r="G14874"/>
      <c r="H14874"/>
      <c r="I14874"/>
      <c r="J14874"/>
      <c r="K14874"/>
    </row>
    <row r="14875" spans="1:11" ht="15">
      <c r="A14875"/>
      <c r="B14875"/>
      <c r="C14875"/>
      <c r="D14875"/>
      <c r="E14875"/>
      <c r="F14875"/>
      <c r="G14875"/>
      <c r="H14875"/>
      <c r="I14875"/>
      <c r="J14875"/>
      <c r="K14875"/>
    </row>
    <row r="14876" spans="1:11" ht="15">
      <c r="A14876"/>
      <c r="B14876"/>
      <c r="C14876"/>
      <c r="D14876"/>
      <c r="E14876"/>
      <c r="F14876"/>
      <c r="G14876"/>
      <c r="H14876"/>
      <c r="I14876"/>
      <c r="J14876"/>
      <c r="K14876"/>
    </row>
    <row r="14877" spans="1:11" ht="15">
      <c r="A14877"/>
      <c r="B14877"/>
      <c r="C14877"/>
      <c r="D14877"/>
      <c r="E14877"/>
      <c r="F14877"/>
      <c r="G14877"/>
      <c r="H14877"/>
      <c r="I14877"/>
      <c r="J14877"/>
      <c r="K14877"/>
    </row>
    <row r="14878" spans="1:11" ht="15">
      <c r="A14878"/>
      <c r="B14878"/>
      <c r="C14878"/>
      <c r="D14878"/>
      <c r="E14878"/>
      <c r="F14878"/>
      <c r="G14878"/>
      <c r="H14878"/>
      <c r="I14878"/>
      <c r="J14878"/>
      <c r="K14878"/>
    </row>
    <row r="14879" spans="1:11" ht="15">
      <c r="A14879"/>
      <c r="B14879"/>
      <c r="C14879"/>
      <c r="D14879"/>
      <c r="E14879"/>
      <c r="F14879"/>
      <c r="G14879"/>
      <c r="H14879"/>
      <c r="I14879"/>
      <c r="J14879"/>
      <c r="K14879"/>
    </row>
    <row r="14880" spans="1:11" ht="15">
      <c r="A14880"/>
      <c r="B14880"/>
      <c r="C14880"/>
      <c r="D14880"/>
      <c r="E14880"/>
      <c r="F14880"/>
      <c r="G14880"/>
      <c r="H14880"/>
      <c r="I14880"/>
      <c r="J14880"/>
      <c r="K14880"/>
    </row>
    <row r="14881" spans="1:11" ht="15">
      <c r="A14881"/>
      <c r="B14881"/>
      <c r="C14881"/>
      <c r="D14881"/>
      <c r="E14881"/>
      <c r="F14881"/>
      <c r="G14881"/>
      <c r="H14881"/>
      <c r="I14881"/>
      <c r="J14881"/>
      <c r="K14881"/>
    </row>
    <row r="14882" spans="1:11" ht="15">
      <c r="A14882"/>
      <c r="B14882"/>
      <c r="C14882"/>
      <c r="D14882"/>
      <c r="E14882"/>
      <c r="F14882"/>
      <c r="G14882"/>
      <c r="H14882"/>
      <c r="I14882"/>
      <c r="J14882"/>
      <c r="K14882"/>
    </row>
    <row r="14883" spans="1:11" ht="15">
      <c r="A14883"/>
      <c r="B14883"/>
      <c r="C14883"/>
      <c r="D14883"/>
      <c r="E14883"/>
      <c r="F14883"/>
      <c r="G14883"/>
      <c r="H14883"/>
      <c r="I14883"/>
      <c r="J14883"/>
      <c r="K14883"/>
    </row>
    <row r="14884" spans="1:11" ht="15">
      <c r="A14884"/>
      <c r="B14884"/>
      <c r="C14884"/>
      <c r="D14884"/>
      <c r="E14884"/>
      <c r="F14884"/>
      <c r="G14884"/>
      <c r="H14884"/>
      <c r="I14884"/>
      <c r="J14884"/>
      <c r="K14884"/>
    </row>
    <row r="14885" spans="1:11" ht="15">
      <c r="A14885"/>
      <c r="B14885"/>
      <c r="C14885"/>
      <c r="D14885"/>
      <c r="E14885"/>
      <c r="F14885"/>
      <c r="G14885"/>
      <c r="H14885"/>
      <c r="I14885"/>
      <c r="J14885"/>
      <c r="K14885"/>
    </row>
    <row r="14886" spans="1:11" ht="15">
      <c r="A14886"/>
      <c r="B14886"/>
      <c r="C14886"/>
      <c r="D14886"/>
      <c r="E14886"/>
      <c r="F14886"/>
      <c r="G14886"/>
      <c r="H14886"/>
      <c r="I14886"/>
      <c r="J14886"/>
      <c r="K14886"/>
    </row>
    <row r="14887" spans="1:11" ht="15">
      <c r="A14887"/>
      <c r="B14887"/>
      <c r="C14887"/>
      <c r="D14887"/>
      <c r="E14887"/>
      <c r="F14887"/>
      <c r="G14887"/>
      <c r="H14887"/>
      <c r="I14887"/>
      <c r="J14887"/>
      <c r="K14887"/>
    </row>
    <row r="14888" spans="1:11" ht="15">
      <c r="A14888"/>
      <c r="B14888"/>
      <c r="C14888"/>
      <c r="D14888"/>
      <c r="E14888"/>
      <c r="F14888"/>
      <c r="G14888"/>
      <c r="H14888"/>
      <c r="I14888"/>
      <c r="J14888"/>
      <c r="K14888"/>
    </row>
    <row r="14889" spans="1:11" ht="15">
      <c r="A14889"/>
      <c r="B14889"/>
      <c r="C14889"/>
      <c r="D14889"/>
      <c r="E14889"/>
      <c r="F14889"/>
      <c r="G14889"/>
      <c r="H14889"/>
      <c r="I14889"/>
      <c r="J14889"/>
      <c r="K14889"/>
    </row>
    <row r="14890" spans="1:11" ht="15">
      <c r="A14890"/>
      <c r="B14890"/>
      <c r="C14890"/>
      <c r="D14890"/>
      <c r="E14890"/>
      <c r="F14890"/>
      <c r="G14890"/>
      <c r="H14890"/>
      <c r="I14890"/>
      <c r="J14890"/>
      <c r="K14890"/>
    </row>
    <row r="14891" spans="1:11" ht="15">
      <c r="A14891"/>
      <c r="B14891"/>
      <c r="C14891"/>
      <c r="D14891"/>
      <c r="E14891"/>
      <c r="F14891"/>
      <c r="G14891"/>
      <c r="H14891"/>
      <c r="I14891"/>
      <c r="J14891"/>
      <c r="K14891"/>
    </row>
    <row r="14892" spans="1:11" ht="15">
      <c r="A14892"/>
      <c r="B14892"/>
      <c r="C14892"/>
      <c r="D14892"/>
      <c r="E14892"/>
      <c r="F14892"/>
      <c r="G14892"/>
      <c r="H14892"/>
      <c r="I14892"/>
      <c r="J14892"/>
      <c r="K14892"/>
    </row>
    <row r="14893" spans="1:11" ht="15">
      <c r="A14893"/>
      <c r="B14893"/>
      <c r="C14893"/>
      <c r="D14893"/>
      <c r="E14893"/>
      <c r="F14893"/>
      <c r="G14893"/>
      <c r="H14893"/>
      <c r="I14893"/>
      <c r="J14893"/>
      <c r="K14893"/>
    </row>
    <row r="14894" spans="1:11" ht="15">
      <c r="A14894"/>
      <c r="B14894"/>
      <c r="C14894"/>
      <c r="D14894"/>
      <c r="E14894"/>
      <c r="F14894"/>
      <c r="G14894"/>
      <c r="H14894"/>
      <c r="I14894"/>
      <c r="J14894"/>
      <c r="K14894"/>
    </row>
    <row r="14895" spans="1:11" ht="15">
      <c r="A14895"/>
      <c r="B14895"/>
      <c r="C14895"/>
      <c r="D14895"/>
      <c r="E14895"/>
      <c r="F14895"/>
      <c r="G14895"/>
      <c r="H14895"/>
      <c r="I14895"/>
      <c r="J14895"/>
      <c r="K14895"/>
    </row>
    <row r="14896" spans="1:11" ht="15">
      <c r="A14896"/>
      <c r="B14896"/>
      <c r="C14896"/>
      <c r="D14896"/>
      <c r="E14896"/>
      <c r="F14896"/>
      <c r="G14896"/>
      <c r="H14896"/>
      <c r="I14896"/>
      <c r="J14896"/>
      <c r="K14896"/>
    </row>
    <row r="14897" spans="1:11" ht="15">
      <c r="A14897"/>
      <c r="B14897"/>
      <c r="C14897"/>
      <c r="D14897"/>
      <c r="E14897"/>
      <c r="F14897"/>
      <c r="G14897"/>
      <c r="H14897"/>
      <c r="I14897"/>
      <c r="J14897"/>
      <c r="K14897"/>
    </row>
    <row r="14898" spans="1:11" ht="15">
      <c r="A14898"/>
      <c r="B14898"/>
      <c r="C14898"/>
      <c r="D14898"/>
      <c r="E14898"/>
      <c r="F14898"/>
      <c r="G14898"/>
      <c r="H14898"/>
      <c r="I14898"/>
      <c r="J14898"/>
      <c r="K14898"/>
    </row>
    <row r="14899" spans="1:11" ht="15">
      <c r="A14899"/>
      <c r="B14899"/>
      <c r="C14899"/>
      <c r="D14899"/>
      <c r="E14899"/>
      <c r="F14899"/>
      <c r="G14899"/>
      <c r="H14899"/>
      <c r="I14899"/>
      <c r="J14899"/>
      <c r="K14899"/>
    </row>
    <row r="14900" spans="1:11" ht="15">
      <c r="A14900"/>
      <c r="B14900"/>
      <c r="C14900"/>
      <c r="D14900"/>
      <c r="E14900"/>
      <c r="F14900"/>
      <c r="G14900"/>
      <c r="H14900"/>
      <c r="I14900"/>
      <c r="J14900"/>
      <c r="K14900"/>
    </row>
    <row r="14901" spans="1:11" ht="15">
      <c r="A14901"/>
      <c r="B14901"/>
      <c r="C14901"/>
      <c r="D14901"/>
      <c r="E14901"/>
      <c r="F14901"/>
      <c r="G14901"/>
      <c r="H14901"/>
      <c r="I14901"/>
      <c r="J14901"/>
      <c r="K14901"/>
    </row>
    <row r="14902" spans="1:11" ht="15">
      <c r="A14902"/>
      <c r="B14902"/>
      <c r="C14902"/>
      <c r="D14902"/>
      <c r="E14902"/>
      <c r="F14902"/>
      <c r="G14902"/>
      <c r="H14902"/>
      <c r="I14902"/>
      <c r="J14902"/>
      <c r="K14902"/>
    </row>
    <row r="14903" spans="1:11" ht="15">
      <c r="A14903"/>
      <c r="B14903"/>
      <c r="C14903"/>
      <c r="D14903"/>
      <c r="E14903"/>
      <c r="F14903"/>
      <c r="G14903"/>
      <c r="H14903"/>
      <c r="I14903"/>
      <c r="J14903"/>
      <c r="K14903"/>
    </row>
    <row r="14904" spans="1:11" ht="15">
      <c r="A14904"/>
      <c r="B14904"/>
      <c r="C14904"/>
      <c r="D14904"/>
      <c r="E14904"/>
      <c r="F14904"/>
      <c r="G14904"/>
      <c r="H14904"/>
      <c r="I14904"/>
      <c r="J14904"/>
      <c r="K14904"/>
    </row>
    <row r="14905" spans="1:11" ht="15">
      <c r="A14905"/>
      <c r="B14905"/>
      <c r="C14905"/>
      <c r="D14905"/>
      <c r="E14905"/>
      <c r="F14905"/>
      <c r="G14905"/>
      <c r="H14905"/>
      <c r="I14905"/>
      <c r="J14905"/>
      <c r="K14905"/>
    </row>
    <row r="14906" spans="1:11" ht="15">
      <c r="A14906"/>
      <c r="B14906"/>
      <c r="C14906"/>
      <c r="D14906"/>
      <c r="E14906"/>
      <c r="F14906"/>
      <c r="G14906"/>
      <c r="H14906"/>
      <c r="I14906"/>
      <c r="J14906"/>
      <c r="K14906"/>
    </row>
    <row r="14907" spans="1:11" ht="15">
      <c r="A14907"/>
      <c r="B14907"/>
      <c r="C14907"/>
      <c r="D14907"/>
      <c r="E14907"/>
      <c r="F14907"/>
      <c r="G14907"/>
      <c r="H14907"/>
      <c r="I14907"/>
      <c r="J14907"/>
      <c r="K14907"/>
    </row>
    <row r="14908" spans="1:11" ht="15">
      <c r="A14908"/>
      <c r="B14908"/>
      <c r="C14908"/>
      <c r="D14908"/>
      <c r="E14908"/>
      <c r="F14908"/>
      <c r="G14908"/>
      <c r="H14908"/>
      <c r="I14908"/>
      <c r="J14908"/>
      <c r="K14908"/>
    </row>
    <row r="14909" spans="1:11" ht="15">
      <c r="A14909"/>
      <c r="B14909"/>
      <c r="C14909"/>
      <c r="D14909"/>
      <c r="E14909"/>
      <c r="F14909"/>
      <c r="G14909"/>
      <c r="H14909"/>
      <c r="I14909"/>
      <c r="J14909"/>
      <c r="K14909"/>
    </row>
    <row r="14910" spans="1:11" ht="15">
      <c r="A14910"/>
      <c r="B14910"/>
      <c r="C14910"/>
      <c r="D14910"/>
      <c r="E14910"/>
      <c r="F14910"/>
      <c r="G14910"/>
      <c r="H14910"/>
      <c r="I14910"/>
      <c r="J14910"/>
      <c r="K14910"/>
    </row>
    <row r="14911" spans="1:11" ht="15">
      <c r="A14911"/>
      <c r="B14911"/>
      <c r="C14911"/>
      <c r="D14911"/>
      <c r="E14911"/>
      <c r="F14911"/>
      <c r="G14911"/>
      <c r="H14911"/>
      <c r="I14911"/>
      <c r="J14911"/>
      <c r="K14911"/>
    </row>
    <row r="14912" spans="1:11" ht="15">
      <c r="A14912"/>
      <c r="B14912"/>
      <c r="C14912"/>
      <c r="D14912"/>
      <c r="E14912"/>
      <c r="F14912"/>
      <c r="G14912"/>
      <c r="H14912"/>
      <c r="I14912"/>
      <c r="J14912"/>
      <c r="K14912"/>
    </row>
    <row r="14913" spans="1:11" ht="15">
      <c r="A14913"/>
      <c r="B14913"/>
      <c r="C14913"/>
      <c r="D14913"/>
      <c r="E14913"/>
      <c r="F14913"/>
      <c r="G14913"/>
      <c r="H14913"/>
      <c r="I14913"/>
      <c r="J14913"/>
      <c r="K14913"/>
    </row>
    <row r="14914" spans="1:11" ht="15">
      <c r="A14914"/>
      <c r="B14914"/>
      <c r="C14914"/>
      <c r="D14914"/>
      <c r="E14914"/>
      <c r="F14914"/>
      <c r="G14914"/>
      <c r="H14914"/>
      <c r="I14914"/>
      <c r="J14914"/>
      <c r="K14914"/>
    </row>
    <row r="14915" spans="1:11" ht="15">
      <c r="A14915"/>
      <c r="B14915"/>
      <c r="C14915"/>
      <c r="D14915"/>
      <c r="E14915"/>
      <c r="F14915"/>
      <c r="G14915"/>
      <c r="H14915"/>
      <c r="I14915"/>
      <c r="J14915"/>
      <c r="K14915"/>
    </row>
    <row r="14916" spans="1:11" ht="15">
      <c r="A14916"/>
      <c r="B14916"/>
      <c r="C14916"/>
      <c r="D14916"/>
      <c r="E14916"/>
      <c r="F14916"/>
      <c r="G14916"/>
      <c r="H14916"/>
      <c r="I14916"/>
      <c r="J14916"/>
      <c r="K14916"/>
    </row>
    <row r="14917" spans="1:11" ht="15">
      <c r="A14917"/>
      <c r="B14917"/>
      <c r="C14917"/>
      <c r="D14917"/>
      <c r="E14917"/>
      <c r="F14917"/>
      <c r="G14917"/>
      <c r="H14917"/>
      <c r="I14917"/>
      <c r="J14917"/>
      <c r="K14917"/>
    </row>
    <row r="14918" spans="1:11" ht="15">
      <c r="A14918"/>
      <c r="B14918"/>
      <c r="C14918"/>
      <c r="D14918"/>
      <c r="E14918"/>
      <c r="F14918"/>
      <c r="G14918"/>
      <c r="H14918"/>
      <c r="I14918"/>
      <c r="J14918"/>
      <c r="K14918"/>
    </row>
    <row r="14919" spans="1:11" ht="15">
      <c r="A14919"/>
      <c r="B14919"/>
      <c r="C14919"/>
      <c r="D14919"/>
      <c r="E14919"/>
      <c r="F14919"/>
      <c r="G14919"/>
      <c r="H14919"/>
      <c r="I14919"/>
      <c r="J14919"/>
      <c r="K14919"/>
    </row>
    <row r="14920" spans="1:11" ht="15">
      <c r="A14920"/>
      <c r="B14920"/>
      <c r="C14920"/>
      <c r="D14920"/>
      <c r="E14920"/>
      <c r="F14920"/>
      <c r="G14920"/>
      <c r="H14920"/>
      <c r="I14920"/>
      <c r="J14920"/>
      <c r="K14920"/>
    </row>
    <row r="14921" spans="1:11" ht="15">
      <c r="A14921"/>
      <c r="B14921"/>
      <c r="C14921"/>
      <c r="D14921"/>
      <c r="E14921"/>
      <c r="F14921"/>
      <c r="G14921"/>
      <c r="H14921"/>
      <c r="I14921"/>
      <c r="J14921"/>
      <c r="K14921"/>
    </row>
    <row r="14922" spans="1:11" ht="15">
      <c r="A14922"/>
      <c r="B14922"/>
      <c r="C14922"/>
      <c r="D14922"/>
      <c r="E14922"/>
      <c r="F14922"/>
      <c r="G14922"/>
      <c r="H14922"/>
      <c r="I14922"/>
      <c r="J14922"/>
      <c r="K14922"/>
    </row>
    <row r="14923" spans="1:11" ht="15">
      <c r="A14923"/>
      <c r="B14923"/>
      <c r="C14923"/>
      <c r="D14923"/>
      <c r="E14923"/>
      <c r="F14923"/>
      <c r="G14923"/>
      <c r="H14923"/>
      <c r="I14923"/>
      <c r="J14923"/>
      <c r="K14923"/>
    </row>
    <row r="14924" spans="1:11" ht="15">
      <c r="A14924"/>
      <c r="B14924"/>
      <c r="C14924"/>
      <c r="D14924"/>
      <c r="E14924"/>
      <c r="F14924"/>
      <c r="G14924"/>
      <c r="H14924"/>
      <c r="I14924"/>
      <c r="J14924"/>
      <c r="K14924"/>
    </row>
    <row r="14925" spans="1:11" ht="15">
      <c r="A14925"/>
      <c r="B14925"/>
      <c r="C14925"/>
      <c r="D14925"/>
      <c r="E14925"/>
      <c r="F14925"/>
      <c r="G14925"/>
      <c r="H14925"/>
      <c r="I14925"/>
      <c r="J14925"/>
      <c r="K14925"/>
    </row>
    <row r="14926" spans="1:11" ht="15">
      <c r="A14926"/>
      <c r="B14926"/>
      <c r="C14926"/>
      <c r="D14926"/>
      <c r="E14926"/>
      <c r="F14926"/>
      <c r="G14926"/>
      <c r="H14926"/>
      <c r="I14926"/>
      <c r="J14926"/>
      <c r="K14926"/>
    </row>
    <row r="14927" spans="1:11" ht="15">
      <c r="A14927"/>
      <c r="B14927"/>
      <c r="C14927"/>
      <c r="D14927"/>
      <c r="E14927"/>
      <c r="F14927"/>
      <c r="G14927"/>
      <c r="H14927"/>
      <c r="I14927"/>
      <c r="J14927"/>
      <c r="K14927"/>
    </row>
    <row r="14928" spans="1:11" ht="15">
      <c r="A14928"/>
      <c r="B14928"/>
      <c r="C14928"/>
      <c r="D14928"/>
      <c r="E14928"/>
      <c r="F14928"/>
      <c r="G14928"/>
      <c r="H14928"/>
      <c r="I14928"/>
      <c r="J14928"/>
      <c r="K14928"/>
    </row>
    <row r="14929" spans="1:11" ht="15">
      <c r="A14929"/>
      <c r="B14929"/>
      <c r="C14929"/>
      <c r="D14929"/>
      <c r="E14929"/>
      <c r="F14929"/>
      <c r="G14929"/>
      <c r="H14929"/>
      <c r="I14929"/>
      <c r="J14929"/>
      <c r="K14929"/>
    </row>
    <row r="14930" spans="1:11" ht="15">
      <c r="A14930"/>
      <c r="B14930"/>
      <c r="C14930"/>
      <c r="D14930"/>
      <c r="E14930"/>
      <c r="F14930"/>
      <c r="G14930"/>
      <c r="H14930"/>
      <c r="I14930"/>
      <c r="J14930"/>
      <c r="K14930"/>
    </row>
    <row r="14931" spans="1:11" ht="15">
      <c r="A14931"/>
      <c r="B14931"/>
      <c r="C14931"/>
      <c r="D14931"/>
      <c r="E14931"/>
      <c r="F14931"/>
      <c r="G14931"/>
      <c r="H14931"/>
      <c r="I14931"/>
      <c r="J14931"/>
      <c r="K14931"/>
    </row>
    <row r="14932" spans="1:11" ht="15">
      <c r="A14932"/>
      <c r="B14932"/>
      <c r="C14932"/>
      <c r="D14932"/>
      <c r="E14932"/>
      <c r="F14932"/>
      <c r="G14932"/>
      <c r="H14932"/>
      <c r="I14932"/>
      <c r="J14932"/>
      <c r="K14932"/>
    </row>
    <row r="14933" spans="1:11" ht="15">
      <c r="A14933"/>
      <c r="B14933"/>
      <c r="C14933"/>
      <c r="D14933"/>
      <c r="E14933"/>
      <c r="F14933"/>
      <c r="G14933"/>
      <c r="H14933"/>
      <c r="I14933"/>
      <c r="J14933"/>
      <c r="K14933"/>
    </row>
    <row r="14934" spans="1:11" ht="15">
      <c r="A14934"/>
      <c r="B14934"/>
      <c r="C14934"/>
      <c r="D14934"/>
      <c r="E14934"/>
      <c r="F14934"/>
      <c r="G14934"/>
      <c r="H14934"/>
      <c r="I14934"/>
      <c r="J14934"/>
      <c r="K14934"/>
    </row>
    <row r="14935" spans="1:11" ht="15">
      <c r="A14935"/>
      <c r="B14935"/>
      <c r="C14935"/>
      <c r="D14935"/>
      <c r="E14935"/>
      <c r="F14935"/>
      <c r="G14935"/>
      <c r="H14935"/>
      <c r="I14935"/>
      <c r="J14935"/>
      <c r="K14935"/>
    </row>
    <row r="14936" spans="1:11" ht="15">
      <c r="A14936"/>
      <c r="B14936"/>
      <c r="C14936"/>
      <c r="D14936"/>
      <c r="E14936"/>
      <c r="F14936"/>
      <c r="G14936"/>
      <c r="H14936"/>
      <c r="I14936"/>
      <c r="J14936"/>
      <c r="K14936"/>
    </row>
    <row r="14937" spans="1:11" ht="15">
      <c r="A14937"/>
      <c r="B14937"/>
      <c r="C14937"/>
      <c r="D14937"/>
      <c r="E14937"/>
      <c r="F14937"/>
      <c r="G14937"/>
      <c r="H14937"/>
      <c r="I14937"/>
      <c r="J14937"/>
      <c r="K14937"/>
    </row>
    <row r="14938" spans="1:11" ht="15">
      <c r="A14938"/>
      <c r="B14938"/>
      <c r="C14938"/>
      <c r="D14938"/>
      <c r="E14938"/>
      <c r="F14938"/>
      <c r="G14938"/>
      <c r="H14938"/>
      <c r="I14938"/>
      <c r="J14938"/>
      <c r="K14938"/>
    </row>
    <row r="14939" spans="1:11" ht="15">
      <c r="A14939"/>
      <c r="B14939"/>
      <c r="C14939"/>
      <c r="D14939"/>
      <c r="E14939"/>
      <c r="F14939"/>
      <c r="G14939"/>
      <c r="H14939"/>
      <c r="I14939"/>
      <c r="J14939"/>
      <c r="K14939"/>
    </row>
    <row r="14940" spans="1:11" ht="15">
      <c r="A14940"/>
      <c r="B14940"/>
      <c r="C14940"/>
      <c r="D14940"/>
      <c r="E14940"/>
      <c r="F14940"/>
      <c r="G14940"/>
      <c r="H14940"/>
      <c r="I14940"/>
      <c r="J14940"/>
      <c r="K14940"/>
    </row>
    <row r="14941" spans="1:11" ht="15">
      <c r="A14941"/>
      <c r="B14941"/>
      <c r="C14941"/>
      <c r="D14941"/>
      <c r="E14941"/>
      <c r="F14941"/>
      <c r="G14941"/>
      <c r="H14941"/>
      <c r="I14941"/>
      <c r="J14941"/>
      <c r="K14941"/>
    </row>
    <row r="14942" spans="1:11" ht="15">
      <c r="A14942"/>
      <c r="B14942"/>
      <c r="C14942"/>
      <c r="D14942"/>
      <c r="E14942"/>
      <c r="F14942"/>
      <c r="G14942"/>
      <c r="H14942"/>
      <c r="I14942"/>
      <c r="J14942"/>
      <c r="K14942"/>
    </row>
    <row r="14943" spans="1:11" ht="15">
      <c r="A14943"/>
      <c r="B14943"/>
      <c r="C14943"/>
      <c r="D14943"/>
      <c r="E14943"/>
      <c r="F14943"/>
      <c r="G14943"/>
      <c r="H14943"/>
      <c r="I14943"/>
      <c r="J14943"/>
      <c r="K14943"/>
    </row>
    <row r="14944" spans="1:11" ht="15">
      <c r="A14944"/>
      <c r="B14944"/>
      <c r="C14944"/>
      <c r="D14944"/>
      <c r="E14944"/>
      <c r="F14944"/>
      <c r="G14944"/>
      <c r="H14944"/>
      <c r="I14944"/>
      <c r="J14944"/>
      <c r="K14944"/>
    </row>
    <row r="14945" spans="1:11" ht="15">
      <c r="A14945"/>
      <c r="B14945"/>
      <c r="C14945"/>
      <c r="D14945"/>
      <c r="E14945"/>
      <c r="F14945"/>
      <c r="G14945"/>
      <c r="H14945"/>
      <c r="I14945"/>
      <c r="J14945"/>
      <c r="K14945"/>
    </row>
    <row r="14946" spans="1:11" ht="15">
      <c r="A14946"/>
      <c r="B14946"/>
      <c r="C14946"/>
      <c r="D14946"/>
      <c r="E14946"/>
      <c r="F14946"/>
      <c r="G14946"/>
      <c r="H14946"/>
      <c r="I14946"/>
      <c r="J14946"/>
      <c r="K14946"/>
    </row>
    <row r="14947" spans="1:11" ht="15">
      <c r="A14947"/>
      <c r="B14947"/>
      <c r="C14947"/>
      <c r="D14947"/>
      <c r="E14947"/>
      <c r="F14947"/>
      <c r="G14947"/>
      <c r="H14947"/>
      <c r="I14947"/>
      <c r="J14947"/>
      <c r="K14947"/>
    </row>
    <row r="14948" spans="1:11" ht="15">
      <c r="A14948"/>
      <c r="B14948"/>
      <c r="C14948"/>
      <c r="D14948"/>
      <c r="E14948"/>
      <c r="F14948"/>
      <c r="G14948"/>
      <c r="H14948"/>
      <c r="I14948"/>
      <c r="J14948"/>
      <c r="K14948"/>
    </row>
    <row r="14949" spans="1:11" ht="15">
      <c r="A14949"/>
      <c r="B14949"/>
      <c r="C14949"/>
      <c r="D14949"/>
      <c r="E14949"/>
      <c r="F14949"/>
      <c r="G14949"/>
      <c r="H14949"/>
      <c r="I14949"/>
      <c r="J14949"/>
      <c r="K14949"/>
    </row>
    <row r="14950" spans="1:11" ht="15">
      <c r="A14950"/>
      <c r="B14950"/>
      <c r="C14950"/>
      <c r="D14950"/>
      <c r="E14950"/>
      <c r="F14950"/>
      <c r="G14950"/>
      <c r="H14950"/>
      <c r="I14950"/>
      <c r="J14950"/>
      <c r="K14950"/>
    </row>
    <row r="14951" spans="1:11" ht="15">
      <c r="A14951"/>
      <c r="B14951"/>
      <c r="C14951"/>
      <c r="D14951"/>
      <c r="E14951"/>
      <c r="F14951"/>
      <c r="G14951"/>
      <c r="H14951"/>
      <c r="I14951"/>
      <c r="J14951"/>
      <c r="K14951"/>
    </row>
    <row r="14952" spans="1:11" ht="15">
      <c r="A14952"/>
      <c r="B14952"/>
      <c r="C14952"/>
      <c r="D14952"/>
      <c r="E14952"/>
      <c r="F14952"/>
      <c r="G14952"/>
      <c r="H14952"/>
      <c r="I14952"/>
      <c r="J14952"/>
      <c r="K14952"/>
    </row>
    <row r="14953" spans="1:11" ht="15">
      <c r="A14953"/>
      <c r="B14953"/>
      <c r="C14953"/>
      <c r="D14953"/>
      <c r="E14953"/>
      <c r="F14953"/>
      <c r="G14953"/>
      <c r="H14953"/>
      <c r="I14953"/>
      <c r="J14953"/>
      <c r="K14953"/>
    </row>
    <row r="14954" spans="1:11" ht="15">
      <c r="A14954"/>
      <c r="B14954"/>
      <c r="C14954"/>
      <c r="D14954"/>
      <c r="E14954"/>
      <c r="F14954"/>
      <c r="G14954"/>
      <c r="H14954"/>
      <c r="I14954"/>
      <c r="J14954"/>
      <c r="K14954"/>
    </row>
    <row r="14955" spans="1:11" ht="15">
      <c r="A14955"/>
      <c r="B14955"/>
      <c r="C14955"/>
      <c r="D14955"/>
      <c r="E14955"/>
      <c r="F14955"/>
      <c r="G14955"/>
      <c r="H14955"/>
      <c r="I14955"/>
      <c r="J14955"/>
      <c r="K14955"/>
    </row>
    <row r="14956" spans="1:11" ht="15">
      <c r="A14956"/>
      <c r="B14956"/>
      <c r="C14956"/>
      <c r="D14956"/>
      <c r="E14956"/>
      <c r="F14956"/>
      <c r="G14956"/>
      <c r="H14956"/>
      <c r="I14956"/>
      <c r="J14956"/>
      <c r="K14956"/>
    </row>
    <row r="14957" spans="1:11" ht="15">
      <c r="A14957"/>
      <c r="B14957"/>
      <c r="C14957"/>
      <c r="D14957"/>
      <c r="E14957"/>
      <c r="F14957"/>
      <c r="G14957"/>
      <c r="H14957"/>
      <c r="I14957"/>
      <c r="J14957"/>
      <c r="K14957"/>
    </row>
    <row r="14958" spans="1:11" ht="15">
      <c r="A14958"/>
      <c r="B14958"/>
      <c r="C14958"/>
      <c r="D14958"/>
      <c r="E14958"/>
      <c r="F14958"/>
      <c r="G14958"/>
      <c r="H14958"/>
      <c r="I14958"/>
      <c r="J14958"/>
      <c r="K14958"/>
    </row>
    <row r="14959" spans="1:11" ht="15">
      <c r="A14959"/>
      <c r="B14959"/>
      <c r="C14959"/>
      <c r="D14959"/>
      <c r="E14959"/>
      <c r="F14959"/>
      <c r="G14959"/>
      <c r="H14959"/>
      <c r="I14959"/>
      <c r="J14959"/>
      <c r="K14959"/>
    </row>
    <row r="14960" spans="1:11" ht="15">
      <c r="A14960"/>
      <c r="B14960"/>
      <c r="C14960"/>
      <c r="D14960"/>
      <c r="E14960"/>
      <c r="F14960"/>
      <c r="G14960"/>
      <c r="H14960"/>
      <c r="I14960"/>
      <c r="J14960"/>
      <c r="K14960"/>
    </row>
    <row r="14961" spans="1:11" ht="15">
      <c r="A14961"/>
      <c r="B14961"/>
      <c r="C14961"/>
      <c r="D14961"/>
      <c r="E14961"/>
      <c r="F14961"/>
      <c r="G14961"/>
      <c r="H14961"/>
      <c r="I14961"/>
      <c r="J14961"/>
      <c r="K14961"/>
    </row>
    <row r="14962" spans="1:11" ht="15">
      <c r="A14962"/>
      <c r="B14962"/>
      <c r="C14962"/>
      <c r="D14962"/>
      <c r="E14962"/>
      <c r="F14962"/>
      <c r="G14962"/>
      <c r="H14962"/>
      <c r="I14962"/>
      <c r="J14962"/>
      <c r="K14962"/>
    </row>
    <row r="14963" spans="1:11" ht="15">
      <c r="A14963"/>
      <c r="B14963"/>
      <c r="C14963"/>
      <c r="D14963"/>
      <c r="E14963"/>
      <c r="F14963"/>
      <c r="G14963"/>
      <c r="H14963"/>
      <c r="I14963"/>
      <c r="J14963"/>
      <c r="K14963"/>
    </row>
    <row r="14964" spans="1:11" ht="15">
      <c r="A14964"/>
      <c r="B14964"/>
      <c r="C14964"/>
      <c r="D14964"/>
      <c r="E14964"/>
      <c r="F14964"/>
      <c r="G14964"/>
      <c r="H14964"/>
      <c r="I14964"/>
      <c r="J14964"/>
      <c r="K14964"/>
    </row>
    <row r="14965" spans="1:11" ht="15">
      <c r="A14965"/>
      <c r="B14965"/>
      <c r="C14965"/>
      <c r="D14965"/>
      <c r="E14965"/>
      <c r="F14965"/>
      <c r="G14965"/>
      <c r="H14965"/>
      <c r="I14965"/>
      <c r="J14965"/>
      <c r="K14965"/>
    </row>
    <row r="14966" spans="1:11" ht="15">
      <c r="A14966"/>
      <c r="B14966"/>
      <c r="C14966"/>
      <c r="D14966"/>
      <c r="E14966"/>
      <c r="F14966"/>
      <c r="G14966"/>
      <c r="H14966"/>
      <c r="I14966"/>
      <c r="J14966"/>
      <c r="K14966"/>
    </row>
    <row r="14967" spans="1:11" ht="15">
      <c r="A14967"/>
      <c r="B14967"/>
      <c r="C14967"/>
      <c r="D14967"/>
      <c r="E14967"/>
      <c r="F14967"/>
      <c r="G14967"/>
      <c r="H14967"/>
      <c r="I14967"/>
      <c r="J14967"/>
      <c r="K14967"/>
    </row>
    <row r="14968" spans="1:11" ht="15">
      <c r="A14968"/>
      <c r="B14968"/>
      <c r="C14968"/>
      <c r="D14968"/>
      <c r="E14968"/>
      <c r="F14968"/>
      <c r="G14968"/>
      <c r="H14968"/>
      <c r="I14968"/>
      <c r="J14968"/>
      <c r="K14968"/>
    </row>
    <row r="14969" spans="1:11" ht="15">
      <c r="A14969"/>
      <c r="B14969"/>
      <c r="C14969"/>
      <c r="D14969"/>
      <c r="E14969"/>
      <c r="F14969"/>
      <c r="G14969"/>
      <c r="H14969"/>
      <c r="I14969"/>
      <c r="J14969"/>
      <c r="K14969"/>
    </row>
    <row r="14970" spans="1:11" ht="15">
      <c r="A14970"/>
      <c r="B14970"/>
      <c r="C14970"/>
      <c r="D14970"/>
      <c r="E14970"/>
      <c r="F14970"/>
      <c r="G14970"/>
      <c r="H14970"/>
      <c r="I14970"/>
      <c r="J14970"/>
      <c r="K14970"/>
    </row>
    <row r="14971" spans="1:11" ht="15">
      <c r="A14971"/>
      <c r="B14971"/>
      <c r="C14971"/>
      <c r="D14971"/>
      <c r="E14971"/>
      <c r="F14971"/>
      <c r="G14971"/>
      <c r="H14971"/>
      <c r="I14971"/>
      <c r="J14971"/>
      <c r="K14971"/>
    </row>
    <row r="14972" spans="1:11" ht="15">
      <c r="A14972"/>
      <c r="B14972"/>
      <c r="C14972"/>
      <c r="D14972"/>
      <c r="E14972"/>
      <c r="F14972"/>
      <c r="G14972"/>
      <c r="H14972"/>
      <c r="I14972"/>
      <c r="J14972"/>
      <c r="K14972"/>
    </row>
    <row r="14973" spans="1:11" ht="15">
      <c r="A14973"/>
      <c r="B14973"/>
      <c r="C14973"/>
      <c r="D14973"/>
      <c r="E14973"/>
      <c r="F14973"/>
      <c r="G14973"/>
      <c r="H14973"/>
      <c r="I14973"/>
      <c r="J14973"/>
      <c r="K14973"/>
    </row>
    <row r="14974" spans="1:11" ht="15">
      <c r="A14974"/>
      <c r="B14974"/>
      <c r="C14974"/>
      <c r="D14974"/>
      <c r="E14974"/>
      <c r="F14974"/>
      <c r="G14974"/>
      <c r="H14974"/>
      <c r="I14974"/>
      <c r="J14974"/>
      <c r="K14974"/>
    </row>
    <row r="14975" spans="1:11" ht="15">
      <c r="A14975"/>
      <c r="B14975"/>
      <c r="C14975"/>
      <c r="D14975"/>
      <c r="E14975"/>
      <c r="F14975"/>
      <c r="G14975"/>
      <c r="H14975"/>
      <c r="I14975"/>
      <c r="J14975"/>
      <c r="K14975"/>
    </row>
    <row r="14976" spans="1:11" ht="15">
      <c r="A14976"/>
      <c r="B14976"/>
      <c r="C14976"/>
      <c r="D14976"/>
      <c r="E14976"/>
      <c r="F14976"/>
      <c r="G14976"/>
      <c r="H14976"/>
      <c r="I14976"/>
      <c r="J14976"/>
      <c r="K14976"/>
    </row>
    <row r="14977" spans="1:11" ht="15">
      <c r="A14977"/>
      <c r="B14977"/>
      <c r="C14977"/>
      <c r="D14977"/>
      <c r="E14977"/>
      <c r="F14977"/>
      <c r="G14977"/>
      <c r="H14977"/>
      <c r="I14977"/>
      <c r="J14977"/>
      <c r="K14977"/>
    </row>
    <row r="14978" spans="1:11" ht="15">
      <c r="A14978"/>
      <c r="B14978"/>
      <c r="C14978"/>
      <c r="D14978"/>
      <c r="E14978"/>
      <c r="F14978"/>
      <c r="G14978"/>
      <c r="H14978"/>
      <c r="I14978"/>
      <c r="J14978"/>
      <c r="K14978"/>
    </row>
    <row r="14979" spans="1:11" ht="15">
      <c r="A14979"/>
      <c r="B14979"/>
      <c r="C14979"/>
      <c r="D14979"/>
      <c r="E14979"/>
      <c r="F14979"/>
      <c r="G14979"/>
      <c r="H14979"/>
      <c r="I14979"/>
      <c r="J14979"/>
      <c r="K14979"/>
    </row>
    <row r="14980" spans="1:11" ht="15">
      <c r="A14980"/>
      <c r="B14980"/>
      <c r="C14980"/>
      <c r="D14980"/>
      <c r="E14980"/>
      <c r="F14980"/>
      <c r="G14980"/>
      <c r="H14980"/>
      <c r="I14980"/>
      <c r="J14980"/>
      <c r="K14980"/>
    </row>
    <row r="14981" spans="1:11" ht="15">
      <c r="A14981"/>
      <c r="B14981"/>
      <c r="C14981"/>
      <c r="D14981"/>
      <c r="E14981"/>
      <c r="F14981"/>
      <c r="G14981"/>
      <c r="H14981"/>
      <c r="I14981"/>
      <c r="J14981"/>
      <c r="K14981"/>
    </row>
    <row r="14982" spans="1:11" ht="15">
      <c r="A14982"/>
      <c r="B14982"/>
      <c r="C14982"/>
      <c r="D14982"/>
      <c r="E14982"/>
      <c r="F14982"/>
      <c r="G14982"/>
      <c r="H14982"/>
      <c r="I14982"/>
      <c r="J14982"/>
      <c r="K14982"/>
    </row>
    <row r="14983" spans="1:11" ht="15">
      <c r="A14983"/>
      <c r="B14983"/>
      <c r="C14983"/>
      <c r="D14983"/>
      <c r="E14983"/>
      <c r="F14983"/>
      <c r="G14983"/>
      <c r="H14983"/>
      <c r="I14983"/>
      <c r="J14983"/>
      <c r="K14983"/>
    </row>
    <row r="14984" spans="1:11" ht="15">
      <c r="A14984"/>
      <c r="B14984"/>
      <c r="C14984"/>
      <c r="D14984"/>
      <c r="E14984"/>
      <c r="F14984"/>
      <c r="G14984"/>
      <c r="H14984"/>
      <c r="I14984"/>
      <c r="J14984"/>
      <c r="K14984"/>
    </row>
    <row r="14985" spans="1:11" ht="15">
      <c r="A14985"/>
      <c r="B14985"/>
      <c r="C14985"/>
      <c r="D14985"/>
      <c r="E14985"/>
      <c r="F14985"/>
      <c r="G14985"/>
      <c r="H14985"/>
      <c r="I14985"/>
      <c r="J14985"/>
      <c r="K14985"/>
    </row>
    <row r="14986" spans="1:11" ht="15">
      <c r="A14986"/>
      <c r="B14986"/>
      <c r="C14986"/>
      <c r="D14986"/>
      <c r="E14986"/>
      <c r="F14986"/>
      <c r="G14986"/>
      <c r="H14986"/>
      <c r="I14986"/>
      <c r="J14986"/>
      <c r="K14986"/>
    </row>
    <row r="14987" spans="1:11" ht="15">
      <c r="A14987"/>
      <c r="B14987"/>
      <c r="C14987"/>
      <c r="D14987"/>
      <c r="E14987"/>
      <c r="F14987"/>
      <c r="G14987"/>
      <c r="H14987"/>
      <c r="I14987"/>
      <c r="J14987"/>
      <c r="K14987"/>
    </row>
    <row r="14988" spans="1:11" ht="15">
      <c r="A14988"/>
      <c r="B14988"/>
      <c r="C14988"/>
      <c r="D14988"/>
      <c r="E14988"/>
      <c r="F14988"/>
      <c r="G14988"/>
      <c r="H14988"/>
      <c r="I14988"/>
      <c r="J14988"/>
      <c r="K14988"/>
    </row>
    <row r="14989" spans="1:11" ht="15">
      <c r="A14989"/>
      <c r="B14989"/>
      <c r="C14989"/>
      <c r="D14989"/>
      <c r="E14989"/>
      <c r="F14989"/>
      <c r="G14989"/>
      <c r="H14989"/>
      <c r="I14989"/>
      <c r="J14989"/>
      <c r="K14989"/>
    </row>
    <row r="14990" spans="1:11" ht="15">
      <c r="A14990"/>
      <c r="B14990"/>
      <c r="C14990"/>
      <c r="D14990"/>
      <c r="E14990"/>
      <c r="F14990"/>
      <c r="G14990"/>
      <c r="H14990"/>
      <c r="I14990"/>
      <c r="J14990"/>
      <c r="K14990"/>
    </row>
    <row r="14991" spans="1:11" ht="15">
      <c r="A14991"/>
      <c r="B14991"/>
      <c r="C14991"/>
      <c r="D14991"/>
      <c r="E14991"/>
      <c r="F14991"/>
      <c r="G14991"/>
      <c r="H14991"/>
      <c r="I14991"/>
      <c r="J14991"/>
      <c r="K14991"/>
    </row>
    <row r="14992" spans="1:11" ht="15">
      <c r="A14992"/>
      <c r="B14992"/>
      <c r="C14992"/>
      <c r="D14992"/>
      <c r="E14992"/>
      <c r="F14992"/>
      <c r="G14992"/>
      <c r="H14992"/>
      <c r="I14992"/>
      <c r="J14992"/>
      <c r="K14992"/>
    </row>
    <row r="14993" spans="1:11" ht="15">
      <c r="A14993"/>
      <c r="B14993"/>
      <c r="C14993"/>
      <c r="D14993"/>
      <c r="E14993"/>
      <c r="F14993"/>
      <c r="G14993"/>
      <c r="H14993"/>
      <c r="I14993"/>
      <c r="J14993"/>
      <c r="K14993"/>
    </row>
    <row r="14994" spans="1:11" ht="15">
      <c r="A14994"/>
      <c r="B14994"/>
      <c r="C14994"/>
      <c r="D14994"/>
      <c r="E14994"/>
      <c r="F14994"/>
      <c r="G14994"/>
      <c r="H14994"/>
      <c r="I14994"/>
      <c r="J14994"/>
      <c r="K14994"/>
    </row>
    <row r="14995" spans="1:11" ht="15">
      <c r="A14995"/>
      <c r="B14995"/>
      <c r="C14995"/>
      <c r="D14995"/>
      <c r="E14995"/>
      <c r="F14995"/>
      <c r="G14995"/>
      <c r="H14995"/>
      <c r="I14995"/>
      <c r="J14995"/>
      <c r="K14995"/>
    </row>
    <row r="14996" spans="1:11" ht="15">
      <c r="A14996"/>
      <c r="B14996"/>
      <c r="C14996"/>
      <c r="D14996"/>
      <c r="E14996"/>
      <c r="F14996"/>
      <c r="G14996"/>
      <c r="H14996"/>
      <c r="I14996"/>
      <c r="J14996"/>
      <c r="K14996"/>
    </row>
    <row r="14997" spans="1:11" ht="15">
      <c r="A14997"/>
      <c r="B14997"/>
      <c r="C14997"/>
      <c r="D14997"/>
      <c r="E14997"/>
      <c r="F14997"/>
      <c r="G14997"/>
      <c r="H14997"/>
      <c r="I14997"/>
      <c r="J14997"/>
      <c r="K14997"/>
    </row>
    <row r="14998" spans="1:11" ht="15">
      <c r="A14998"/>
      <c r="B14998"/>
      <c r="C14998"/>
      <c r="D14998"/>
      <c r="E14998"/>
      <c r="F14998"/>
      <c r="G14998"/>
      <c r="H14998"/>
      <c r="I14998"/>
      <c r="J14998"/>
      <c r="K14998"/>
    </row>
    <row r="14999" spans="1:11" ht="15">
      <c r="A14999"/>
      <c r="B14999"/>
      <c r="C14999"/>
      <c r="D14999"/>
      <c r="E14999"/>
      <c r="F14999"/>
      <c r="G14999"/>
      <c r="H14999"/>
      <c r="I14999"/>
      <c r="J14999"/>
      <c r="K14999"/>
    </row>
    <row r="15000" spans="1:11" ht="15">
      <c r="A15000"/>
      <c r="B15000"/>
      <c r="C15000"/>
      <c r="D15000"/>
      <c r="E15000"/>
      <c r="F15000"/>
      <c r="G15000"/>
      <c r="H15000"/>
      <c r="I15000"/>
      <c r="J15000"/>
      <c r="K15000"/>
    </row>
    <row r="15001" spans="1:11" ht="15">
      <c r="A15001"/>
      <c r="B15001"/>
      <c r="C15001"/>
      <c r="D15001"/>
      <c r="E15001"/>
      <c r="F15001"/>
      <c r="G15001"/>
      <c r="H15001"/>
      <c r="I15001"/>
      <c r="J15001"/>
      <c r="K15001"/>
    </row>
    <row r="15002" spans="1:11" ht="15">
      <c r="A15002"/>
      <c r="B15002"/>
      <c r="C15002"/>
      <c r="D15002"/>
      <c r="E15002"/>
      <c r="F15002"/>
      <c r="G15002"/>
      <c r="H15002"/>
      <c r="I15002"/>
      <c r="J15002"/>
      <c r="K15002"/>
    </row>
    <row r="15003" spans="1:11" ht="15">
      <c r="A15003"/>
      <c r="B15003"/>
      <c r="C15003"/>
      <c r="D15003"/>
      <c r="E15003"/>
      <c r="F15003"/>
      <c r="G15003"/>
      <c r="H15003"/>
      <c r="I15003"/>
      <c r="J15003"/>
      <c r="K15003"/>
    </row>
    <row r="15004" spans="1:11" ht="15">
      <c r="A15004"/>
      <c r="B15004"/>
      <c r="C15004"/>
      <c r="D15004"/>
      <c r="E15004"/>
      <c r="F15004"/>
      <c r="G15004"/>
      <c r="H15004"/>
      <c r="I15004"/>
      <c r="J15004"/>
      <c r="K15004"/>
    </row>
    <row r="15005" spans="1:11" ht="15">
      <c r="A15005"/>
      <c r="B15005"/>
      <c r="C15005"/>
      <c r="D15005"/>
      <c r="E15005"/>
      <c r="F15005"/>
      <c r="G15005"/>
      <c r="H15005"/>
      <c r="I15005"/>
      <c r="J15005"/>
      <c r="K15005"/>
    </row>
    <row r="15006" spans="1:11" ht="15">
      <c r="A15006"/>
      <c r="B15006"/>
      <c r="C15006"/>
      <c r="D15006"/>
      <c r="E15006"/>
      <c r="F15006"/>
      <c r="G15006"/>
      <c r="H15006"/>
      <c r="I15006"/>
      <c r="J15006"/>
      <c r="K15006"/>
    </row>
    <row r="15007" spans="1:11" ht="15">
      <c r="A15007"/>
      <c r="B15007"/>
      <c r="C15007"/>
      <c r="D15007"/>
      <c r="E15007"/>
      <c r="F15007"/>
      <c r="G15007"/>
      <c r="H15007"/>
      <c r="I15007"/>
      <c r="J15007"/>
      <c r="K15007"/>
    </row>
    <row r="15008" spans="1:11" ht="15">
      <c r="A15008"/>
      <c r="B15008"/>
      <c r="C15008"/>
      <c r="D15008"/>
      <c r="E15008"/>
      <c r="F15008"/>
      <c r="G15008"/>
      <c r="H15008"/>
      <c r="I15008"/>
      <c r="J15008"/>
      <c r="K15008"/>
    </row>
    <row r="15009" spans="1:11" ht="15">
      <c r="A15009"/>
      <c r="B15009"/>
      <c r="C15009"/>
      <c r="D15009"/>
      <c r="E15009"/>
      <c r="F15009"/>
      <c r="G15009"/>
      <c r="H15009"/>
      <c r="I15009"/>
      <c r="J15009"/>
      <c r="K15009"/>
    </row>
    <row r="15010" spans="1:11" ht="15">
      <c r="A15010"/>
      <c r="B15010"/>
      <c r="C15010"/>
      <c r="D15010"/>
      <c r="E15010"/>
      <c r="F15010"/>
      <c r="G15010"/>
      <c r="H15010"/>
      <c r="I15010"/>
      <c r="J15010"/>
      <c r="K15010"/>
    </row>
    <row r="15011" spans="1:11" ht="15">
      <c r="A15011"/>
      <c r="B15011"/>
      <c r="C15011"/>
      <c r="D15011"/>
      <c r="E15011"/>
      <c r="F15011"/>
      <c r="G15011"/>
      <c r="H15011"/>
      <c r="I15011"/>
      <c r="J15011"/>
      <c r="K15011"/>
    </row>
    <row r="15012" spans="1:11" ht="15">
      <c r="A15012"/>
      <c r="B15012"/>
      <c r="C15012"/>
      <c r="D15012"/>
      <c r="E15012"/>
      <c r="F15012"/>
      <c r="G15012"/>
      <c r="H15012"/>
      <c r="I15012"/>
      <c r="J15012"/>
      <c r="K15012"/>
    </row>
    <row r="15013" spans="1:11" ht="15">
      <c r="A15013"/>
      <c r="B15013"/>
      <c r="C15013"/>
      <c r="D15013"/>
      <c r="E15013"/>
      <c r="F15013"/>
      <c r="G15013"/>
      <c r="H15013"/>
      <c r="I15013"/>
      <c r="J15013"/>
      <c r="K15013"/>
    </row>
    <row r="15014" spans="1:11" ht="15">
      <c r="A15014"/>
      <c r="B15014"/>
      <c r="C15014"/>
      <c r="D15014"/>
      <c r="E15014"/>
      <c r="F15014"/>
      <c r="G15014"/>
      <c r="H15014"/>
      <c r="I15014"/>
      <c r="J15014"/>
      <c r="K15014"/>
    </row>
    <row r="15015" spans="1:11" ht="15">
      <c r="A15015"/>
      <c r="B15015"/>
      <c r="C15015"/>
      <c r="D15015"/>
      <c r="E15015"/>
      <c r="F15015"/>
      <c r="G15015"/>
      <c r="H15015"/>
      <c r="I15015"/>
      <c r="J15015"/>
      <c r="K15015"/>
    </row>
    <row r="15016" spans="1:11" ht="15">
      <c r="A15016"/>
      <c r="B15016"/>
      <c r="C15016"/>
      <c r="D15016"/>
      <c r="E15016"/>
      <c r="F15016"/>
      <c r="G15016"/>
      <c r="H15016"/>
      <c r="I15016"/>
      <c r="J15016"/>
      <c r="K15016"/>
    </row>
    <row r="15017" spans="1:11" ht="15">
      <c r="A15017"/>
      <c r="B15017"/>
      <c r="C15017"/>
      <c r="D15017"/>
      <c r="E15017"/>
      <c r="F15017"/>
      <c r="G15017"/>
      <c r="H15017"/>
      <c r="I15017"/>
      <c r="J15017"/>
      <c r="K15017"/>
    </row>
    <row r="15018" spans="1:11" ht="15">
      <c r="A15018"/>
      <c r="B15018"/>
      <c r="C15018"/>
      <c r="D15018"/>
      <c r="E15018"/>
      <c r="F15018"/>
      <c r="G15018"/>
      <c r="H15018"/>
      <c r="I15018"/>
      <c r="J15018"/>
      <c r="K15018"/>
    </row>
    <row r="15019" spans="1:11" ht="15">
      <c r="A15019"/>
      <c r="B15019"/>
      <c r="C15019"/>
      <c r="D15019"/>
      <c r="E15019"/>
      <c r="F15019"/>
      <c r="G15019"/>
      <c r="H15019"/>
      <c r="I15019"/>
      <c r="J15019"/>
      <c r="K15019"/>
    </row>
    <row r="15020" spans="1:11" ht="15">
      <c r="A15020"/>
      <c r="B15020"/>
      <c r="C15020"/>
      <c r="D15020"/>
      <c r="E15020"/>
      <c r="F15020"/>
      <c r="G15020"/>
      <c r="H15020"/>
      <c r="I15020"/>
      <c r="J15020"/>
      <c r="K15020"/>
    </row>
    <row r="15021" spans="1:11" ht="15">
      <c r="A15021"/>
      <c r="B15021"/>
      <c r="C15021"/>
      <c r="D15021"/>
      <c r="E15021"/>
      <c r="F15021"/>
      <c r="G15021"/>
      <c r="H15021"/>
      <c r="I15021"/>
      <c r="J15021"/>
      <c r="K15021"/>
    </row>
    <row r="15022" spans="1:11" ht="15">
      <c r="A15022"/>
      <c r="B15022"/>
      <c r="C15022"/>
      <c r="D15022"/>
      <c r="E15022"/>
      <c r="F15022"/>
      <c r="G15022"/>
      <c r="H15022"/>
      <c r="I15022"/>
      <c r="J15022"/>
      <c r="K15022"/>
    </row>
    <row r="15023" spans="1:11" ht="15">
      <c r="A15023"/>
      <c r="B15023"/>
      <c r="C15023"/>
      <c r="D15023"/>
      <c r="E15023"/>
      <c r="F15023"/>
      <c r="G15023"/>
      <c r="H15023"/>
      <c r="I15023"/>
      <c r="J15023"/>
      <c r="K15023"/>
    </row>
    <row r="15024" spans="1:11" ht="15">
      <c r="A15024"/>
      <c r="B15024"/>
      <c r="C15024"/>
      <c r="D15024"/>
      <c r="E15024"/>
      <c r="F15024"/>
      <c r="G15024"/>
      <c r="H15024"/>
      <c r="I15024"/>
      <c r="J15024"/>
      <c r="K15024"/>
    </row>
    <row r="15025" spans="1:11" ht="15">
      <c r="A15025"/>
      <c r="B15025"/>
      <c r="C15025"/>
      <c r="D15025"/>
      <c r="E15025"/>
      <c r="F15025"/>
      <c r="G15025"/>
      <c r="H15025"/>
      <c r="I15025"/>
      <c r="J15025"/>
      <c r="K15025"/>
    </row>
    <row r="15026" spans="1:11" ht="15">
      <c r="A15026"/>
      <c r="B15026"/>
      <c r="C15026"/>
      <c r="D15026"/>
      <c r="E15026"/>
      <c r="F15026"/>
      <c r="G15026"/>
      <c r="H15026"/>
      <c r="I15026"/>
      <c r="J15026"/>
      <c r="K15026"/>
    </row>
    <row r="15027" spans="1:11" ht="15">
      <c r="A15027"/>
      <c r="B15027"/>
      <c r="C15027"/>
      <c r="D15027"/>
      <c r="E15027"/>
      <c r="F15027"/>
      <c r="G15027"/>
      <c r="H15027"/>
      <c r="I15027"/>
      <c r="J15027"/>
      <c r="K15027"/>
    </row>
    <row r="15028" spans="1:11" ht="15">
      <c r="A15028"/>
      <c r="B15028"/>
      <c r="C15028"/>
      <c r="D15028"/>
      <c r="E15028"/>
      <c r="F15028"/>
      <c r="G15028"/>
      <c r="H15028"/>
      <c r="I15028"/>
      <c r="J15028"/>
      <c r="K15028"/>
    </row>
    <row r="15029" spans="1:11" ht="15">
      <c r="A15029"/>
      <c r="B15029"/>
      <c r="C15029"/>
      <c r="D15029"/>
      <c r="E15029"/>
      <c r="F15029"/>
      <c r="G15029"/>
      <c r="H15029"/>
      <c r="I15029"/>
      <c r="J15029"/>
      <c r="K15029"/>
    </row>
    <row r="15030" spans="1:11" ht="15">
      <c r="A15030"/>
      <c r="B15030"/>
      <c r="C15030"/>
      <c r="D15030"/>
      <c r="E15030"/>
      <c r="F15030"/>
      <c r="G15030"/>
      <c r="H15030"/>
      <c r="I15030"/>
      <c r="J15030"/>
      <c r="K15030"/>
    </row>
    <row r="15031" spans="1:11" ht="15">
      <c r="A15031"/>
      <c r="B15031"/>
      <c r="C15031"/>
      <c r="D15031"/>
      <c r="E15031"/>
      <c r="F15031"/>
      <c r="G15031"/>
      <c r="H15031"/>
      <c r="I15031"/>
      <c r="J15031"/>
      <c r="K15031"/>
    </row>
    <row r="15032" spans="1:11" ht="15">
      <c r="A15032"/>
      <c r="B15032"/>
      <c r="C15032"/>
      <c r="D15032"/>
      <c r="E15032"/>
      <c r="F15032"/>
      <c r="G15032"/>
      <c r="H15032"/>
      <c r="I15032"/>
      <c r="J15032"/>
      <c r="K15032"/>
    </row>
    <row r="15033" spans="1:11" ht="15">
      <c r="A15033"/>
      <c r="B15033"/>
      <c r="C15033"/>
      <c r="D15033"/>
      <c r="E15033"/>
      <c r="F15033"/>
      <c r="G15033"/>
      <c r="H15033"/>
      <c r="I15033"/>
      <c r="J15033"/>
      <c r="K15033"/>
    </row>
    <row r="15034" spans="1:11" ht="15">
      <c r="A15034"/>
      <c r="B15034"/>
      <c r="C15034"/>
      <c r="D15034"/>
      <c r="E15034"/>
      <c r="F15034"/>
      <c r="G15034"/>
      <c r="H15034"/>
      <c r="I15034"/>
      <c r="J15034"/>
      <c r="K15034"/>
    </row>
    <row r="15035" spans="1:11" ht="15">
      <c r="A15035"/>
      <c r="B15035"/>
      <c r="C15035"/>
      <c r="D15035"/>
      <c r="E15035"/>
      <c r="F15035"/>
      <c r="G15035"/>
      <c r="H15035"/>
      <c r="I15035"/>
      <c r="J15035"/>
      <c r="K15035"/>
    </row>
    <row r="15036" spans="1:11" ht="15">
      <c r="A15036"/>
      <c r="B15036"/>
      <c r="C15036"/>
      <c r="D15036"/>
      <c r="E15036"/>
      <c r="F15036"/>
      <c r="G15036"/>
      <c r="H15036"/>
      <c r="I15036"/>
      <c r="J15036"/>
      <c r="K15036"/>
    </row>
    <row r="15037" spans="1:11" ht="15">
      <c r="A15037"/>
      <c r="B15037"/>
      <c r="C15037"/>
      <c r="D15037"/>
      <c r="E15037"/>
      <c r="F15037"/>
      <c r="G15037"/>
      <c r="H15037"/>
      <c r="I15037"/>
      <c r="J15037"/>
      <c r="K15037"/>
    </row>
    <row r="15038" spans="1:11" ht="15">
      <c r="A15038"/>
      <c r="B15038"/>
      <c r="C15038"/>
      <c r="D15038"/>
      <c r="E15038"/>
      <c r="F15038"/>
      <c r="G15038"/>
      <c r="H15038"/>
      <c r="I15038"/>
      <c r="J15038"/>
      <c r="K15038"/>
    </row>
    <row r="15039" spans="1:11" ht="15">
      <c r="A15039"/>
      <c r="B15039"/>
      <c r="C15039"/>
      <c r="D15039"/>
      <c r="E15039"/>
      <c r="F15039"/>
      <c r="G15039"/>
      <c r="H15039"/>
      <c r="I15039"/>
      <c r="J15039"/>
      <c r="K15039"/>
    </row>
    <row r="15040" spans="1:11" ht="15">
      <c r="A15040"/>
      <c r="B15040"/>
      <c r="C15040"/>
      <c r="D15040"/>
      <c r="E15040"/>
      <c r="F15040"/>
      <c r="G15040"/>
      <c r="H15040"/>
      <c r="I15040"/>
      <c r="J15040"/>
      <c r="K15040"/>
    </row>
    <row r="15041" spans="1:11" ht="15">
      <c r="A15041"/>
      <c r="B15041"/>
      <c r="C15041"/>
      <c r="D15041"/>
      <c r="E15041"/>
      <c r="F15041"/>
      <c r="G15041"/>
      <c r="H15041"/>
      <c r="I15041"/>
      <c r="J15041"/>
      <c r="K15041"/>
    </row>
    <row r="15042" spans="1:11" ht="15">
      <c r="A15042"/>
      <c r="B15042"/>
      <c r="C15042"/>
      <c r="D15042"/>
      <c r="E15042"/>
      <c r="F15042"/>
      <c r="G15042"/>
      <c r="H15042"/>
      <c r="I15042"/>
      <c r="J15042"/>
      <c r="K15042"/>
    </row>
    <row r="15043" spans="1:11" ht="15">
      <c r="A15043"/>
      <c r="B15043"/>
      <c r="C15043"/>
      <c r="D15043"/>
      <c r="E15043"/>
      <c r="F15043"/>
      <c r="G15043"/>
      <c r="H15043"/>
      <c r="I15043"/>
      <c r="J15043"/>
      <c r="K15043"/>
    </row>
    <row r="15044" spans="1:11" ht="15">
      <c r="A15044"/>
      <c r="B15044"/>
      <c r="C15044"/>
      <c r="D15044"/>
      <c r="E15044"/>
      <c r="F15044"/>
      <c r="G15044"/>
      <c r="H15044"/>
      <c r="I15044"/>
      <c r="J15044"/>
      <c r="K15044"/>
    </row>
    <row r="15045" spans="1:11" ht="15">
      <c r="A15045"/>
      <c r="B15045"/>
      <c r="C15045"/>
      <c r="D15045"/>
      <c r="E15045"/>
      <c r="F15045"/>
      <c r="G15045"/>
      <c r="H15045"/>
      <c r="I15045"/>
      <c r="J15045"/>
      <c r="K15045"/>
    </row>
    <row r="15046" spans="1:11" ht="15">
      <c r="A15046"/>
      <c r="B15046"/>
      <c r="C15046"/>
      <c r="D15046"/>
      <c r="E15046"/>
      <c r="F15046"/>
      <c r="G15046"/>
      <c r="H15046"/>
      <c r="I15046"/>
      <c r="J15046"/>
      <c r="K15046"/>
    </row>
    <row r="15047" spans="1:11" ht="15">
      <c r="A15047"/>
      <c r="B15047"/>
      <c r="C15047"/>
      <c r="D15047"/>
      <c r="E15047"/>
      <c r="F15047"/>
      <c r="G15047"/>
      <c r="H15047"/>
      <c r="I15047"/>
      <c r="J15047"/>
      <c r="K15047"/>
    </row>
    <row r="15048" spans="1:11" ht="15">
      <c r="A15048"/>
      <c r="B15048"/>
      <c r="C15048"/>
      <c r="D15048"/>
      <c r="E15048"/>
      <c r="F15048"/>
      <c r="G15048"/>
      <c r="H15048"/>
      <c r="I15048"/>
      <c r="J15048"/>
      <c r="K15048"/>
    </row>
    <row r="15049" spans="1:11" ht="15">
      <c r="A15049"/>
      <c r="B15049"/>
      <c r="C15049"/>
      <c r="D15049"/>
      <c r="E15049"/>
      <c r="F15049"/>
      <c r="G15049"/>
      <c r="H15049"/>
      <c r="I15049"/>
      <c r="J15049"/>
      <c r="K15049"/>
    </row>
    <row r="15050" spans="1:11" ht="15">
      <c r="A15050"/>
      <c r="B15050"/>
      <c r="C15050"/>
      <c r="D15050"/>
      <c r="E15050"/>
      <c r="F15050"/>
      <c r="G15050"/>
      <c r="H15050"/>
      <c r="I15050"/>
      <c r="J15050"/>
      <c r="K15050"/>
    </row>
    <row r="15051" spans="1:11" ht="15">
      <c r="A15051"/>
      <c r="B15051"/>
      <c r="C15051"/>
      <c r="D15051"/>
      <c r="E15051"/>
      <c r="F15051"/>
      <c r="G15051"/>
      <c r="H15051"/>
      <c r="I15051"/>
      <c r="J15051"/>
      <c r="K15051"/>
    </row>
    <row r="15052" spans="1:11" ht="15">
      <c r="A15052"/>
      <c r="B15052"/>
      <c r="C15052"/>
      <c r="D15052"/>
      <c r="E15052"/>
      <c r="F15052"/>
      <c r="G15052"/>
      <c r="H15052"/>
      <c r="I15052"/>
      <c r="J15052"/>
      <c r="K15052"/>
    </row>
    <row r="15053" spans="1:11" ht="15">
      <c r="A15053"/>
      <c r="B15053"/>
      <c r="C15053"/>
      <c r="D15053"/>
      <c r="E15053"/>
      <c r="F15053"/>
      <c r="G15053"/>
      <c r="H15053"/>
      <c r="I15053"/>
      <c r="J15053"/>
      <c r="K15053"/>
    </row>
    <row r="15054" spans="1:11" ht="15">
      <c r="A15054"/>
      <c r="B15054"/>
      <c r="C15054"/>
      <c r="D15054"/>
      <c r="E15054"/>
      <c r="F15054"/>
      <c r="G15054"/>
      <c r="H15054"/>
      <c r="I15054"/>
      <c r="J15054"/>
      <c r="K15054"/>
    </row>
    <row r="15055" spans="1:11" ht="15">
      <c r="A15055"/>
      <c r="B15055"/>
      <c r="C15055"/>
      <c r="D15055"/>
      <c r="E15055"/>
      <c r="F15055"/>
      <c r="G15055"/>
      <c r="H15055"/>
      <c r="I15055"/>
      <c r="J15055"/>
      <c r="K15055"/>
    </row>
    <row r="15056" spans="1:11" ht="15">
      <c r="A15056"/>
      <c r="B15056"/>
      <c r="C15056"/>
      <c r="D15056"/>
      <c r="E15056"/>
      <c r="F15056"/>
      <c r="G15056"/>
      <c r="H15056"/>
      <c r="I15056"/>
      <c r="J15056"/>
      <c r="K15056"/>
    </row>
    <row r="15057" spans="1:11" ht="15">
      <c r="A15057"/>
      <c r="B15057"/>
      <c r="C15057"/>
      <c r="D15057"/>
      <c r="E15057"/>
      <c r="F15057"/>
      <c r="G15057"/>
      <c r="H15057"/>
      <c r="I15057"/>
      <c r="J15057"/>
      <c r="K15057"/>
    </row>
    <row r="15058" spans="1:11" ht="15">
      <c r="A15058"/>
      <c r="B15058"/>
      <c r="C15058"/>
      <c r="D15058"/>
      <c r="E15058"/>
      <c r="F15058"/>
      <c r="G15058"/>
      <c r="H15058"/>
      <c r="I15058"/>
      <c r="J15058"/>
      <c r="K15058"/>
    </row>
    <row r="15059" spans="1:11" ht="15">
      <c r="A15059"/>
      <c r="B15059"/>
      <c r="C15059"/>
      <c r="D15059"/>
      <c r="E15059"/>
      <c r="F15059"/>
      <c r="G15059"/>
      <c r="H15059"/>
      <c r="I15059"/>
      <c r="J15059"/>
      <c r="K15059"/>
    </row>
    <row r="15060" spans="1:11" ht="15">
      <c r="A15060"/>
      <c r="B15060"/>
      <c r="C15060"/>
      <c r="D15060"/>
      <c r="E15060"/>
      <c r="F15060"/>
      <c r="G15060"/>
      <c r="H15060"/>
      <c r="I15060"/>
      <c r="J15060"/>
      <c r="K15060"/>
    </row>
    <row r="15061" spans="1:11" ht="15">
      <c r="A15061"/>
      <c r="B15061"/>
      <c r="C15061"/>
      <c r="D15061"/>
      <c r="E15061"/>
      <c r="F15061"/>
      <c r="G15061"/>
      <c r="H15061"/>
      <c r="I15061"/>
      <c r="J15061"/>
      <c r="K15061"/>
    </row>
    <row r="15062" spans="1:11" ht="15">
      <c r="A15062"/>
      <c r="B15062"/>
      <c r="C15062"/>
      <c r="D15062"/>
      <c r="E15062"/>
      <c r="F15062"/>
      <c r="G15062"/>
      <c r="H15062"/>
      <c r="I15062"/>
      <c r="J15062"/>
      <c r="K15062"/>
    </row>
    <row r="15063" spans="1:11" ht="15">
      <c r="A15063"/>
      <c r="B15063"/>
      <c r="C15063"/>
      <c r="D15063"/>
      <c r="E15063"/>
      <c r="F15063"/>
      <c r="G15063"/>
      <c r="H15063"/>
      <c r="I15063"/>
      <c r="J15063"/>
      <c r="K15063"/>
    </row>
    <row r="15064" spans="1:11" ht="15">
      <c r="A15064"/>
      <c r="B15064"/>
      <c r="C15064"/>
      <c r="D15064"/>
      <c r="E15064"/>
      <c r="F15064"/>
      <c r="G15064"/>
      <c r="H15064"/>
      <c r="I15064"/>
      <c r="J15064"/>
      <c r="K15064"/>
    </row>
    <row r="15065" spans="1:11" ht="15">
      <c r="A15065"/>
      <c r="B15065"/>
      <c r="C15065"/>
      <c r="D15065"/>
      <c r="E15065"/>
      <c r="F15065"/>
      <c r="G15065"/>
      <c r="H15065"/>
      <c r="I15065"/>
      <c r="J15065"/>
      <c r="K15065"/>
    </row>
    <row r="15066" spans="1:11" ht="15">
      <c r="A15066"/>
      <c r="B15066"/>
      <c r="C15066"/>
      <c r="D15066"/>
      <c r="E15066"/>
      <c r="F15066"/>
      <c r="G15066"/>
      <c r="H15066"/>
      <c r="I15066"/>
      <c r="J15066"/>
      <c r="K15066"/>
    </row>
    <row r="15067" spans="1:11" ht="15">
      <c r="A15067"/>
      <c r="B15067"/>
      <c r="C15067"/>
      <c r="D15067"/>
      <c r="E15067"/>
      <c r="F15067"/>
      <c r="G15067"/>
      <c r="H15067"/>
      <c r="I15067"/>
      <c r="J15067"/>
      <c r="K15067"/>
    </row>
    <row r="15068" spans="1:11" ht="15">
      <c r="A15068"/>
      <c r="B15068"/>
      <c r="C15068"/>
      <c r="D15068"/>
      <c r="E15068"/>
      <c r="F15068"/>
      <c r="G15068"/>
      <c r="H15068"/>
      <c r="I15068"/>
      <c r="J15068"/>
      <c r="K15068"/>
    </row>
    <row r="15069" spans="1:11" ht="15">
      <c r="A15069"/>
      <c r="B15069"/>
      <c r="C15069"/>
      <c r="D15069"/>
      <c r="E15069"/>
      <c r="F15069"/>
      <c r="G15069"/>
      <c r="H15069"/>
      <c r="I15069"/>
      <c r="J15069"/>
      <c r="K15069"/>
    </row>
    <row r="15070" spans="1:11" ht="15">
      <c r="A15070"/>
      <c r="B15070"/>
      <c r="C15070"/>
      <c r="D15070"/>
      <c r="E15070"/>
      <c r="F15070"/>
      <c r="G15070"/>
      <c r="H15070"/>
      <c r="I15070"/>
      <c r="J15070"/>
      <c r="K15070"/>
    </row>
    <row r="15071" spans="1:11" ht="15">
      <c r="A15071"/>
      <c r="B15071"/>
      <c r="C15071"/>
      <c r="D15071"/>
      <c r="E15071"/>
      <c r="F15071"/>
      <c r="G15071"/>
      <c r="H15071"/>
      <c r="I15071"/>
      <c r="J15071"/>
      <c r="K15071"/>
    </row>
    <row r="15072" spans="1:11" ht="15">
      <c r="A15072"/>
      <c r="B15072"/>
      <c r="C15072"/>
      <c r="D15072"/>
      <c r="E15072"/>
      <c r="F15072"/>
      <c r="G15072"/>
      <c r="H15072"/>
      <c r="I15072"/>
      <c r="J15072"/>
      <c r="K15072"/>
    </row>
    <row r="15073" spans="1:11" ht="15">
      <c r="A15073"/>
      <c r="B15073"/>
      <c r="C15073"/>
      <c r="D15073"/>
      <c r="E15073"/>
      <c r="F15073"/>
      <c r="G15073"/>
      <c r="H15073"/>
      <c r="I15073"/>
      <c r="J15073"/>
      <c r="K15073"/>
    </row>
    <row r="15074" spans="1:11" ht="15">
      <c r="A15074"/>
      <c r="B15074"/>
      <c r="C15074"/>
      <c r="D15074"/>
      <c r="E15074"/>
      <c r="F15074"/>
      <c r="G15074"/>
      <c r="H15074"/>
      <c r="I15074"/>
      <c r="J15074"/>
      <c r="K15074"/>
    </row>
    <row r="15075" spans="1:11" ht="15">
      <c r="A15075"/>
      <c r="B15075"/>
      <c r="C15075"/>
      <c r="D15075"/>
      <c r="E15075"/>
      <c r="F15075"/>
      <c r="G15075"/>
      <c r="H15075"/>
      <c r="I15075"/>
      <c r="J15075"/>
      <c r="K15075"/>
    </row>
    <row r="15076" spans="1:11" ht="15">
      <c r="A15076"/>
      <c r="B15076"/>
      <c r="C15076"/>
      <c r="D15076"/>
      <c r="E15076"/>
      <c r="F15076"/>
      <c r="G15076"/>
      <c r="H15076"/>
      <c r="I15076"/>
      <c r="J15076"/>
      <c r="K15076"/>
    </row>
    <row r="15077" spans="1:11" ht="15">
      <c r="A15077"/>
      <c r="B15077"/>
      <c r="C15077"/>
      <c r="D15077"/>
      <c r="E15077"/>
      <c r="F15077"/>
      <c r="G15077"/>
      <c r="H15077"/>
      <c r="I15077"/>
      <c r="J15077"/>
      <c r="K15077"/>
    </row>
    <row r="15078" spans="1:11" ht="15">
      <c r="A15078"/>
      <c r="B15078"/>
      <c r="C15078"/>
      <c r="D15078"/>
      <c r="E15078"/>
      <c r="F15078"/>
      <c r="G15078"/>
      <c r="H15078"/>
      <c r="I15078"/>
      <c r="J15078"/>
      <c r="K15078"/>
    </row>
    <row r="15079" spans="1:11" ht="15">
      <c r="A15079"/>
      <c r="B15079"/>
      <c r="C15079"/>
      <c r="D15079"/>
      <c r="E15079"/>
      <c r="F15079"/>
      <c r="G15079"/>
      <c r="H15079"/>
      <c r="I15079"/>
      <c r="J15079"/>
      <c r="K15079"/>
    </row>
    <row r="15080" spans="1:11" ht="15">
      <c r="A15080"/>
      <c r="B15080"/>
      <c r="C15080"/>
      <c r="D15080"/>
      <c r="E15080"/>
      <c r="F15080"/>
      <c r="G15080"/>
      <c r="H15080"/>
      <c r="I15080"/>
      <c r="J15080"/>
      <c r="K15080"/>
    </row>
    <row r="15081" spans="1:11" ht="15">
      <c r="A15081"/>
      <c r="B15081"/>
      <c r="C15081"/>
      <c r="D15081"/>
      <c r="E15081"/>
      <c r="F15081"/>
      <c r="G15081"/>
      <c r="H15081"/>
      <c r="I15081"/>
      <c r="J15081"/>
      <c r="K15081"/>
    </row>
    <row r="15082" spans="1:11" ht="15">
      <c r="A15082"/>
      <c r="B15082"/>
      <c r="C15082"/>
      <c r="D15082"/>
      <c r="E15082"/>
      <c r="F15082"/>
      <c r="G15082"/>
      <c r="H15082"/>
      <c r="I15082"/>
      <c r="J15082"/>
      <c r="K15082"/>
    </row>
    <row r="15083" spans="1:11" ht="15">
      <c r="A15083"/>
      <c r="B15083"/>
      <c r="C15083"/>
      <c r="D15083"/>
      <c r="E15083"/>
      <c r="F15083"/>
      <c r="G15083"/>
      <c r="H15083"/>
      <c r="I15083"/>
      <c r="J15083"/>
      <c r="K15083"/>
    </row>
    <row r="15084" spans="1:11" ht="15">
      <c r="A15084"/>
      <c r="B15084"/>
      <c r="C15084"/>
      <c r="D15084"/>
      <c r="E15084"/>
      <c r="F15084"/>
      <c r="G15084"/>
      <c r="H15084"/>
      <c r="I15084"/>
      <c r="J15084"/>
      <c r="K15084"/>
    </row>
    <row r="15085" spans="1:11" ht="15">
      <c r="A15085"/>
      <c r="B15085"/>
      <c r="C15085"/>
      <c r="D15085"/>
      <c r="E15085"/>
      <c r="F15085"/>
      <c r="G15085"/>
      <c r="H15085"/>
      <c r="I15085"/>
      <c r="J15085"/>
      <c r="K15085"/>
    </row>
    <row r="15086" spans="1:11" ht="15">
      <c r="A15086"/>
      <c r="B15086"/>
      <c r="C15086"/>
      <c r="D15086"/>
      <c r="E15086"/>
      <c r="F15086"/>
      <c r="G15086"/>
      <c r="H15086"/>
      <c r="I15086"/>
      <c r="J15086"/>
      <c r="K15086"/>
    </row>
    <row r="15087" spans="1:11" ht="15">
      <c r="A15087"/>
      <c r="B15087"/>
      <c r="C15087"/>
      <c r="D15087"/>
      <c r="E15087"/>
      <c r="F15087"/>
      <c r="G15087"/>
      <c r="H15087"/>
      <c r="I15087"/>
      <c r="J15087"/>
      <c r="K15087"/>
    </row>
    <row r="15088" spans="1:11" ht="15">
      <c r="A15088"/>
      <c r="B15088"/>
      <c r="C15088"/>
      <c r="D15088"/>
      <c r="E15088"/>
      <c r="F15088"/>
      <c r="G15088"/>
      <c r="H15088"/>
      <c r="I15088"/>
      <c r="J15088"/>
      <c r="K15088"/>
    </row>
    <row r="15089" spans="1:11" ht="15">
      <c r="A15089"/>
      <c r="B15089"/>
      <c r="C15089"/>
      <c r="D15089"/>
      <c r="E15089"/>
      <c r="F15089"/>
      <c r="G15089"/>
      <c r="H15089"/>
      <c r="I15089"/>
      <c r="J15089"/>
      <c r="K15089"/>
    </row>
    <row r="15090" spans="1:11" ht="15">
      <c r="A15090"/>
      <c r="B15090"/>
      <c r="C15090"/>
      <c r="D15090"/>
      <c r="E15090"/>
      <c r="F15090"/>
      <c r="G15090"/>
      <c r="H15090"/>
      <c r="I15090"/>
      <c r="J15090"/>
      <c r="K15090"/>
    </row>
    <row r="15091" spans="1:11" ht="15">
      <c r="A15091"/>
      <c r="B15091"/>
      <c r="C15091"/>
      <c r="D15091"/>
      <c r="E15091"/>
      <c r="F15091"/>
      <c r="G15091"/>
      <c r="H15091"/>
      <c r="I15091"/>
      <c r="J15091"/>
      <c r="K15091"/>
    </row>
    <row r="15092" spans="1:11" ht="15">
      <c r="A15092"/>
      <c r="B15092"/>
      <c r="C15092"/>
      <c r="D15092"/>
      <c r="E15092"/>
      <c r="F15092"/>
      <c r="G15092"/>
      <c r="H15092"/>
      <c r="I15092"/>
      <c r="J15092"/>
      <c r="K15092"/>
    </row>
    <row r="15093" spans="1:11" ht="15">
      <c r="A15093"/>
      <c r="B15093"/>
      <c r="C15093"/>
      <c r="D15093"/>
      <c r="E15093"/>
      <c r="F15093"/>
      <c r="G15093"/>
      <c r="H15093"/>
      <c r="I15093"/>
      <c r="J15093"/>
      <c r="K15093"/>
    </row>
    <row r="15094" spans="1:11" ht="15">
      <c r="A15094"/>
      <c r="B15094"/>
      <c r="C15094"/>
      <c r="D15094"/>
      <c r="E15094"/>
      <c r="F15094"/>
      <c r="G15094"/>
      <c r="H15094"/>
      <c r="I15094"/>
      <c r="J15094"/>
      <c r="K15094"/>
    </row>
    <row r="15095" spans="1:11" ht="15">
      <c r="A15095"/>
      <c r="B15095"/>
      <c r="C15095"/>
      <c r="D15095"/>
      <c r="E15095"/>
      <c r="F15095"/>
      <c r="G15095"/>
      <c r="H15095"/>
      <c r="I15095"/>
      <c r="J15095"/>
      <c r="K15095"/>
    </row>
    <row r="15096" spans="1:11" ht="15">
      <c r="A15096"/>
      <c r="B15096"/>
      <c r="C15096"/>
      <c r="D15096"/>
      <c r="E15096"/>
      <c r="F15096"/>
      <c r="G15096"/>
      <c r="H15096"/>
      <c r="I15096"/>
      <c r="J15096"/>
      <c r="K15096"/>
    </row>
    <row r="15097" spans="1:11" ht="15">
      <c r="A15097"/>
      <c r="B15097"/>
      <c r="C15097"/>
      <c r="D15097"/>
      <c r="E15097"/>
      <c r="F15097"/>
      <c r="G15097"/>
      <c r="H15097"/>
      <c r="I15097"/>
      <c r="J15097"/>
      <c r="K15097"/>
    </row>
    <row r="15098" spans="1:11" ht="15">
      <c r="A15098"/>
      <c r="B15098"/>
      <c r="C15098"/>
      <c r="D15098"/>
      <c r="E15098"/>
      <c r="F15098"/>
      <c r="G15098"/>
      <c r="H15098"/>
      <c r="I15098"/>
      <c r="J15098"/>
      <c r="K15098"/>
    </row>
    <row r="15099" spans="1:11" ht="15">
      <c r="A15099"/>
      <c r="B15099"/>
      <c r="C15099"/>
      <c r="D15099"/>
      <c r="E15099"/>
      <c r="F15099"/>
      <c r="G15099"/>
      <c r="H15099"/>
      <c r="I15099"/>
      <c r="J15099"/>
      <c r="K15099"/>
    </row>
    <row r="15100" spans="1:11" ht="15">
      <c r="A15100"/>
      <c r="B15100"/>
      <c r="C15100"/>
      <c r="D15100"/>
      <c r="E15100"/>
      <c r="F15100"/>
      <c r="G15100"/>
      <c r="H15100"/>
      <c r="I15100"/>
      <c r="J15100"/>
      <c r="K15100"/>
    </row>
    <row r="15101" spans="1:11" ht="15">
      <c r="A15101"/>
      <c r="B15101"/>
      <c r="C15101"/>
      <c r="D15101"/>
      <c r="E15101"/>
      <c r="F15101"/>
      <c r="G15101"/>
      <c r="H15101"/>
      <c r="I15101"/>
      <c r="J15101"/>
      <c r="K15101"/>
    </row>
    <row r="15102" spans="1:11" ht="15">
      <c r="A15102"/>
      <c r="B15102"/>
      <c r="C15102"/>
      <c r="D15102"/>
      <c r="E15102"/>
      <c r="F15102"/>
      <c r="G15102"/>
      <c r="H15102"/>
      <c r="I15102"/>
      <c r="J15102"/>
      <c r="K15102"/>
    </row>
    <row r="15103" spans="1:11" ht="15">
      <c r="A15103"/>
      <c r="B15103"/>
      <c r="C15103"/>
      <c r="D15103"/>
      <c r="E15103"/>
      <c r="F15103"/>
      <c r="G15103"/>
      <c r="H15103"/>
      <c r="I15103"/>
      <c r="J15103"/>
      <c r="K15103"/>
    </row>
    <row r="15104" spans="1:11" ht="15">
      <c r="A15104"/>
      <c r="B15104"/>
      <c r="C15104"/>
      <c r="D15104"/>
      <c r="E15104"/>
      <c r="F15104"/>
      <c r="G15104"/>
      <c r="H15104"/>
      <c r="I15104"/>
      <c r="J15104"/>
      <c r="K15104"/>
    </row>
    <row r="15105" spans="1:11" ht="15">
      <c r="A15105"/>
      <c r="B15105"/>
      <c r="C15105"/>
      <c r="D15105"/>
      <c r="E15105"/>
      <c r="F15105"/>
      <c r="G15105"/>
      <c r="H15105"/>
      <c r="I15105"/>
      <c r="J15105"/>
      <c r="K15105"/>
    </row>
    <row r="15106" spans="1:11" ht="15">
      <c r="A15106"/>
      <c r="B15106"/>
      <c r="C15106"/>
      <c r="D15106"/>
      <c r="E15106"/>
      <c r="F15106"/>
      <c r="G15106"/>
      <c r="H15106"/>
      <c r="I15106"/>
      <c r="J15106"/>
      <c r="K15106"/>
    </row>
    <row r="15107" spans="1:11" ht="15">
      <c r="A15107"/>
      <c r="B15107"/>
      <c r="C15107"/>
      <c r="D15107"/>
      <c r="E15107"/>
      <c r="F15107"/>
      <c r="G15107"/>
      <c r="H15107"/>
      <c r="I15107"/>
      <c r="J15107"/>
      <c r="K15107"/>
    </row>
    <row r="15108" spans="1:11" ht="15">
      <c r="A15108"/>
      <c r="B15108"/>
      <c r="C15108"/>
      <c r="D15108"/>
      <c r="E15108"/>
      <c r="F15108"/>
      <c r="G15108"/>
      <c r="H15108"/>
      <c r="I15108"/>
      <c r="J15108"/>
      <c r="K15108"/>
    </row>
    <row r="15109" spans="1:11" ht="15">
      <c r="A15109"/>
      <c r="B15109"/>
      <c r="C15109"/>
      <c r="D15109"/>
      <c r="E15109"/>
      <c r="F15109"/>
      <c r="G15109"/>
      <c r="H15109"/>
      <c r="I15109"/>
      <c r="J15109"/>
      <c r="K15109"/>
    </row>
    <row r="15110" spans="1:11" ht="15">
      <c r="A15110"/>
      <c r="B15110"/>
      <c r="C15110"/>
      <c r="D15110"/>
      <c r="E15110"/>
      <c r="F15110"/>
      <c r="G15110"/>
      <c r="H15110"/>
      <c r="I15110"/>
      <c r="J15110"/>
      <c r="K15110"/>
    </row>
    <row r="15111" spans="1:11" ht="15">
      <c r="A15111"/>
      <c r="B15111"/>
      <c r="C15111"/>
      <c r="D15111"/>
      <c r="E15111"/>
      <c r="F15111"/>
      <c r="G15111"/>
      <c r="H15111"/>
      <c r="I15111"/>
      <c r="J15111"/>
      <c r="K15111"/>
    </row>
    <row r="15112" spans="1:11" ht="15">
      <c r="A15112"/>
      <c r="B15112"/>
      <c r="C15112"/>
      <c r="D15112"/>
      <c r="E15112"/>
      <c r="F15112"/>
      <c r="G15112"/>
      <c r="H15112"/>
      <c r="I15112"/>
      <c r="J15112"/>
      <c r="K15112"/>
    </row>
    <row r="15113" spans="1:11" ht="15">
      <c r="A15113"/>
      <c r="B15113"/>
      <c r="C15113"/>
      <c r="D15113"/>
      <c r="E15113"/>
      <c r="F15113"/>
      <c r="G15113"/>
      <c r="H15113"/>
      <c r="I15113"/>
      <c r="J15113"/>
      <c r="K15113"/>
    </row>
    <row r="15114" spans="1:11" ht="15">
      <c r="A15114"/>
      <c r="B15114"/>
      <c r="C15114"/>
      <c r="D15114"/>
      <c r="E15114"/>
      <c r="F15114"/>
      <c r="G15114"/>
      <c r="H15114"/>
      <c r="I15114"/>
      <c r="J15114"/>
      <c r="K15114"/>
    </row>
    <row r="15115" spans="1:11" ht="15">
      <c r="A15115"/>
      <c r="B15115"/>
      <c r="C15115"/>
      <c r="D15115"/>
      <c r="E15115"/>
      <c r="F15115"/>
      <c r="G15115"/>
      <c r="H15115"/>
      <c r="I15115"/>
      <c r="J15115"/>
      <c r="K15115"/>
    </row>
    <row r="15116" spans="1:11" ht="15">
      <c r="A15116"/>
      <c r="B15116"/>
      <c r="C15116"/>
      <c r="D15116"/>
      <c r="E15116"/>
      <c r="F15116"/>
      <c r="G15116"/>
      <c r="H15116"/>
      <c r="I15116"/>
      <c r="J15116"/>
      <c r="K15116"/>
    </row>
    <row r="15117" spans="1:11" ht="15">
      <c r="A15117"/>
      <c r="B15117"/>
      <c r="C15117"/>
      <c r="D15117"/>
      <c r="E15117"/>
      <c r="F15117"/>
      <c r="G15117"/>
      <c r="H15117"/>
      <c r="I15117"/>
      <c r="J15117"/>
      <c r="K15117"/>
    </row>
    <row r="15118" spans="1:11" ht="15">
      <c r="A15118"/>
      <c r="B15118"/>
      <c r="C15118"/>
      <c r="D15118"/>
      <c r="E15118"/>
      <c r="F15118"/>
      <c r="G15118"/>
      <c r="H15118"/>
      <c r="I15118"/>
      <c r="J15118"/>
      <c r="K15118"/>
    </row>
    <row r="15119" spans="1:11" ht="15">
      <c r="A15119"/>
      <c r="B15119"/>
      <c r="C15119"/>
      <c r="D15119"/>
      <c r="E15119"/>
      <c r="F15119"/>
      <c r="G15119"/>
      <c r="H15119"/>
      <c r="I15119"/>
      <c r="J15119"/>
      <c r="K15119"/>
    </row>
    <row r="15120" spans="1:11" ht="15">
      <c r="A15120"/>
      <c r="B15120"/>
      <c r="C15120"/>
      <c r="D15120"/>
      <c r="E15120"/>
      <c r="F15120"/>
      <c r="G15120"/>
      <c r="H15120"/>
      <c r="I15120"/>
      <c r="J15120"/>
      <c r="K15120"/>
    </row>
    <row r="15121" spans="1:11" ht="15">
      <c r="A15121"/>
      <c r="B15121"/>
      <c r="C15121"/>
      <c r="D15121"/>
      <c r="E15121"/>
      <c r="F15121"/>
      <c r="G15121"/>
      <c r="H15121"/>
      <c r="I15121"/>
      <c r="J15121"/>
      <c r="K15121"/>
    </row>
    <row r="15122" spans="1:11" ht="15">
      <c r="A15122"/>
      <c r="B15122"/>
      <c r="C15122"/>
      <c r="D15122"/>
      <c r="E15122"/>
      <c r="F15122"/>
      <c r="G15122"/>
      <c r="H15122"/>
      <c r="I15122"/>
      <c r="J15122"/>
      <c r="K15122"/>
    </row>
    <row r="15123" spans="1:11" ht="15">
      <c r="A15123"/>
      <c r="B15123"/>
      <c r="C15123"/>
      <c r="D15123"/>
      <c r="E15123"/>
      <c r="F15123"/>
      <c r="G15123"/>
      <c r="H15123"/>
      <c r="I15123"/>
      <c r="J15123"/>
      <c r="K15123"/>
    </row>
    <row r="15124" spans="1:11" ht="15">
      <c r="A15124"/>
      <c r="B15124"/>
      <c r="C15124"/>
      <c r="D15124"/>
      <c r="E15124"/>
      <c r="F15124"/>
      <c r="G15124"/>
      <c r="H15124"/>
      <c r="I15124"/>
      <c r="J15124"/>
      <c r="K15124"/>
    </row>
    <row r="15125" spans="1:11" ht="15">
      <c r="A15125"/>
      <c r="B15125"/>
      <c r="C15125"/>
      <c r="D15125"/>
      <c r="E15125"/>
      <c r="F15125"/>
      <c r="G15125"/>
      <c r="H15125"/>
      <c r="I15125"/>
      <c r="J15125"/>
      <c r="K15125"/>
    </row>
    <row r="15126" spans="1:11" ht="15">
      <c r="A15126"/>
      <c r="B15126"/>
      <c r="C15126"/>
      <c r="D15126"/>
      <c r="E15126"/>
      <c r="F15126"/>
      <c r="G15126"/>
      <c r="H15126"/>
      <c r="I15126"/>
      <c r="J15126"/>
      <c r="K15126"/>
    </row>
    <row r="15127" spans="1:11" ht="15">
      <c r="A15127"/>
      <c r="B15127"/>
      <c r="C15127"/>
      <c r="D15127"/>
      <c r="E15127"/>
      <c r="F15127"/>
      <c r="G15127"/>
      <c r="H15127"/>
      <c r="I15127"/>
      <c r="J15127"/>
      <c r="K15127"/>
    </row>
    <row r="15128" spans="1:11" ht="15">
      <c r="A15128"/>
      <c r="B15128"/>
      <c r="C15128"/>
      <c r="D15128"/>
      <c r="E15128"/>
      <c r="F15128"/>
      <c r="G15128"/>
      <c r="H15128"/>
      <c r="I15128"/>
      <c r="J15128"/>
      <c r="K15128"/>
    </row>
    <row r="15129" spans="1:11" ht="15">
      <c r="A15129"/>
      <c r="B15129"/>
      <c r="C15129"/>
      <c r="D15129"/>
      <c r="E15129"/>
      <c r="F15129"/>
      <c r="G15129"/>
      <c r="H15129"/>
      <c r="I15129"/>
      <c r="J15129"/>
      <c r="K15129"/>
    </row>
    <row r="15130" spans="1:11" ht="15">
      <c r="A15130"/>
      <c r="B15130"/>
      <c r="C15130"/>
      <c r="D15130"/>
      <c r="E15130"/>
      <c r="F15130"/>
      <c r="G15130"/>
      <c r="H15130"/>
      <c r="I15130"/>
      <c r="J15130"/>
      <c r="K15130"/>
    </row>
    <row r="15131" spans="1:11" ht="15">
      <c r="A15131"/>
      <c r="B15131"/>
      <c r="C15131"/>
      <c r="D15131"/>
      <c r="E15131"/>
      <c r="F15131"/>
      <c r="G15131"/>
      <c r="H15131"/>
      <c r="I15131"/>
      <c r="J15131"/>
      <c r="K15131"/>
    </row>
    <row r="15132" spans="1:11" ht="15">
      <c r="A15132"/>
      <c r="B15132"/>
      <c r="C15132"/>
      <c r="D15132"/>
      <c r="E15132"/>
      <c r="F15132"/>
      <c r="G15132"/>
      <c r="H15132"/>
      <c r="I15132"/>
      <c r="J15132"/>
      <c r="K15132"/>
    </row>
    <row r="15133" spans="1:11" ht="15">
      <c r="A15133"/>
      <c r="B15133"/>
      <c r="C15133"/>
      <c r="D15133"/>
      <c r="E15133"/>
      <c r="F15133"/>
      <c r="G15133"/>
      <c r="H15133"/>
      <c r="I15133"/>
      <c r="J15133"/>
      <c r="K15133"/>
    </row>
    <row r="15134" spans="1:11" ht="15">
      <c r="A15134"/>
      <c r="B15134"/>
      <c r="C15134"/>
      <c r="D15134"/>
      <c r="E15134"/>
      <c r="F15134"/>
      <c r="G15134"/>
      <c r="H15134"/>
      <c r="I15134"/>
      <c r="J15134"/>
      <c r="K15134"/>
    </row>
    <row r="15135" spans="1:11" ht="15">
      <c r="A15135"/>
      <c r="B15135"/>
      <c r="C15135"/>
      <c r="D15135"/>
      <c r="E15135"/>
      <c r="F15135"/>
      <c r="G15135"/>
      <c r="H15135"/>
      <c r="I15135"/>
      <c r="J15135"/>
      <c r="K15135"/>
    </row>
    <row r="15136" spans="1:11" ht="15">
      <c r="A15136"/>
      <c r="B15136"/>
      <c r="C15136"/>
      <c r="D15136"/>
      <c r="E15136"/>
      <c r="F15136"/>
      <c r="G15136"/>
      <c r="H15136"/>
      <c r="I15136"/>
      <c r="J15136"/>
      <c r="K15136"/>
    </row>
    <row r="15137" spans="1:11" ht="15">
      <c r="A15137"/>
      <c r="B15137"/>
      <c r="C15137"/>
      <c r="D15137"/>
      <c r="E15137"/>
      <c r="F15137"/>
      <c r="G15137"/>
      <c r="H15137"/>
      <c r="I15137"/>
      <c r="J15137"/>
      <c r="K15137"/>
    </row>
    <row r="15138" spans="1:11" ht="15">
      <c r="A15138"/>
      <c r="B15138"/>
      <c r="C15138"/>
      <c r="D15138"/>
      <c r="E15138"/>
      <c r="F15138"/>
      <c r="G15138"/>
      <c r="H15138"/>
      <c r="I15138"/>
      <c r="J15138"/>
      <c r="K15138"/>
    </row>
    <row r="15139" spans="1:11" ht="15">
      <c r="A15139"/>
      <c r="B15139"/>
      <c r="C15139"/>
      <c r="D15139"/>
      <c r="E15139"/>
      <c r="F15139"/>
      <c r="G15139"/>
      <c r="H15139"/>
      <c r="I15139"/>
      <c r="J15139"/>
      <c r="K15139"/>
    </row>
    <row r="15140" spans="1:11" ht="15">
      <c r="A15140"/>
      <c r="B15140"/>
      <c r="C15140"/>
      <c r="D15140"/>
      <c r="E15140"/>
      <c r="F15140"/>
      <c r="G15140"/>
      <c r="H15140"/>
      <c r="I15140"/>
      <c r="J15140"/>
      <c r="K15140"/>
    </row>
    <row r="15141" spans="1:11" ht="15">
      <c r="A15141"/>
      <c r="B15141"/>
      <c r="C15141"/>
      <c r="D15141"/>
      <c r="E15141"/>
      <c r="F15141"/>
      <c r="G15141"/>
      <c r="H15141"/>
      <c r="I15141"/>
      <c r="J15141"/>
      <c r="K15141"/>
    </row>
    <row r="15142" spans="1:11" ht="15">
      <c r="A15142"/>
      <c r="B15142"/>
      <c r="C15142"/>
      <c r="D15142"/>
      <c r="E15142"/>
      <c r="F15142"/>
      <c r="G15142"/>
      <c r="H15142"/>
      <c r="I15142"/>
      <c r="J15142"/>
      <c r="K15142"/>
    </row>
    <row r="15143" spans="1:11" ht="15">
      <c r="A15143"/>
      <c r="B15143"/>
      <c r="C15143"/>
      <c r="D15143"/>
      <c r="E15143"/>
      <c r="F15143"/>
      <c r="G15143"/>
      <c r="H15143"/>
      <c r="I15143"/>
      <c r="J15143"/>
      <c r="K15143"/>
    </row>
    <row r="15144" spans="1:11" ht="15">
      <c r="A15144"/>
      <c r="B15144"/>
      <c r="C15144"/>
      <c r="D15144"/>
      <c r="E15144"/>
      <c r="F15144"/>
      <c r="G15144"/>
      <c r="H15144"/>
      <c r="I15144"/>
      <c r="J15144"/>
      <c r="K15144"/>
    </row>
    <row r="15145" spans="1:11" ht="15">
      <c r="A15145"/>
      <c r="B15145"/>
      <c r="C15145"/>
      <c r="D15145"/>
      <c r="E15145"/>
      <c r="F15145"/>
      <c r="G15145"/>
      <c r="H15145"/>
      <c r="I15145"/>
      <c r="J15145"/>
      <c r="K15145"/>
    </row>
    <row r="15146" spans="1:11" ht="15">
      <c r="A15146"/>
      <c r="B15146"/>
      <c r="C15146"/>
      <c r="D15146"/>
      <c r="E15146"/>
      <c r="F15146"/>
      <c r="G15146"/>
      <c r="H15146"/>
      <c r="I15146"/>
      <c r="J15146"/>
      <c r="K15146"/>
    </row>
    <row r="15147" spans="1:11" ht="15">
      <c r="A15147"/>
      <c r="B15147"/>
      <c r="C15147"/>
      <c r="D15147"/>
      <c r="E15147"/>
      <c r="F15147"/>
      <c r="G15147"/>
      <c r="H15147"/>
      <c r="I15147"/>
      <c r="J15147"/>
      <c r="K15147"/>
    </row>
    <row r="15148" spans="1:11" ht="15">
      <c r="A15148"/>
      <c r="B15148"/>
      <c r="C15148"/>
      <c r="D15148"/>
      <c r="E15148"/>
      <c r="F15148"/>
      <c r="G15148"/>
      <c r="H15148"/>
      <c r="I15148"/>
      <c r="J15148"/>
      <c r="K15148"/>
    </row>
    <row r="15149" spans="1:11" ht="15">
      <c r="A15149"/>
      <c r="B15149"/>
      <c r="C15149"/>
      <c r="D15149"/>
      <c r="E15149"/>
      <c r="F15149"/>
      <c r="G15149"/>
      <c r="H15149"/>
      <c r="I15149"/>
      <c r="J15149"/>
      <c r="K15149"/>
    </row>
    <row r="15150" spans="1:11" ht="15">
      <c r="A15150"/>
      <c r="B15150"/>
      <c r="C15150"/>
      <c r="D15150"/>
      <c r="E15150"/>
      <c r="F15150"/>
      <c r="G15150"/>
      <c r="H15150"/>
      <c r="I15150"/>
      <c r="J15150"/>
      <c r="K15150"/>
    </row>
    <row r="15151" spans="1:11" ht="15">
      <c r="A15151"/>
      <c r="B15151"/>
      <c r="C15151"/>
      <c r="D15151"/>
      <c r="E15151"/>
      <c r="F15151"/>
      <c r="G15151"/>
      <c r="H15151"/>
      <c r="I15151"/>
      <c r="J15151"/>
      <c r="K15151"/>
    </row>
    <row r="15152" spans="1:11" ht="15">
      <c r="A15152"/>
      <c r="B15152"/>
      <c r="C15152"/>
      <c r="D15152"/>
      <c r="E15152"/>
      <c r="F15152"/>
      <c r="G15152"/>
      <c r="H15152"/>
      <c r="I15152"/>
      <c r="J15152"/>
      <c r="K15152"/>
    </row>
    <row r="15153" spans="1:11" ht="15">
      <c r="A15153"/>
      <c r="B15153"/>
      <c r="C15153"/>
      <c r="D15153"/>
      <c r="E15153"/>
      <c r="F15153"/>
      <c r="G15153"/>
      <c r="H15153"/>
      <c r="I15153"/>
      <c r="J15153"/>
      <c r="K15153"/>
    </row>
    <row r="15154" spans="1:11" ht="15">
      <c r="A15154"/>
      <c r="B15154"/>
      <c r="C15154"/>
      <c r="D15154"/>
      <c r="E15154"/>
      <c r="F15154"/>
      <c r="G15154"/>
      <c r="H15154"/>
      <c r="I15154"/>
      <c r="J15154"/>
      <c r="K15154"/>
    </row>
    <row r="15155" spans="1:11" ht="15">
      <c r="A15155"/>
      <c r="B15155"/>
      <c r="C15155"/>
      <c r="D15155"/>
      <c r="E15155"/>
      <c r="F15155"/>
      <c r="G15155"/>
      <c r="H15155"/>
      <c r="I15155"/>
      <c r="J15155"/>
      <c r="K15155"/>
    </row>
    <row r="15156" spans="1:11" ht="15">
      <c r="A15156"/>
      <c r="B15156"/>
      <c r="C15156"/>
      <c r="D15156"/>
      <c r="E15156"/>
      <c r="F15156"/>
      <c r="G15156"/>
      <c r="H15156"/>
      <c r="I15156"/>
      <c r="J15156"/>
      <c r="K15156"/>
    </row>
    <row r="15157" spans="1:11" ht="15">
      <c r="A15157"/>
      <c r="B15157"/>
      <c r="C15157"/>
      <c r="D15157"/>
      <c r="E15157"/>
      <c r="F15157"/>
      <c r="G15157"/>
      <c r="H15157"/>
      <c r="I15157"/>
      <c r="J15157"/>
      <c r="K15157"/>
    </row>
    <row r="15158" spans="1:11" ht="15">
      <c r="A15158"/>
      <c r="B15158"/>
      <c r="C15158"/>
      <c r="D15158"/>
      <c r="E15158"/>
      <c r="F15158"/>
      <c r="G15158"/>
      <c r="H15158"/>
      <c r="I15158"/>
      <c r="J15158"/>
      <c r="K15158"/>
    </row>
    <row r="15159" spans="1:11" ht="15">
      <c r="A15159"/>
      <c r="B15159"/>
      <c r="C15159"/>
      <c r="D15159"/>
      <c r="E15159"/>
      <c r="F15159"/>
      <c r="G15159"/>
      <c r="H15159"/>
      <c r="I15159"/>
      <c r="J15159"/>
      <c r="K15159"/>
    </row>
    <row r="15160" spans="1:11" ht="15">
      <c r="A15160"/>
      <c r="B15160"/>
      <c r="C15160"/>
      <c r="D15160"/>
      <c r="E15160"/>
      <c r="F15160"/>
      <c r="G15160"/>
      <c r="H15160"/>
      <c r="I15160"/>
      <c r="J15160"/>
      <c r="K15160"/>
    </row>
    <row r="15161" spans="1:11" ht="15">
      <c r="A15161"/>
      <c r="B15161"/>
      <c r="C15161"/>
      <c r="D15161"/>
      <c r="E15161"/>
      <c r="F15161"/>
      <c r="G15161"/>
      <c r="H15161"/>
      <c r="I15161"/>
      <c r="J15161"/>
      <c r="K15161"/>
    </row>
    <row r="15162" spans="1:11" ht="15">
      <c r="A15162"/>
      <c r="B15162"/>
      <c r="C15162"/>
      <c r="D15162"/>
      <c r="E15162"/>
      <c r="F15162"/>
      <c r="G15162"/>
      <c r="H15162"/>
      <c r="I15162"/>
      <c r="J15162"/>
      <c r="K15162"/>
    </row>
    <row r="15163" spans="1:11" ht="15">
      <c r="A15163"/>
      <c r="B15163"/>
      <c r="C15163"/>
      <c r="D15163"/>
      <c r="E15163"/>
      <c r="F15163"/>
      <c r="G15163"/>
      <c r="H15163"/>
      <c r="I15163"/>
      <c r="J15163"/>
      <c r="K15163"/>
    </row>
    <row r="15164" spans="1:11" ht="15">
      <c r="A15164"/>
      <c r="B15164"/>
      <c r="C15164"/>
      <c r="D15164"/>
      <c r="E15164"/>
      <c r="F15164"/>
      <c r="G15164"/>
      <c r="H15164"/>
      <c r="I15164"/>
      <c r="J15164"/>
      <c r="K15164"/>
    </row>
    <row r="15165" spans="1:11" ht="15">
      <c r="A15165"/>
      <c r="B15165"/>
      <c r="C15165"/>
      <c r="D15165"/>
      <c r="E15165"/>
      <c r="F15165"/>
      <c r="G15165"/>
      <c r="H15165"/>
      <c r="I15165"/>
      <c r="J15165"/>
      <c r="K15165"/>
    </row>
    <row r="15166" spans="1:11" ht="15">
      <c r="A15166"/>
      <c r="B15166"/>
      <c r="C15166"/>
      <c r="D15166"/>
      <c r="E15166"/>
      <c r="F15166"/>
      <c r="G15166"/>
      <c r="H15166"/>
      <c r="I15166"/>
      <c r="J15166"/>
      <c r="K15166"/>
    </row>
    <row r="15167" spans="1:11" ht="15">
      <c r="A15167"/>
      <c r="B15167"/>
      <c r="C15167"/>
      <c r="D15167"/>
      <c r="E15167"/>
      <c r="F15167"/>
      <c r="G15167"/>
      <c r="H15167"/>
      <c r="I15167"/>
      <c r="J15167"/>
      <c r="K15167"/>
    </row>
    <row r="15168" spans="1:11" ht="15">
      <c r="A15168"/>
      <c r="B15168"/>
      <c r="C15168"/>
      <c r="D15168"/>
      <c r="E15168"/>
      <c r="F15168"/>
      <c r="G15168"/>
      <c r="H15168"/>
      <c r="I15168"/>
      <c r="J15168"/>
      <c r="K15168"/>
    </row>
    <row r="15169" spans="1:11" ht="15">
      <c r="A15169"/>
      <c r="B15169"/>
      <c r="C15169"/>
      <c r="D15169"/>
      <c r="E15169"/>
      <c r="F15169"/>
      <c r="G15169"/>
      <c r="H15169"/>
      <c r="I15169"/>
      <c r="J15169"/>
      <c r="K15169"/>
    </row>
    <row r="15170" spans="1:11" ht="15">
      <c r="A15170"/>
      <c r="B15170"/>
      <c r="C15170"/>
      <c r="D15170"/>
      <c r="E15170"/>
      <c r="F15170"/>
      <c r="G15170"/>
      <c r="H15170"/>
      <c r="I15170"/>
      <c r="J15170"/>
      <c r="K15170"/>
    </row>
    <row r="15171" spans="1:11" ht="15">
      <c r="A15171"/>
      <c r="B15171"/>
      <c r="C15171"/>
      <c r="D15171"/>
      <c r="E15171"/>
      <c r="F15171"/>
      <c r="G15171"/>
      <c r="H15171"/>
      <c r="I15171"/>
      <c r="J15171"/>
      <c r="K15171"/>
    </row>
    <row r="15172" spans="1:11" ht="15">
      <c r="A15172"/>
      <c r="B15172"/>
      <c r="C15172"/>
      <c r="D15172"/>
      <c r="E15172"/>
      <c r="F15172"/>
      <c r="G15172"/>
      <c r="H15172"/>
      <c r="I15172"/>
      <c r="J15172"/>
      <c r="K15172"/>
    </row>
    <row r="15173" spans="1:11" ht="15">
      <c r="A15173"/>
      <c r="B15173"/>
      <c r="C15173"/>
      <c r="D15173"/>
      <c r="E15173"/>
      <c r="F15173"/>
      <c r="G15173"/>
      <c r="H15173"/>
      <c r="I15173"/>
      <c r="J15173"/>
      <c r="K15173"/>
    </row>
    <row r="15174" spans="1:11" ht="15">
      <c r="A15174"/>
      <c r="B15174"/>
      <c r="C15174"/>
      <c r="D15174"/>
      <c r="E15174"/>
      <c r="F15174"/>
      <c r="G15174"/>
      <c r="H15174"/>
      <c r="I15174"/>
      <c r="J15174"/>
      <c r="K15174"/>
    </row>
    <row r="15175" spans="1:11" ht="15">
      <c r="A15175"/>
      <c r="B15175"/>
      <c r="C15175"/>
      <c r="D15175"/>
      <c r="E15175"/>
      <c r="F15175"/>
      <c r="G15175"/>
      <c r="H15175"/>
      <c r="I15175"/>
      <c r="J15175"/>
      <c r="K15175"/>
    </row>
    <row r="15176" spans="1:11" ht="15">
      <c r="A15176"/>
      <c r="B15176"/>
      <c r="C15176"/>
      <c r="D15176"/>
      <c r="E15176"/>
      <c r="F15176"/>
      <c r="G15176"/>
      <c r="H15176"/>
      <c r="I15176"/>
      <c r="J15176"/>
      <c r="K15176"/>
    </row>
    <row r="15177" spans="1:11" ht="15">
      <c r="A15177"/>
      <c r="B15177"/>
      <c r="C15177"/>
      <c r="D15177"/>
      <c r="E15177"/>
      <c r="F15177"/>
      <c r="G15177"/>
      <c r="H15177"/>
      <c r="I15177"/>
      <c r="J15177"/>
      <c r="K15177"/>
    </row>
    <row r="15178" spans="1:11" ht="15">
      <c r="A15178"/>
      <c r="B15178"/>
      <c r="C15178"/>
      <c r="D15178"/>
      <c r="E15178"/>
      <c r="F15178"/>
      <c r="G15178"/>
      <c r="H15178"/>
      <c r="I15178"/>
      <c r="J15178"/>
      <c r="K15178"/>
    </row>
    <row r="15179" spans="1:11" ht="15">
      <c r="A15179"/>
      <c r="B15179"/>
      <c r="C15179"/>
      <c r="D15179"/>
      <c r="E15179"/>
      <c r="F15179"/>
      <c r="G15179"/>
      <c r="H15179"/>
      <c r="I15179"/>
      <c r="J15179"/>
      <c r="K15179"/>
    </row>
    <row r="15180" spans="1:11" ht="15">
      <c r="A15180"/>
      <c r="B15180"/>
      <c r="C15180"/>
      <c r="D15180"/>
      <c r="E15180"/>
      <c r="F15180"/>
      <c r="G15180"/>
      <c r="H15180"/>
      <c r="I15180"/>
      <c r="J15180"/>
      <c r="K15180"/>
    </row>
    <row r="15181" spans="1:11" ht="15">
      <c r="A15181"/>
      <c r="B15181"/>
      <c r="C15181"/>
      <c r="D15181"/>
      <c r="E15181"/>
      <c r="F15181"/>
      <c r="G15181"/>
      <c r="H15181"/>
      <c r="I15181"/>
      <c r="J15181"/>
      <c r="K15181"/>
    </row>
    <row r="15182" spans="1:11" ht="15">
      <c r="A15182"/>
      <c r="B15182"/>
      <c r="C15182"/>
      <c r="D15182"/>
      <c r="E15182"/>
      <c r="F15182"/>
      <c r="G15182"/>
      <c r="H15182"/>
      <c r="I15182"/>
      <c r="J15182"/>
      <c r="K15182"/>
    </row>
    <row r="15183" spans="1:11" ht="15">
      <c r="A15183"/>
      <c r="B15183"/>
      <c r="C15183"/>
      <c r="D15183"/>
      <c r="E15183"/>
      <c r="F15183"/>
      <c r="G15183"/>
      <c r="H15183"/>
      <c r="I15183"/>
      <c r="J15183"/>
      <c r="K15183"/>
    </row>
    <row r="15184" spans="1:11" ht="15">
      <c r="A15184"/>
      <c r="B15184"/>
      <c r="C15184"/>
      <c r="D15184"/>
      <c r="E15184"/>
      <c r="F15184"/>
      <c r="G15184"/>
      <c r="H15184"/>
      <c r="I15184"/>
      <c r="J15184"/>
      <c r="K15184"/>
    </row>
    <row r="15185" spans="1:11" ht="15">
      <c r="A15185"/>
      <c r="B15185"/>
      <c r="C15185"/>
      <c r="D15185"/>
      <c r="E15185"/>
      <c r="F15185"/>
      <c r="G15185"/>
      <c r="H15185"/>
      <c r="I15185"/>
      <c r="J15185"/>
      <c r="K15185"/>
    </row>
    <row r="15186" spans="1:11" ht="15">
      <c r="A15186"/>
      <c r="B15186"/>
      <c r="C15186"/>
      <c r="D15186"/>
      <c r="E15186"/>
      <c r="F15186"/>
      <c r="G15186"/>
      <c r="H15186"/>
      <c r="I15186"/>
      <c r="J15186"/>
      <c r="K15186"/>
    </row>
    <row r="15187" spans="1:11" ht="15">
      <c r="A15187"/>
      <c r="B15187"/>
      <c r="C15187"/>
      <c r="D15187"/>
      <c r="E15187"/>
      <c r="F15187"/>
      <c r="G15187"/>
      <c r="H15187"/>
      <c r="I15187"/>
      <c r="J15187"/>
      <c r="K15187"/>
    </row>
    <row r="15188" spans="1:11" ht="15">
      <c r="A15188"/>
      <c r="B15188"/>
      <c r="C15188"/>
      <c r="D15188"/>
      <c r="E15188"/>
      <c r="F15188"/>
      <c r="G15188"/>
      <c r="H15188"/>
      <c r="I15188"/>
      <c r="J15188"/>
      <c r="K15188"/>
    </row>
    <row r="15189" spans="1:11" ht="15">
      <c r="A15189"/>
      <c r="B15189"/>
      <c r="C15189"/>
      <c r="D15189"/>
      <c r="E15189"/>
      <c r="F15189"/>
      <c r="G15189"/>
      <c r="H15189"/>
      <c r="I15189"/>
      <c r="J15189"/>
      <c r="K15189"/>
    </row>
    <row r="15190" spans="1:11" ht="15">
      <c r="A15190"/>
      <c r="B15190"/>
      <c r="C15190"/>
      <c r="D15190"/>
      <c r="E15190"/>
      <c r="F15190"/>
      <c r="G15190"/>
      <c r="H15190"/>
      <c r="I15190"/>
      <c r="J15190"/>
      <c r="K15190"/>
    </row>
    <row r="15191" spans="1:11" ht="15">
      <c r="A15191"/>
      <c r="B15191"/>
      <c r="C15191"/>
      <c r="D15191"/>
      <c r="E15191"/>
      <c r="F15191"/>
      <c r="G15191"/>
      <c r="H15191"/>
      <c r="I15191"/>
      <c r="J15191"/>
      <c r="K15191"/>
    </row>
    <row r="15192" spans="1:11" ht="15">
      <c r="A15192"/>
      <c r="B15192"/>
      <c r="C15192"/>
      <c r="D15192"/>
      <c r="E15192"/>
      <c r="F15192"/>
      <c r="G15192"/>
      <c r="H15192"/>
      <c r="I15192"/>
      <c r="J15192"/>
      <c r="K15192"/>
    </row>
    <row r="15193" spans="1:11" ht="15">
      <c r="A15193"/>
      <c r="B15193"/>
      <c r="C15193"/>
      <c r="D15193"/>
      <c r="E15193"/>
      <c r="F15193"/>
      <c r="G15193"/>
      <c r="H15193"/>
      <c r="I15193"/>
      <c r="J15193"/>
      <c r="K15193"/>
    </row>
    <row r="15194" spans="1:11" ht="15">
      <c r="A15194"/>
      <c r="B15194"/>
      <c r="C15194"/>
      <c r="D15194"/>
      <c r="E15194"/>
      <c r="F15194"/>
      <c r="G15194"/>
      <c r="H15194"/>
      <c r="I15194"/>
      <c r="J15194"/>
      <c r="K15194"/>
    </row>
    <row r="15195" spans="1:11" ht="15">
      <c r="A15195"/>
      <c r="B15195"/>
      <c r="C15195"/>
      <c r="D15195"/>
      <c r="E15195"/>
      <c r="F15195"/>
      <c r="G15195"/>
      <c r="H15195"/>
      <c r="I15195"/>
      <c r="J15195"/>
      <c r="K15195"/>
    </row>
    <row r="15196" spans="1:11" ht="15">
      <c r="A15196"/>
      <c r="B15196"/>
      <c r="C15196"/>
      <c r="D15196"/>
      <c r="E15196"/>
      <c r="F15196"/>
      <c r="G15196"/>
      <c r="H15196"/>
      <c r="I15196"/>
      <c r="J15196"/>
      <c r="K15196"/>
    </row>
    <row r="15197" spans="1:11" ht="15">
      <c r="A15197"/>
      <c r="B15197"/>
      <c r="C15197"/>
      <c r="D15197"/>
      <c r="E15197"/>
      <c r="F15197"/>
      <c r="G15197"/>
      <c r="H15197"/>
      <c r="I15197"/>
      <c r="J15197"/>
      <c r="K15197"/>
    </row>
    <row r="15198" spans="1:11" ht="15">
      <c r="A15198"/>
      <c r="B15198"/>
      <c r="C15198"/>
      <c r="D15198"/>
      <c r="E15198"/>
      <c r="F15198"/>
      <c r="G15198"/>
      <c r="H15198"/>
      <c r="I15198"/>
      <c r="J15198"/>
      <c r="K15198"/>
    </row>
    <row r="15199" spans="1:11" ht="15">
      <c r="A15199"/>
      <c r="B15199"/>
      <c r="C15199"/>
      <c r="D15199"/>
      <c r="E15199"/>
      <c r="F15199"/>
      <c r="G15199"/>
      <c r="H15199"/>
      <c r="I15199"/>
      <c r="J15199"/>
      <c r="K15199"/>
    </row>
    <row r="15200" spans="1:11" ht="15">
      <c r="A15200"/>
      <c r="B15200"/>
      <c r="C15200"/>
      <c r="D15200"/>
      <c r="E15200"/>
      <c r="F15200"/>
      <c r="G15200"/>
      <c r="H15200"/>
      <c r="I15200"/>
      <c r="J15200"/>
      <c r="K15200"/>
    </row>
    <row r="15201" spans="1:11" ht="15">
      <c r="A15201"/>
      <c r="B15201"/>
      <c r="C15201"/>
      <c r="D15201"/>
      <c r="E15201"/>
      <c r="F15201"/>
      <c r="G15201"/>
      <c r="H15201"/>
      <c r="I15201"/>
      <c r="J15201"/>
      <c r="K15201"/>
    </row>
    <row r="15202" spans="1:11" ht="15">
      <c r="A15202"/>
      <c r="B15202"/>
      <c r="C15202"/>
      <c r="D15202"/>
      <c r="E15202"/>
      <c r="F15202"/>
      <c r="G15202"/>
      <c r="H15202"/>
      <c r="I15202"/>
      <c r="J15202"/>
      <c r="K15202"/>
    </row>
    <row r="15203" spans="1:11" ht="15">
      <c r="A15203"/>
      <c r="B15203"/>
      <c r="C15203"/>
      <c r="D15203"/>
      <c r="E15203"/>
      <c r="F15203"/>
      <c r="G15203"/>
      <c r="H15203"/>
      <c r="I15203"/>
      <c r="J15203"/>
      <c r="K15203"/>
    </row>
    <row r="15204" spans="1:11" ht="15">
      <c r="A15204"/>
      <c r="B15204"/>
      <c r="C15204"/>
      <c r="D15204"/>
      <c r="E15204"/>
      <c r="F15204"/>
      <c r="G15204"/>
      <c r="H15204"/>
      <c r="I15204"/>
      <c r="J15204"/>
      <c r="K15204"/>
    </row>
    <row r="15205" spans="1:11" ht="15">
      <c r="A15205"/>
      <c r="B15205"/>
      <c r="C15205"/>
      <c r="D15205"/>
      <c r="E15205"/>
      <c r="F15205"/>
      <c r="G15205"/>
      <c r="H15205"/>
      <c r="I15205"/>
      <c r="J15205"/>
      <c r="K15205"/>
    </row>
    <row r="15206" spans="1:11" ht="15">
      <c r="A15206"/>
      <c r="B15206"/>
      <c r="C15206"/>
      <c r="D15206"/>
      <c r="E15206"/>
      <c r="F15206"/>
      <c r="G15206"/>
      <c r="H15206"/>
      <c r="I15206"/>
      <c r="J15206"/>
      <c r="K15206"/>
    </row>
    <row r="15207" spans="1:11" ht="15">
      <c r="A15207"/>
      <c r="B15207"/>
      <c r="C15207"/>
      <c r="D15207"/>
      <c r="E15207"/>
      <c r="F15207"/>
      <c r="G15207"/>
      <c r="H15207"/>
      <c r="I15207"/>
      <c r="J15207"/>
      <c r="K15207"/>
    </row>
    <row r="15208" spans="1:11" ht="15">
      <c r="A15208"/>
      <c r="B15208"/>
      <c r="C15208"/>
      <c r="D15208"/>
      <c r="E15208"/>
      <c r="F15208"/>
      <c r="G15208"/>
      <c r="H15208"/>
      <c r="I15208"/>
      <c r="J15208"/>
      <c r="K15208"/>
    </row>
    <row r="15209" spans="1:11" ht="15">
      <c r="A15209"/>
      <c r="B15209"/>
      <c r="C15209"/>
      <c r="D15209"/>
      <c r="E15209"/>
      <c r="F15209"/>
      <c r="G15209"/>
      <c r="H15209"/>
      <c r="I15209"/>
      <c r="J15209"/>
      <c r="K15209"/>
    </row>
    <row r="15210" spans="1:11" ht="15">
      <c r="A15210"/>
      <c r="B15210"/>
      <c r="C15210"/>
      <c r="D15210"/>
      <c r="E15210"/>
      <c r="F15210"/>
      <c r="G15210"/>
      <c r="H15210"/>
      <c r="I15210"/>
      <c r="J15210"/>
      <c r="K15210"/>
    </row>
    <row r="15211" spans="1:11" ht="15">
      <c r="A15211"/>
      <c r="B15211"/>
      <c r="C15211"/>
      <c r="D15211"/>
      <c r="E15211"/>
      <c r="F15211"/>
      <c r="G15211"/>
      <c r="H15211"/>
      <c r="I15211"/>
      <c r="J15211"/>
      <c r="K15211"/>
    </row>
    <row r="15212" spans="1:11" ht="15">
      <c r="A15212"/>
      <c r="B15212"/>
      <c r="C15212"/>
      <c r="D15212"/>
      <c r="E15212"/>
      <c r="F15212"/>
      <c r="G15212"/>
      <c r="H15212"/>
      <c r="I15212"/>
      <c r="J15212"/>
      <c r="K15212"/>
    </row>
    <row r="15213" spans="1:11" ht="15">
      <c r="A15213"/>
      <c r="B15213"/>
      <c r="C15213"/>
      <c r="D15213"/>
      <c r="E15213"/>
      <c r="F15213"/>
      <c r="G15213"/>
      <c r="H15213"/>
      <c r="I15213"/>
      <c r="J15213"/>
      <c r="K15213"/>
    </row>
    <row r="15214" spans="1:11" ht="15">
      <c r="A15214"/>
      <c r="B15214"/>
      <c r="C15214"/>
      <c r="D15214"/>
      <c r="E15214"/>
      <c r="F15214"/>
      <c r="G15214"/>
      <c r="H15214"/>
      <c r="I15214"/>
      <c r="J15214"/>
      <c r="K15214"/>
    </row>
    <row r="15215" spans="1:11" ht="15">
      <c r="A15215"/>
      <c r="B15215"/>
      <c r="C15215"/>
      <c r="D15215"/>
      <c r="E15215"/>
      <c r="F15215"/>
      <c r="G15215"/>
      <c r="H15215"/>
      <c r="I15215"/>
      <c r="J15215"/>
      <c r="K15215"/>
    </row>
    <row r="15216" spans="1:11" ht="15">
      <c r="A15216"/>
      <c r="B15216"/>
      <c r="C15216"/>
      <c r="D15216"/>
      <c r="E15216"/>
      <c r="F15216"/>
      <c r="G15216"/>
      <c r="H15216"/>
      <c r="I15216"/>
      <c r="J15216"/>
      <c r="K15216"/>
    </row>
    <row r="15217" spans="1:11" ht="15">
      <c r="A15217"/>
      <c r="B15217"/>
      <c r="C15217"/>
      <c r="D15217"/>
      <c r="E15217"/>
      <c r="F15217"/>
      <c r="G15217"/>
      <c r="H15217"/>
      <c r="I15217"/>
      <c r="J15217"/>
      <c r="K15217"/>
    </row>
    <row r="15218" spans="1:11" ht="15">
      <c r="A15218"/>
      <c r="B15218"/>
      <c r="C15218"/>
      <c r="D15218"/>
      <c r="E15218"/>
      <c r="F15218"/>
      <c r="G15218"/>
      <c r="H15218"/>
      <c r="I15218"/>
      <c r="J15218"/>
      <c r="K15218"/>
    </row>
    <row r="15219" spans="1:11" ht="15">
      <c r="A15219"/>
      <c r="B15219"/>
      <c r="C15219"/>
      <c r="D15219"/>
      <c r="E15219"/>
      <c r="F15219"/>
      <c r="G15219"/>
      <c r="H15219"/>
      <c r="I15219"/>
      <c r="J15219"/>
      <c r="K15219"/>
    </row>
    <row r="15220" spans="1:11" ht="15">
      <c r="A15220"/>
      <c r="B15220"/>
      <c r="C15220"/>
      <c r="D15220"/>
      <c r="E15220"/>
      <c r="F15220"/>
      <c r="G15220"/>
      <c r="H15220"/>
      <c r="I15220"/>
      <c r="J15220"/>
      <c r="K15220"/>
    </row>
    <row r="15221" spans="1:11" ht="15">
      <c r="A15221"/>
      <c r="B15221"/>
      <c r="C15221"/>
      <c r="D15221"/>
      <c r="E15221"/>
      <c r="F15221"/>
      <c r="G15221"/>
      <c r="H15221"/>
      <c r="I15221"/>
      <c r="J15221"/>
      <c r="K15221"/>
    </row>
    <row r="15222" spans="1:11" ht="15">
      <c r="A15222"/>
      <c r="B15222"/>
      <c r="C15222"/>
      <c r="D15222"/>
      <c r="E15222"/>
      <c r="F15222"/>
      <c r="G15222"/>
      <c r="H15222"/>
      <c r="I15222"/>
      <c r="J15222"/>
      <c r="K15222"/>
    </row>
    <row r="15223" spans="1:11" ht="15">
      <c r="A15223"/>
      <c r="B15223"/>
      <c r="C15223"/>
      <c r="D15223"/>
      <c r="E15223"/>
      <c r="F15223"/>
      <c r="G15223"/>
      <c r="H15223"/>
      <c r="I15223"/>
      <c r="J15223"/>
      <c r="K15223"/>
    </row>
    <row r="15224" spans="1:11" ht="15">
      <c r="A15224"/>
      <c r="B15224"/>
      <c r="C15224"/>
      <c r="D15224"/>
      <c r="E15224"/>
      <c r="F15224"/>
      <c r="G15224"/>
      <c r="H15224"/>
      <c r="I15224"/>
      <c r="J15224"/>
      <c r="K15224"/>
    </row>
    <row r="15225" spans="1:11" ht="15">
      <c r="A15225"/>
      <c r="B15225"/>
      <c r="C15225"/>
      <c r="D15225"/>
      <c r="E15225"/>
      <c r="F15225"/>
      <c r="G15225"/>
      <c r="H15225"/>
      <c r="I15225"/>
      <c r="J15225"/>
      <c r="K15225"/>
    </row>
    <row r="15226" spans="1:11" ht="15">
      <c r="A15226"/>
      <c r="B15226"/>
      <c r="C15226"/>
      <c r="D15226"/>
      <c r="E15226"/>
      <c r="F15226"/>
      <c r="G15226"/>
      <c r="H15226"/>
      <c r="I15226"/>
      <c r="J15226"/>
      <c r="K15226"/>
    </row>
    <row r="15227" spans="1:11" ht="15">
      <c r="A15227"/>
      <c r="B15227"/>
      <c r="C15227"/>
      <c r="D15227"/>
      <c r="E15227"/>
      <c r="F15227"/>
      <c r="G15227"/>
      <c r="H15227"/>
      <c r="I15227"/>
      <c r="J15227"/>
      <c r="K15227"/>
    </row>
    <row r="15228" spans="1:11" ht="15">
      <c r="A15228"/>
      <c r="B15228"/>
      <c r="C15228"/>
      <c r="D15228"/>
      <c r="E15228"/>
      <c r="F15228"/>
      <c r="G15228"/>
      <c r="H15228"/>
      <c r="I15228"/>
      <c r="J15228"/>
      <c r="K15228"/>
    </row>
    <row r="15229" spans="1:11" ht="15">
      <c r="A15229"/>
      <c r="B15229"/>
      <c r="C15229"/>
      <c r="D15229"/>
      <c r="E15229"/>
      <c r="F15229"/>
      <c r="G15229"/>
      <c r="H15229"/>
      <c r="I15229"/>
      <c r="J15229"/>
      <c r="K15229"/>
    </row>
    <row r="15230" spans="1:11" ht="15">
      <c r="A15230"/>
      <c r="B15230"/>
      <c r="C15230"/>
      <c r="D15230"/>
      <c r="E15230"/>
      <c r="F15230"/>
      <c r="G15230"/>
      <c r="H15230"/>
      <c r="I15230"/>
      <c r="J15230"/>
      <c r="K15230"/>
    </row>
    <row r="15231" spans="1:11" ht="15">
      <c r="A15231"/>
      <c r="B15231"/>
      <c r="C15231"/>
      <c r="D15231"/>
      <c r="E15231"/>
      <c r="F15231"/>
      <c r="G15231"/>
      <c r="H15231"/>
      <c r="I15231"/>
      <c r="J15231"/>
      <c r="K15231"/>
    </row>
    <row r="15232" spans="1:11" ht="15">
      <c r="A15232"/>
      <c r="B15232"/>
      <c r="C15232"/>
      <c r="D15232"/>
      <c r="E15232"/>
      <c r="F15232"/>
      <c r="G15232"/>
      <c r="H15232"/>
      <c r="I15232"/>
      <c r="J15232"/>
      <c r="K15232"/>
    </row>
    <row r="15233" spans="1:11" ht="15">
      <c r="A15233"/>
      <c r="B15233"/>
      <c r="C15233"/>
      <c r="D15233"/>
      <c r="E15233"/>
      <c r="F15233"/>
      <c r="G15233"/>
      <c r="H15233"/>
      <c r="I15233"/>
      <c r="J15233"/>
      <c r="K15233"/>
    </row>
    <row r="15234" spans="1:11" ht="15">
      <c r="A15234"/>
      <c r="B15234"/>
      <c r="C15234"/>
      <c r="D15234"/>
      <c r="E15234"/>
      <c r="F15234"/>
      <c r="G15234"/>
      <c r="H15234"/>
      <c r="I15234"/>
      <c r="J15234"/>
      <c r="K15234"/>
    </row>
    <row r="15235" spans="1:11" ht="15">
      <c r="A15235"/>
      <c r="B15235"/>
      <c r="C15235"/>
      <c r="D15235"/>
      <c r="E15235"/>
      <c r="F15235"/>
      <c r="G15235"/>
      <c r="H15235"/>
      <c r="I15235"/>
      <c r="J15235"/>
      <c r="K15235"/>
    </row>
    <row r="15236" spans="1:11" ht="15">
      <c r="A15236"/>
      <c r="B15236"/>
      <c r="C15236"/>
      <c r="D15236"/>
      <c r="E15236"/>
      <c r="F15236"/>
      <c r="G15236"/>
      <c r="H15236"/>
      <c r="I15236"/>
      <c r="J15236"/>
      <c r="K15236"/>
    </row>
    <row r="15237" spans="1:11" ht="15">
      <c r="A15237"/>
      <c r="B15237"/>
      <c r="C15237"/>
      <c r="D15237"/>
      <c r="E15237"/>
      <c r="F15237"/>
      <c r="G15237"/>
      <c r="H15237"/>
      <c r="I15237"/>
      <c r="J15237"/>
      <c r="K15237"/>
    </row>
    <row r="15238" spans="1:11" ht="15">
      <c r="A15238"/>
      <c r="B15238"/>
      <c r="C15238"/>
      <c r="D15238"/>
      <c r="E15238"/>
      <c r="F15238"/>
      <c r="G15238"/>
      <c r="H15238"/>
      <c r="I15238"/>
      <c r="J15238"/>
      <c r="K15238"/>
    </row>
    <row r="15239" spans="1:11" ht="15">
      <c r="A15239"/>
      <c r="B15239"/>
      <c r="C15239"/>
      <c r="D15239"/>
      <c r="E15239"/>
      <c r="F15239"/>
      <c r="G15239"/>
      <c r="H15239"/>
      <c r="I15239"/>
      <c r="J15239"/>
      <c r="K15239"/>
    </row>
    <row r="15240" spans="1:11" ht="15">
      <c r="A15240"/>
      <c r="B15240"/>
      <c r="C15240"/>
      <c r="D15240"/>
      <c r="E15240"/>
      <c r="F15240"/>
      <c r="G15240"/>
      <c r="H15240"/>
      <c r="I15240"/>
      <c r="J15240"/>
      <c r="K15240"/>
    </row>
    <row r="15241" spans="1:11" ht="15">
      <c r="A15241"/>
      <c r="B15241"/>
      <c r="C15241"/>
      <c r="D15241"/>
      <c r="E15241"/>
      <c r="F15241"/>
      <c r="G15241"/>
      <c r="H15241"/>
      <c r="I15241"/>
      <c r="J15241"/>
      <c r="K15241"/>
    </row>
    <row r="15242" spans="1:11" ht="15">
      <c r="A15242"/>
      <c r="B15242"/>
      <c r="C15242"/>
      <c r="D15242"/>
      <c r="E15242"/>
      <c r="F15242"/>
      <c r="G15242"/>
      <c r="H15242"/>
      <c r="I15242"/>
      <c r="J15242"/>
      <c r="K15242"/>
    </row>
    <row r="15243" spans="1:11" ht="15">
      <c r="A15243"/>
      <c r="B15243"/>
      <c r="C15243"/>
      <c r="D15243"/>
      <c r="E15243"/>
      <c r="F15243"/>
      <c r="G15243"/>
      <c r="H15243"/>
      <c r="I15243"/>
      <c r="J15243"/>
      <c r="K15243"/>
    </row>
    <row r="15244" spans="1:11" ht="15">
      <c r="A15244"/>
      <c r="B15244"/>
      <c r="C15244"/>
      <c r="D15244"/>
      <c r="E15244"/>
      <c r="F15244"/>
      <c r="G15244"/>
      <c r="H15244"/>
      <c r="I15244"/>
      <c r="J15244"/>
      <c r="K15244"/>
    </row>
    <row r="15245" spans="1:11" ht="15">
      <c r="A15245"/>
      <c r="B15245"/>
      <c r="C15245"/>
      <c r="D15245"/>
      <c r="E15245"/>
      <c r="F15245"/>
      <c r="G15245"/>
      <c r="H15245"/>
      <c r="I15245"/>
      <c r="J15245"/>
      <c r="K15245"/>
    </row>
    <row r="15246" spans="1:11" ht="15">
      <c r="A15246"/>
      <c r="B15246"/>
      <c r="C15246"/>
      <c r="D15246"/>
      <c r="E15246"/>
      <c r="F15246"/>
      <c r="G15246"/>
      <c r="H15246"/>
      <c r="I15246"/>
      <c r="J15246"/>
      <c r="K15246"/>
    </row>
    <row r="15247" spans="1:11" ht="15">
      <c r="A15247"/>
      <c r="B15247"/>
      <c r="C15247"/>
      <c r="D15247"/>
      <c r="E15247"/>
      <c r="F15247"/>
      <c r="G15247"/>
      <c r="H15247"/>
      <c r="I15247"/>
      <c r="J15247"/>
      <c r="K15247"/>
    </row>
    <row r="15248" spans="1:11" ht="15">
      <c r="A15248"/>
      <c r="B15248"/>
      <c r="C15248"/>
      <c r="D15248"/>
      <c r="E15248"/>
      <c r="F15248"/>
      <c r="G15248"/>
      <c r="H15248"/>
      <c r="I15248"/>
      <c r="J15248"/>
      <c r="K15248"/>
    </row>
    <row r="15249" spans="1:11" ht="15">
      <c r="A15249"/>
      <c r="B15249"/>
      <c r="C15249"/>
      <c r="D15249"/>
      <c r="E15249"/>
      <c r="F15249"/>
      <c r="G15249"/>
      <c r="H15249"/>
      <c r="I15249"/>
      <c r="J15249"/>
      <c r="K15249"/>
    </row>
    <row r="15250" spans="1:11" ht="15">
      <c r="A15250"/>
      <c r="B15250"/>
      <c r="C15250"/>
      <c r="D15250"/>
      <c r="E15250"/>
      <c r="F15250"/>
      <c r="G15250"/>
      <c r="H15250"/>
      <c r="I15250"/>
      <c r="J15250"/>
      <c r="K15250"/>
    </row>
    <row r="15251" spans="1:11" ht="15">
      <c r="A15251"/>
      <c r="B15251"/>
      <c r="C15251"/>
      <c r="D15251"/>
      <c r="E15251"/>
      <c r="F15251"/>
      <c r="G15251"/>
      <c r="H15251"/>
      <c r="I15251"/>
      <c r="J15251"/>
      <c r="K15251"/>
    </row>
    <row r="15252" spans="1:11" ht="15">
      <c r="A15252"/>
      <c r="B15252"/>
      <c r="C15252"/>
      <c r="D15252"/>
      <c r="E15252"/>
      <c r="F15252"/>
      <c r="G15252"/>
      <c r="H15252"/>
      <c r="I15252"/>
      <c r="J15252"/>
      <c r="K15252"/>
    </row>
    <row r="15253" spans="1:11" ht="15">
      <c r="A15253"/>
      <c r="B15253"/>
      <c r="C15253"/>
      <c r="D15253"/>
      <c r="E15253"/>
      <c r="F15253"/>
      <c r="G15253"/>
      <c r="H15253"/>
      <c r="I15253"/>
      <c r="J15253"/>
      <c r="K15253"/>
    </row>
    <row r="15254" spans="1:11" ht="15">
      <c r="A15254"/>
      <c r="B15254"/>
      <c r="C15254"/>
      <c r="D15254"/>
      <c r="E15254"/>
      <c r="F15254"/>
      <c r="G15254"/>
      <c r="H15254"/>
      <c r="I15254"/>
      <c r="J15254"/>
      <c r="K15254"/>
    </row>
    <row r="15255" spans="1:11" ht="15">
      <c r="A15255"/>
      <c r="B15255"/>
      <c r="C15255"/>
      <c r="D15255"/>
      <c r="E15255"/>
      <c r="F15255"/>
      <c r="G15255"/>
      <c r="H15255"/>
      <c r="I15255"/>
      <c r="J15255"/>
      <c r="K15255"/>
    </row>
    <row r="15256" spans="1:11" ht="15">
      <c r="A15256"/>
      <c r="B15256"/>
      <c r="C15256"/>
      <c r="D15256"/>
      <c r="E15256"/>
      <c r="F15256"/>
      <c r="G15256"/>
      <c r="H15256"/>
      <c r="I15256"/>
      <c r="J15256"/>
      <c r="K15256"/>
    </row>
    <row r="15257" spans="1:11" ht="15">
      <c r="A15257"/>
      <c r="B15257"/>
      <c r="C15257"/>
      <c r="D15257"/>
      <c r="E15257"/>
      <c r="F15257"/>
      <c r="G15257"/>
      <c r="H15257"/>
      <c r="I15257"/>
      <c r="J15257"/>
      <c r="K15257"/>
    </row>
    <row r="15258" spans="1:11" ht="15">
      <c r="A15258"/>
      <c r="B15258"/>
      <c r="C15258"/>
      <c r="D15258"/>
      <c r="E15258"/>
      <c r="F15258"/>
      <c r="G15258"/>
      <c r="H15258"/>
      <c r="I15258"/>
      <c r="J15258"/>
      <c r="K15258"/>
    </row>
    <row r="15259" spans="1:11" ht="15">
      <c r="A15259"/>
      <c r="B15259"/>
      <c r="C15259"/>
      <c r="D15259"/>
      <c r="E15259"/>
      <c r="F15259"/>
      <c r="G15259"/>
      <c r="H15259"/>
      <c r="I15259"/>
      <c r="J15259"/>
      <c r="K15259"/>
    </row>
    <row r="15260" spans="1:11" ht="15">
      <c r="A15260"/>
      <c r="B15260"/>
      <c r="C15260"/>
      <c r="D15260"/>
      <c r="E15260"/>
      <c r="F15260"/>
      <c r="G15260"/>
      <c r="H15260"/>
      <c r="I15260"/>
      <c r="J15260"/>
      <c r="K15260"/>
    </row>
    <row r="15261" spans="1:11" ht="15">
      <c r="A15261"/>
      <c r="B15261"/>
      <c r="C15261"/>
      <c r="D15261"/>
      <c r="E15261"/>
      <c r="F15261"/>
      <c r="G15261"/>
      <c r="H15261"/>
      <c r="I15261"/>
      <c r="J15261"/>
      <c r="K15261"/>
    </row>
    <row r="15262" spans="1:11" ht="15">
      <c r="A15262"/>
      <c r="B15262"/>
      <c r="C15262"/>
      <c r="D15262"/>
      <c r="E15262"/>
      <c r="F15262"/>
      <c r="G15262"/>
      <c r="H15262"/>
      <c r="I15262"/>
      <c r="J15262"/>
      <c r="K15262"/>
    </row>
    <row r="15263" spans="1:11" ht="15">
      <c r="A15263"/>
      <c r="B15263"/>
      <c r="C15263"/>
      <c r="D15263"/>
      <c r="E15263"/>
      <c r="F15263"/>
      <c r="G15263"/>
      <c r="H15263"/>
      <c r="I15263"/>
      <c r="J15263"/>
      <c r="K15263"/>
    </row>
    <row r="15264" spans="1:11" ht="15">
      <c r="A15264"/>
      <c r="B15264"/>
      <c r="C15264"/>
      <c r="D15264"/>
      <c r="E15264"/>
      <c r="F15264"/>
      <c r="G15264"/>
      <c r="H15264"/>
      <c r="I15264"/>
      <c r="J15264"/>
      <c r="K15264"/>
    </row>
    <row r="15265" spans="1:11" ht="15">
      <c r="A15265"/>
      <c r="B15265"/>
      <c r="C15265"/>
      <c r="D15265"/>
      <c r="E15265"/>
      <c r="F15265"/>
      <c r="G15265"/>
      <c r="H15265"/>
      <c r="I15265"/>
      <c r="J15265"/>
      <c r="K15265"/>
    </row>
    <row r="15266" spans="1:11" ht="15">
      <c r="A15266"/>
      <c r="B15266"/>
      <c r="C15266"/>
      <c r="D15266"/>
      <c r="E15266"/>
      <c r="F15266"/>
      <c r="G15266"/>
      <c r="H15266"/>
      <c r="I15266"/>
      <c r="J15266"/>
      <c r="K15266"/>
    </row>
    <row r="15267" spans="1:11" ht="15">
      <c r="A15267"/>
      <c r="B15267"/>
      <c r="C15267"/>
      <c r="D15267"/>
      <c r="E15267"/>
      <c r="F15267"/>
      <c r="G15267"/>
      <c r="H15267"/>
      <c r="I15267"/>
      <c r="J15267"/>
      <c r="K15267"/>
    </row>
    <row r="15268" spans="1:11" ht="15">
      <c r="A15268"/>
      <c r="B15268"/>
      <c r="C15268"/>
      <c r="D15268"/>
      <c r="E15268"/>
      <c r="F15268"/>
      <c r="G15268"/>
      <c r="H15268"/>
      <c r="I15268"/>
      <c r="J15268"/>
      <c r="K15268"/>
    </row>
    <row r="15269" spans="1:11" ht="15">
      <c r="A15269"/>
      <c r="B15269"/>
      <c r="C15269"/>
      <c r="D15269"/>
      <c r="E15269"/>
      <c r="F15269"/>
      <c r="G15269"/>
      <c r="H15269"/>
      <c r="I15269"/>
      <c r="J15269"/>
      <c r="K15269"/>
    </row>
    <row r="15270" spans="1:11" ht="15">
      <c r="A15270"/>
      <c r="B15270"/>
      <c r="C15270"/>
      <c r="D15270"/>
      <c r="E15270"/>
      <c r="F15270"/>
      <c r="G15270"/>
      <c r="H15270"/>
      <c r="I15270"/>
      <c r="J15270"/>
      <c r="K15270"/>
    </row>
    <row r="15271" spans="1:11" ht="15">
      <c r="A15271"/>
      <c r="B15271"/>
      <c r="C15271"/>
      <c r="D15271"/>
      <c r="E15271"/>
      <c r="F15271"/>
      <c r="G15271"/>
      <c r="H15271"/>
      <c r="I15271"/>
      <c r="J15271"/>
      <c r="K15271"/>
    </row>
    <row r="15272" spans="1:11" ht="15">
      <c r="A15272"/>
      <c r="B15272"/>
      <c r="C15272"/>
      <c r="D15272"/>
      <c r="E15272"/>
      <c r="F15272"/>
      <c r="G15272"/>
      <c r="H15272"/>
      <c r="I15272"/>
      <c r="J15272"/>
      <c r="K15272"/>
    </row>
    <row r="15273" spans="1:11" ht="15">
      <c r="A15273"/>
      <c r="B15273"/>
      <c r="C15273"/>
      <c r="D15273"/>
      <c r="E15273"/>
      <c r="F15273"/>
      <c r="G15273"/>
      <c r="H15273"/>
      <c r="I15273"/>
      <c r="J15273"/>
      <c r="K15273"/>
    </row>
    <row r="15274" spans="1:11" ht="15">
      <c r="A15274"/>
      <c r="B15274"/>
      <c r="C15274"/>
      <c r="D15274"/>
      <c r="E15274"/>
      <c r="F15274"/>
      <c r="G15274"/>
      <c r="H15274"/>
      <c r="I15274"/>
      <c r="J15274"/>
      <c r="K15274"/>
    </row>
    <row r="15275" spans="1:11" ht="15">
      <c r="A15275"/>
      <c r="B15275"/>
      <c r="C15275"/>
      <c r="D15275"/>
      <c r="E15275"/>
      <c r="F15275"/>
      <c r="G15275"/>
      <c r="H15275"/>
      <c r="I15275"/>
      <c r="J15275"/>
      <c r="K15275"/>
    </row>
    <row r="15276" spans="1:11" ht="15">
      <c r="A15276"/>
      <c r="B15276"/>
      <c r="C15276"/>
      <c r="D15276"/>
      <c r="E15276"/>
      <c r="F15276"/>
      <c r="G15276"/>
      <c r="H15276"/>
      <c r="I15276"/>
      <c r="J15276"/>
      <c r="K15276"/>
    </row>
    <row r="15277" spans="1:11" ht="15">
      <c r="A15277"/>
      <c r="B15277"/>
      <c r="C15277"/>
      <c r="D15277"/>
      <c r="E15277"/>
      <c r="F15277"/>
      <c r="G15277"/>
      <c r="H15277"/>
      <c r="I15277"/>
      <c r="J15277"/>
      <c r="K15277"/>
    </row>
    <row r="15278" spans="1:11" ht="15">
      <c r="A15278"/>
      <c r="B15278"/>
      <c r="C15278"/>
      <c r="D15278"/>
      <c r="E15278"/>
      <c r="F15278"/>
      <c r="G15278"/>
      <c r="H15278"/>
      <c r="I15278"/>
      <c r="J15278"/>
      <c r="K15278"/>
    </row>
    <row r="15279" spans="1:11" ht="15">
      <c r="A15279"/>
      <c r="B15279"/>
      <c r="C15279"/>
      <c r="D15279"/>
      <c r="E15279"/>
      <c r="F15279"/>
      <c r="G15279"/>
      <c r="H15279"/>
      <c r="I15279"/>
      <c r="J15279"/>
      <c r="K15279"/>
    </row>
    <row r="15280" spans="1:11" ht="15">
      <c r="A15280"/>
      <c r="B15280"/>
      <c r="C15280"/>
      <c r="D15280"/>
      <c r="E15280"/>
      <c r="F15280"/>
      <c r="G15280"/>
      <c r="H15280"/>
      <c r="I15280"/>
      <c r="J15280"/>
      <c r="K15280"/>
    </row>
    <row r="15281" spans="1:11" ht="15">
      <c r="A15281"/>
      <c r="B15281"/>
      <c r="C15281"/>
      <c r="D15281"/>
      <c r="E15281"/>
      <c r="F15281"/>
      <c r="G15281"/>
      <c r="H15281"/>
      <c r="I15281"/>
      <c r="J15281"/>
      <c r="K15281"/>
    </row>
    <row r="15282" spans="1:11" ht="15">
      <c r="A15282"/>
      <c r="B15282"/>
      <c r="C15282"/>
      <c r="D15282"/>
      <c r="E15282"/>
      <c r="F15282"/>
      <c r="G15282"/>
      <c r="H15282"/>
      <c r="I15282"/>
      <c r="J15282"/>
      <c r="K15282"/>
    </row>
    <row r="15283" spans="1:11" ht="15">
      <c r="A15283"/>
      <c r="B15283"/>
      <c r="C15283"/>
      <c r="D15283"/>
      <c r="E15283"/>
      <c r="F15283"/>
      <c r="G15283"/>
      <c r="H15283"/>
      <c r="I15283"/>
      <c r="J15283"/>
      <c r="K15283"/>
    </row>
    <row r="15284" spans="1:11" ht="15">
      <c r="A15284"/>
      <c r="B15284"/>
      <c r="C15284"/>
      <c r="D15284"/>
      <c r="E15284"/>
      <c r="F15284"/>
      <c r="G15284"/>
      <c r="H15284"/>
      <c r="I15284"/>
      <c r="J15284"/>
      <c r="K15284"/>
    </row>
    <row r="15285" spans="1:11" ht="15">
      <c r="A15285"/>
      <c r="B15285"/>
      <c r="C15285"/>
      <c r="D15285"/>
      <c r="E15285"/>
      <c r="F15285"/>
      <c r="G15285"/>
      <c r="H15285"/>
      <c r="I15285"/>
      <c r="J15285"/>
      <c r="K15285"/>
    </row>
    <row r="15286" spans="1:11" ht="15">
      <c r="A15286"/>
      <c r="B15286"/>
      <c r="C15286"/>
      <c r="D15286"/>
      <c r="E15286"/>
      <c r="F15286"/>
      <c r="G15286"/>
      <c r="H15286"/>
      <c r="I15286"/>
      <c r="J15286"/>
      <c r="K15286"/>
    </row>
    <row r="15287" spans="1:11" ht="15">
      <c r="A15287"/>
      <c r="B15287"/>
      <c r="C15287"/>
      <c r="D15287"/>
      <c r="E15287"/>
      <c r="F15287"/>
      <c r="G15287"/>
      <c r="H15287"/>
      <c r="I15287"/>
      <c r="J15287"/>
      <c r="K15287"/>
    </row>
    <row r="15288" spans="1:11" ht="15">
      <c r="A15288"/>
      <c r="B15288"/>
      <c r="C15288"/>
      <c r="D15288"/>
      <c r="E15288"/>
      <c r="F15288"/>
      <c r="G15288"/>
      <c r="H15288"/>
      <c r="I15288"/>
      <c r="J15288"/>
      <c r="K15288"/>
    </row>
    <row r="15289" spans="1:11" ht="15">
      <c r="A15289"/>
      <c r="B15289"/>
      <c r="C15289"/>
      <c r="D15289"/>
      <c r="E15289"/>
      <c r="F15289"/>
      <c r="G15289"/>
      <c r="H15289"/>
      <c r="I15289"/>
      <c r="J15289"/>
      <c r="K15289"/>
    </row>
    <row r="15290" spans="1:11" ht="15">
      <c r="A15290"/>
      <c r="B15290"/>
      <c r="C15290"/>
      <c r="D15290"/>
      <c r="E15290"/>
      <c r="F15290"/>
      <c r="G15290"/>
      <c r="H15290"/>
      <c r="I15290"/>
      <c r="J15290"/>
      <c r="K15290"/>
    </row>
    <row r="15291" spans="1:11" ht="15">
      <c r="A15291"/>
      <c r="B15291"/>
      <c r="C15291"/>
      <c r="D15291"/>
      <c r="E15291"/>
      <c r="F15291"/>
      <c r="G15291"/>
      <c r="H15291"/>
      <c r="I15291"/>
      <c r="J15291"/>
      <c r="K15291"/>
    </row>
    <row r="15292" spans="1:11" ht="15">
      <c r="A15292"/>
      <c r="B15292"/>
      <c r="C15292"/>
      <c r="D15292"/>
      <c r="E15292"/>
      <c r="F15292"/>
      <c r="G15292"/>
      <c r="H15292"/>
      <c r="I15292"/>
      <c r="J15292"/>
      <c r="K15292"/>
    </row>
    <row r="15293" spans="1:11" ht="15">
      <c r="A15293"/>
      <c r="B15293"/>
      <c r="C15293"/>
      <c r="D15293"/>
      <c r="E15293"/>
      <c r="F15293"/>
      <c r="G15293"/>
      <c r="H15293"/>
      <c r="I15293"/>
      <c r="J15293"/>
      <c r="K15293"/>
    </row>
    <row r="15294" spans="1:11" ht="15">
      <c r="A15294"/>
      <c r="B15294"/>
      <c r="C15294"/>
      <c r="D15294"/>
      <c r="E15294"/>
      <c r="F15294"/>
      <c r="G15294"/>
      <c r="H15294"/>
      <c r="I15294"/>
      <c r="J15294"/>
      <c r="K15294"/>
    </row>
    <row r="15295" spans="1:11" ht="15">
      <c r="A15295"/>
      <c r="B15295"/>
      <c r="C15295"/>
      <c r="D15295"/>
      <c r="E15295"/>
      <c r="F15295"/>
      <c r="G15295"/>
      <c r="H15295"/>
      <c r="I15295"/>
      <c r="J15295"/>
      <c r="K15295"/>
    </row>
    <row r="15296" spans="1:11" ht="15">
      <c r="A15296"/>
      <c r="B15296"/>
      <c r="C15296"/>
      <c r="D15296"/>
      <c r="E15296"/>
      <c r="F15296"/>
      <c r="G15296"/>
      <c r="H15296"/>
      <c r="I15296"/>
      <c r="J15296"/>
      <c r="K15296"/>
    </row>
    <row r="15297" spans="1:11" ht="15">
      <c r="A15297"/>
      <c r="B15297"/>
      <c r="C15297"/>
      <c r="D15297"/>
      <c r="E15297"/>
      <c r="F15297"/>
      <c r="G15297"/>
      <c r="H15297"/>
      <c r="I15297"/>
      <c r="J15297"/>
      <c r="K15297"/>
    </row>
    <row r="15298" spans="1:11" ht="15">
      <c r="A15298"/>
      <c r="B15298"/>
      <c r="C15298"/>
      <c r="D15298"/>
      <c r="E15298"/>
      <c r="F15298"/>
      <c r="G15298"/>
      <c r="H15298"/>
      <c r="I15298"/>
      <c r="J15298"/>
      <c r="K15298"/>
    </row>
    <row r="15299" spans="1:11" ht="15">
      <c r="A15299"/>
      <c r="B15299"/>
      <c r="C15299"/>
      <c r="D15299"/>
      <c r="E15299"/>
      <c r="F15299"/>
      <c r="G15299"/>
      <c r="H15299"/>
      <c r="I15299"/>
      <c r="J15299"/>
      <c r="K15299"/>
    </row>
    <row r="15300" spans="1:11" ht="15">
      <c r="A15300"/>
      <c r="B15300"/>
      <c r="C15300"/>
      <c r="D15300"/>
      <c r="E15300"/>
      <c r="F15300"/>
      <c r="G15300"/>
      <c r="H15300"/>
      <c r="I15300"/>
      <c r="J15300"/>
      <c r="K15300"/>
    </row>
    <row r="15301" spans="1:11" ht="15">
      <c r="A15301"/>
      <c r="B15301"/>
      <c r="C15301"/>
      <c r="D15301"/>
      <c r="E15301"/>
      <c r="F15301"/>
      <c r="G15301"/>
      <c r="H15301"/>
      <c r="I15301"/>
      <c r="J15301"/>
      <c r="K15301"/>
    </row>
    <row r="15302" spans="1:11" ht="15">
      <c r="A15302"/>
      <c r="B15302"/>
      <c r="C15302"/>
      <c r="D15302"/>
      <c r="E15302"/>
      <c r="F15302"/>
      <c r="G15302"/>
      <c r="H15302"/>
      <c r="I15302"/>
      <c r="J15302"/>
      <c r="K15302"/>
    </row>
    <row r="15303" spans="1:11" ht="15">
      <c r="A15303"/>
      <c r="B15303"/>
      <c r="C15303"/>
      <c r="D15303"/>
      <c r="E15303"/>
      <c r="F15303"/>
      <c r="G15303"/>
      <c r="H15303"/>
      <c r="I15303"/>
      <c r="J15303"/>
      <c r="K15303"/>
    </row>
    <row r="15304" spans="1:11" ht="15">
      <c r="A15304"/>
      <c r="B15304"/>
      <c r="C15304"/>
      <c r="D15304"/>
      <c r="E15304"/>
      <c r="F15304"/>
      <c r="G15304"/>
      <c r="H15304"/>
      <c r="I15304"/>
      <c r="J15304"/>
      <c r="K15304"/>
    </row>
    <row r="15305" spans="1:11" ht="15">
      <c r="A15305"/>
      <c r="B15305"/>
      <c r="C15305"/>
      <c r="D15305"/>
      <c r="E15305"/>
      <c r="F15305"/>
      <c r="G15305"/>
      <c r="H15305"/>
      <c r="I15305"/>
      <c r="J15305"/>
      <c r="K15305"/>
    </row>
    <row r="15306" spans="1:11" ht="15">
      <c r="A15306"/>
      <c r="B15306"/>
      <c r="C15306"/>
      <c r="D15306"/>
      <c r="E15306"/>
      <c r="F15306"/>
      <c r="G15306"/>
      <c r="H15306"/>
      <c r="I15306"/>
      <c r="J15306"/>
      <c r="K15306"/>
    </row>
    <row r="15307" spans="1:11" ht="15">
      <c r="A15307"/>
      <c r="B15307"/>
      <c r="C15307"/>
      <c r="D15307"/>
      <c r="E15307"/>
      <c r="F15307"/>
      <c r="G15307"/>
      <c r="H15307"/>
      <c r="I15307"/>
      <c r="J15307"/>
      <c r="K15307"/>
    </row>
    <row r="15308" spans="1:11" ht="15">
      <c r="A15308"/>
      <c r="B15308"/>
      <c r="C15308"/>
      <c r="D15308"/>
      <c r="E15308"/>
      <c r="F15308"/>
      <c r="G15308"/>
      <c r="H15308"/>
      <c r="I15308"/>
      <c r="J15308"/>
      <c r="K15308"/>
    </row>
    <row r="15309" spans="1:11" ht="15">
      <c r="A15309"/>
      <c r="B15309"/>
      <c r="C15309"/>
      <c r="D15309"/>
      <c r="E15309"/>
      <c r="F15309"/>
      <c r="G15309"/>
      <c r="H15309"/>
      <c r="I15309"/>
      <c r="J15309"/>
      <c r="K15309"/>
    </row>
    <row r="15310" spans="1:11" ht="15">
      <c r="A15310"/>
      <c r="B15310"/>
      <c r="C15310"/>
      <c r="D15310"/>
      <c r="E15310"/>
      <c r="F15310"/>
      <c r="G15310"/>
      <c r="H15310"/>
      <c r="I15310"/>
      <c r="J15310"/>
      <c r="K15310"/>
    </row>
    <row r="15311" spans="1:11" ht="15">
      <c r="A15311"/>
      <c r="B15311"/>
      <c r="C15311"/>
      <c r="D15311"/>
      <c r="E15311"/>
      <c r="F15311"/>
      <c r="G15311"/>
      <c r="H15311"/>
      <c r="I15311"/>
      <c r="J15311"/>
      <c r="K15311"/>
    </row>
    <row r="15312" spans="1:11" ht="15">
      <c r="A15312"/>
      <c r="B15312"/>
      <c r="C15312"/>
      <c r="D15312"/>
      <c r="E15312"/>
      <c r="F15312"/>
      <c r="G15312"/>
      <c r="H15312"/>
      <c r="I15312"/>
      <c r="J15312"/>
      <c r="K15312"/>
    </row>
    <row r="15313" spans="1:11" ht="15">
      <c r="A15313"/>
      <c r="B15313"/>
      <c r="C15313"/>
      <c r="D15313"/>
      <c r="E15313"/>
      <c r="F15313"/>
      <c r="G15313"/>
      <c r="H15313"/>
      <c r="I15313"/>
      <c r="J15313"/>
      <c r="K15313"/>
    </row>
    <row r="15314" spans="1:11" ht="15">
      <c r="A15314"/>
      <c r="B15314"/>
      <c r="C15314"/>
      <c r="D15314"/>
      <c r="E15314"/>
      <c r="F15314"/>
      <c r="G15314"/>
      <c r="H15314"/>
      <c r="I15314"/>
      <c r="J15314"/>
      <c r="K15314"/>
    </row>
    <row r="15315" spans="1:11" ht="15">
      <c r="A15315"/>
      <c r="B15315"/>
      <c r="C15315"/>
      <c r="D15315"/>
      <c r="E15315"/>
      <c r="F15315"/>
      <c r="G15315"/>
      <c r="H15315"/>
      <c r="I15315"/>
      <c r="J15315"/>
      <c r="K15315"/>
    </row>
    <row r="15316" spans="1:11" ht="15">
      <c r="A15316"/>
      <c r="B15316"/>
      <c r="C15316"/>
      <c r="D15316"/>
      <c r="E15316"/>
      <c r="F15316"/>
      <c r="G15316"/>
      <c r="H15316"/>
      <c r="I15316"/>
      <c r="J15316"/>
      <c r="K15316"/>
    </row>
    <row r="15317" spans="1:11" ht="15">
      <c r="A15317"/>
      <c r="B15317"/>
      <c r="C15317"/>
      <c r="D15317"/>
      <c r="E15317"/>
      <c r="F15317"/>
      <c r="G15317"/>
      <c r="H15317"/>
      <c r="I15317"/>
      <c r="J15317"/>
      <c r="K15317"/>
    </row>
    <row r="15318" spans="1:11" ht="15">
      <c r="A15318"/>
      <c r="B15318"/>
      <c r="C15318"/>
      <c r="D15318"/>
      <c r="E15318"/>
      <c r="F15318"/>
      <c r="G15318"/>
      <c r="H15318"/>
      <c r="I15318"/>
      <c r="J15318"/>
      <c r="K15318"/>
    </row>
    <row r="15319" spans="1:11" ht="15">
      <c r="A15319"/>
      <c r="B15319"/>
      <c r="C15319"/>
      <c r="D15319"/>
      <c r="E15319"/>
      <c r="F15319"/>
      <c r="G15319"/>
      <c r="H15319"/>
      <c r="I15319"/>
      <c r="J15319"/>
      <c r="K15319"/>
    </row>
    <row r="15320" spans="1:11" ht="15">
      <c r="A15320"/>
      <c r="B15320"/>
      <c r="C15320"/>
      <c r="D15320"/>
      <c r="E15320"/>
      <c r="F15320"/>
      <c r="G15320"/>
      <c r="H15320"/>
      <c r="I15320"/>
      <c r="J15320"/>
      <c r="K15320"/>
    </row>
    <row r="15321" spans="1:11" ht="15">
      <c r="A15321"/>
      <c r="B15321"/>
      <c r="C15321"/>
      <c r="D15321"/>
      <c r="E15321"/>
      <c r="F15321"/>
      <c r="G15321"/>
      <c r="H15321"/>
      <c r="I15321"/>
      <c r="J15321"/>
      <c r="K15321"/>
    </row>
    <row r="15322" spans="1:11" ht="15">
      <c r="A15322"/>
      <c r="B15322"/>
      <c r="C15322"/>
      <c r="D15322"/>
      <c r="E15322"/>
      <c r="F15322"/>
      <c r="G15322"/>
      <c r="H15322"/>
      <c r="I15322"/>
      <c r="J15322"/>
      <c r="K15322"/>
    </row>
    <row r="15323" spans="1:11" ht="15">
      <c r="A15323"/>
      <c r="B15323"/>
      <c r="C15323"/>
      <c r="D15323"/>
      <c r="E15323"/>
      <c r="F15323"/>
      <c r="G15323"/>
      <c r="H15323"/>
      <c r="I15323"/>
      <c r="J15323"/>
      <c r="K15323"/>
    </row>
    <row r="15324" spans="1:11" ht="15">
      <c r="A15324"/>
      <c r="B15324"/>
      <c r="C15324"/>
      <c r="D15324"/>
      <c r="E15324"/>
      <c r="F15324"/>
      <c r="G15324"/>
      <c r="H15324"/>
      <c r="I15324"/>
      <c r="J15324"/>
      <c r="K15324"/>
    </row>
    <row r="15325" spans="1:11" ht="15">
      <c r="A15325"/>
      <c r="B15325"/>
      <c r="C15325"/>
      <c r="D15325"/>
      <c r="E15325"/>
      <c r="F15325"/>
      <c r="G15325"/>
      <c r="H15325"/>
      <c r="I15325"/>
      <c r="J15325"/>
      <c r="K15325"/>
    </row>
    <row r="15326" spans="1:11" ht="15">
      <c r="A15326"/>
      <c r="B15326"/>
      <c r="C15326"/>
      <c r="D15326"/>
      <c r="E15326"/>
      <c r="F15326"/>
      <c r="G15326"/>
      <c r="H15326"/>
      <c r="I15326"/>
      <c r="J15326"/>
      <c r="K15326"/>
    </row>
    <row r="15327" spans="1:11" ht="15">
      <c r="A15327"/>
      <c r="B15327"/>
      <c r="C15327"/>
      <c r="D15327"/>
      <c r="E15327"/>
      <c r="F15327"/>
      <c r="G15327"/>
      <c r="H15327"/>
      <c r="I15327"/>
      <c r="J15327"/>
      <c r="K15327"/>
    </row>
    <row r="15328" spans="1:11" ht="15">
      <c r="A15328"/>
      <c r="B15328"/>
      <c r="C15328"/>
      <c r="D15328"/>
      <c r="E15328"/>
      <c r="F15328"/>
      <c r="G15328"/>
      <c r="H15328"/>
      <c r="I15328"/>
      <c r="J15328"/>
      <c r="K15328"/>
    </row>
    <row r="15329" spans="1:11" ht="15">
      <c r="A15329"/>
      <c r="B15329"/>
      <c r="C15329"/>
      <c r="D15329"/>
      <c r="E15329"/>
      <c r="F15329"/>
      <c r="G15329"/>
      <c r="H15329"/>
      <c r="I15329"/>
      <c r="J15329"/>
      <c r="K15329"/>
    </row>
    <row r="15330" spans="1:11" ht="15">
      <c r="A15330"/>
      <c r="B15330"/>
      <c r="C15330"/>
      <c r="D15330"/>
      <c r="E15330"/>
      <c r="F15330"/>
      <c r="G15330"/>
      <c r="H15330"/>
      <c r="I15330"/>
      <c r="J15330"/>
      <c r="K15330"/>
    </row>
    <row r="15331" spans="1:11" ht="15">
      <c r="A15331"/>
      <c r="B15331"/>
      <c r="C15331"/>
      <c r="D15331"/>
      <c r="E15331"/>
      <c r="F15331"/>
      <c r="G15331"/>
      <c r="H15331"/>
      <c r="I15331"/>
      <c r="J15331"/>
      <c r="K15331"/>
    </row>
    <row r="15332" spans="1:11" ht="15">
      <c r="A15332"/>
      <c r="B15332"/>
      <c r="C15332"/>
      <c r="D15332"/>
      <c r="E15332"/>
      <c r="F15332"/>
      <c r="G15332"/>
      <c r="H15332"/>
      <c r="I15332"/>
      <c r="J15332"/>
      <c r="K15332"/>
    </row>
    <row r="15333" spans="1:11" ht="15">
      <c r="A15333"/>
      <c r="B15333"/>
      <c r="C15333"/>
      <c r="D15333"/>
      <c r="E15333"/>
      <c r="F15333"/>
      <c r="G15333"/>
      <c r="H15333"/>
      <c r="I15333"/>
      <c r="J15333"/>
      <c r="K15333"/>
    </row>
    <row r="15334" spans="1:11" ht="15">
      <c r="A15334"/>
      <c r="B15334"/>
      <c r="C15334"/>
      <c r="D15334"/>
      <c r="E15334"/>
      <c r="F15334"/>
      <c r="G15334"/>
      <c r="H15334"/>
      <c r="I15334"/>
      <c r="J15334"/>
      <c r="K15334"/>
    </row>
    <row r="15335" spans="1:11" ht="15">
      <c r="A15335"/>
      <c r="B15335"/>
      <c r="C15335"/>
      <c r="D15335"/>
      <c r="E15335"/>
      <c r="F15335"/>
      <c r="G15335"/>
      <c r="H15335"/>
      <c r="I15335"/>
      <c r="J15335"/>
      <c r="K15335"/>
    </row>
    <row r="15336" spans="1:11" ht="15">
      <c r="A15336"/>
      <c r="B15336"/>
      <c r="C15336"/>
      <c r="D15336"/>
      <c r="E15336"/>
      <c r="F15336"/>
      <c r="G15336"/>
      <c r="H15336"/>
      <c r="I15336"/>
      <c r="J15336"/>
      <c r="K15336"/>
    </row>
    <row r="15337" spans="1:11" ht="15">
      <c r="A15337"/>
      <c r="B15337"/>
      <c r="C15337"/>
      <c r="D15337"/>
      <c r="E15337"/>
      <c r="F15337"/>
      <c r="G15337"/>
      <c r="H15337"/>
      <c r="I15337"/>
      <c r="J15337"/>
      <c r="K15337"/>
    </row>
    <row r="15338" spans="1:11" ht="15">
      <c r="A15338"/>
      <c r="B15338"/>
      <c r="C15338"/>
      <c r="D15338"/>
      <c r="E15338"/>
      <c r="F15338"/>
      <c r="G15338"/>
      <c r="H15338"/>
      <c r="I15338"/>
      <c r="J15338"/>
      <c r="K15338"/>
    </row>
    <row r="15339" spans="1:11" ht="15">
      <c r="A15339"/>
      <c r="B15339"/>
      <c r="C15339"/>
      <c r="D15339"/>
      <c r="E15339"/>
      <c r="F15339"/>
      <c r="G15339"/>
      <c r="H15339"/>
      <c r="I15339"/>
      <c r="J15339"/>
      <c r="K15339"/>
    </row>
    <row r="15340" spans="1:11" ht="15">
      <c r="A15340"/>
      <c r="B15340"/>
      <c r="C15340"/>
      <c r="D15340"/>
      <c r="E15340"/>
      <c r="F15340"/>
      <c r="G15340"/>
      <c r="H15340"/>
      <c r="I15340"/>
      <c r="J15340"/>
      <c r="K15340"/>
    </row>
    <row r="15341" spans="1:11" ht="15">
      <c r="A15341"/>
      <c r="B15341"/>
      <c r="C15341"/>
      <c r="D15341"/>
      <c r="E15341"/>
      <c r="F15341"/>
      <c r="G15341"/>
      <c r="H15341"/>
      <c r="I15341"/>
      <c r="J15341"/>
      <c r="K15341"/>
    </row>
    <row r="15342" spans="1:11" ht="15">
      <c r="A15342"/>
      <c r="B15342"/>
      <c r="C15342"/>
      <c r="D15342"/>
      <c r="E15342"/>
      <c r="F15342"/>
      <c r="G15342"/>
      <c r="H15342"/>
      <c r="I15342"/>
      <c r="J15342"/>
      <c r="K15342"/>
    </row>
    <row r="15343" spans="1:11" ht="15">
      <c r="A15343"/>
      <c r="B15343"/>
      <c r="C15343"/>
      <c r="D15343"/>
      <c r="E15343"/>
      <c r="F15343"/>
      <c r="G15343"/>
      <c r="H15343"/>
      <c r="I15343"/>
      <c r="J15343"/>
      <c r="K15343"/>
    </row>
    <row r="15344" spans="1:11" ht="15">
      <c r="A15344"/>
      <c r="B15344"/>
      <c r="C15344"/>
      <c r="D15344"/>
      <c r="E15344"/>
      <c r="F15344"/>
      <c r="G15344"/>
      <c r="H15344"/>
      <c r="I15344"/>
      <c r="J15344"/>
      <c r="K15344"/>
    </row>
    <row r="15345" spans="1:11" ht="15">
      <c r="A15345"/>
      <c r="B15345"/>
      <c r="C15345"/>
      <c r="D15345"/>
      <c r="E15345"/>
      <c r="F15345"/>
      <c r="G15345"/>
      <c r="H15345"/>
      <c r="I15345"/>
      <c r="J15345"/>
      <c r="K15345"/>
    </row>
    <row r="15346" spans="1:11" ht="15">
      <c r="A15346"/>
      <c r="B15346"/>
      <c r="C15346"/>
      <c r="D15346"/>
      <c r="E15346"/>
      <c r="F15346"/>
      <c r="G15346"/>
      <c r="H15346"/>
      <c r="I15346"/>
      <c r="J15346"/>
      <c r="K15346"/>
    </row>
    <row r="15347" spans="1:11" ht="15">
      <c r="A15347"/>
      <c r="B15347"/>
      <c r="C15347"/>
      <c r="D15347"/>
      <c r="E15347"/>
      <c r="F15347"/>
      <c r="G15347"/>
      <c r="H15347"/>
      <c r="I15347"/>
      <c r="J15347"/>
      <c r="K15347"/>
    </row>
    <row r="15348" spans="1:11" ht="15">
      <c r="A15348"/>
      <c r="B15348"/>
      <c r="C15348"/>
      <c r="D15348"/>
      <c r="E15348"/>
      <c r="F15348"/>
      <c r="G15348"/>
      <c r="H15348"/>
      <c r="I15348"/>
      <c r="J15348"/>
      <c r="K15348"/>
    </row>
    <row r="15349" spans="1:11" ht="15">
      <c r="A15349"/>
      <c r="B15349"/>
      <c r="C15349"/>
      <c r="D15349"/>
      <c r="E15349"/>
      <c r="F15349"/>
      <c r="G15349"/>
      <c r="H15349"/>
      <c r="I15349"/>
      <c r="J15349"/>
      <c r="K15349"/>
    </row>
    <row r="15350" spans="1:11" ht="15">
      <c r="A15350"/>
      <c r="B15350"/>
      <c r="C15350"/>
      <c r="D15350"/>
      <c r="E15350"/>
      <c r="F15350"/>
      <c r="G15350"/>
      <c r="H15350"/>
      <c r="I15350"/>
      <c r="J15350"/>
      <c r="K15350"/>
    </row>
    <row r="15351" spans="1:11" ht="15">
      <c r="A15351"/>
      <c r="B15351"/>
      <c r="C15351"/>
      <c r="D15351"/>
      <c r="E15351"/>
      <c r="F15351"/>
      <c r="G15351"/>
      <c r="H15351"/>
      <c r="I15351"/>
      <c r="J15351"/>
      <c r="K15351"/>
    </row>
    <row r="15352" spans="1:11" ht="15">
      <c r="A15352"/>
      <c r="B15352"/>
      <c r="C15352"/>
      <c r="D15352"/>
      <c r="E15352"/>
      <c r="F15352"/>
      <c r="G15352"/>
      <c r="H15352"/>
      <c r="I15352"/>
      <c r="J15352"/>
      <c r="K15352"/>
    </row>
    <row r="15353" spans="1:11" ht="15">
      <c r="A15353"/>
      <c r="B15353"/>
      <c r="C15353"/>
      <c r="D15353"/>
      <c r="E15353"/>
      <c r="F15353"/>
      <c r="G15353"/>
      <c r="H15353"/>
      <c r="I15353"/>
      <c r="J15353"/>
      <c r="K15353"/>
    </row>
    <row r="15354" spans="1:11" ht="15">
      <c r="A15354"/>
      <c r="B15354"/>
      <c r="C15354"/>
      <c r="D15354"/>
      <c r="E15354"/>
      <c r="F15354"/>
      <c r="G15354"/>
      <c r="H15354"/>
      <c r="I15354"/>
      <c r="J15354"/>
      <c r="K15354"/>
    </row>
    <row r="15355" spans="1:11" ht="15">
      <c r="A15355"/>
      <c r="B15355"/>
      <c r="C15355"/>
      <c r="D15355"/>
      <c r="E15355"/>
      <c r="F15355"/>
      <c r="G15355"/>
      <c r="H15355"/>
      <c r="I15355"/>
      <c r="J15355"/>
      <c r="K15355"/>
    </row>
    <row r="15356" spans="1:11" ht="15">
      <c r="A15356"/>
      <c r="B15356"/>
      <c r="C15356"/>
      <c r="D15356"/>
      <c r="E15356"/>
      <c r="F15356"/>
      <c r="G15356"/>
      <c r="H15356"/>
      <c r="I15356"/>
      <c r="J15356"/>
      <c r="K15356"/>
    </row>
    <row r="15357" spans="1:11" ht="15">
      <c r="A15357"/>
      <c r="B15357"/>
      <c r="C15357"/>
      <c r="D15357"/>
      <c r="E15357"/>
      <c r="F15357"/>
      <c r="G15357"/>
      <c r="H15357"/>
      <c r="I15357"/>
      <c r="J15357"/>
      <c r="K15357"/>
    </row>
    <row r="15358" spans="1:11" ht="15">
      <c r="A15358"/>
      <c r="B15358"/>
      <c r="C15358"/>
      <c r="D15358"/>
      <c r="E15358"/>
      <c r="F15358"/>
      <c r="G15358"/>
      <c r="H15358"/>
      <c r="I15358"/>
      <c r="J15358"/>
      <c r="K15358"/>
    </row>
    <row r="15359" spans="1:11" ht="15">
      <c r="A15359"/>
      <c r="B15359"/>
      <c r="C15359"/>
      <c r="D15359"/>
      <c r="E15359"/>
      <c r="F15359"/>
      <c r="G15359"/>
      <c r="H15359"/>
      <c r="I15359"/>
      <c r="J15359"/>
      <c r="K15359"/>
    </row>
    <row r="15360" spans="1:11" ht="15">
      <c r="A15360"/>
      <c r="B15360"/>
      <c r="C15360"/>
      <c r="D15360"/>
      <c r="E15360"/>
      <c r="F15360"/>
      <c r="G15360"/>
      <c r="H15360"/>
      <c r="I15360"/>
      <c r="J15360"/>
      <c r="K15360"/>
    </row>
    <row r="15361" spans="1:11" ht="15">
      <c r="A15361"/>
      <c r="B15361"/>
      <c r="C15361"/>
      <c r="D15361"/>
      <c r="E15361"/>
      <c r="F15361"/>
      <c r="G15361"/>
      <c r="H15361"/>
      <c r="I15361"/>
      <c r="J15361"/>
      <c r="K15361"/>
    </row>
    <row r="15362" spans="1:11" ht="15">
      <c r="A15362"/>
      <c r="B15362"/>
      <c r="C15362"/>
      <c r="D15362"/>
      <c r="E15362"/>
      <c r="F15362"/>
      <c r="G15362"/>
      <c r="H15362"/>
      <c r="I15362"/>
      <c r="J15362"/>
      <c r="K15362"/>
    </row>
    <row r="15363" spans="1:11" ht="15">
      <c r="A15363"/>
      <c r="B15363"/>
      <c r="C15363"/>
      <c r="D15363"/>
      <c r="E15363"/>
      <c r="F15363"/>
      <c r="G15363"/>
      <c r="H15363"/>
      <c r="I15363"/>
      <c r="J15363"/>
      <c r="K15363"/>
    </row>
    <row r="15364" spans="1:11" ht="15">
      <c r="A15364"/>
      <c r="B15364"/>
      <c r="C15364"/>
      <c r="D15364"/>
      <c r="E15364"/>
      <c r="F15364"/>
      <c r="G15364"/>
      <c r="H15364"/>
      <c r="I15364"/>
      <c r="J15364"/>
      <c r="K15364"/>
    </row>
    <row r="15365" spans="1:11" ht="15">
      <c r="A15365"/>
      <c r="B15365"/>
      <c r="C15365"/>
      <c r="D15365"/>
      <c r="E15365"/>
      <c r="F15365"/>
      <c r="G15365"/>
      <c r="H15365"/>
      <c r="I15365"/>
      <c r="J15365"/>
      <c r="K15365"/>
    </row>
    <row r="15366" spans="1:11" ht="15">
      <c r="A15366"/>
      <c r="B15366"/>
      <c r="C15366"/>
      <c r="D15366"/>
      <c r="E15366"/>
      <c r="F15366"/>
      <c r="G15366"/>
      <c r="H15366"/>
      <c r="I15366"/>
      <c r="J15366"/>
      <c r="K15366"/>
    </row>
    <row r="15367" spans="1:11" ht="15">
      <c r="A15367"/>
      <c r="B15367"/>
      <c r="C15367"/>
      <c r="D15367"/>
      <c r="E15367"/>
      <c r="F15367"/>
      <c r="G15367"/>
      <c r="H15367"/>
      <c r="I15367"/>
      <c r="J15367"/>
      <c r="K15367"/>
    </row>
    <row r="15368" spans="1:11" ht="15">
      <c r="A15368"/>
      <c r="B15368"/>
      <c r="C15368"/>
      <c r="D15368"/>
      <c r="E15368"/>
      <c r="F15368"/>
      <c r="G15368"/>
      <c r="H15368"/>
      <c r="I15368"/>
      <c r="J15368"/>
      <c r="K15368"/>
    </row>
    <row r="15369" spans="1:11" ht="15">
      <c r="A15369"/>
      <c r="B15369"/>
      <c r="C15369"/>
      <c r="D15369"/>
      <c r="E15369"/>
      <c r="F15369"/>
      <c r="G15369"/>
      <c r="H15369"/>
      <c r="I15369"/>
      <c r="J15369"/>
      <c r="K15369"/>
    </row>
    <row r="15370" spans="1:11" ht="15">
      <c r="A15370"/>
      <c r="B15370"/>
      <c r="C15370"/>
      <c r="D15370"/>
      <c r="E15370"/>
      <c r="F15370"/>
      <c r="G15370"/>
      <c r="H15370"/>
      <c r="I15370"/>
      <c r="J15370"/>
      <c r="K15370"/>
    </row>
    <row r="15371" spans="1:11" ht="15">
      <c r="A15371"/>
      <c r="B15371"/>
      <c r="C15371"/>
      <c r="D15371"/>
      <c r="E15371"/>
      <c r="F15371"/>
      <c r="G15371"/>
      <c r="H15371"/>
      <c r="I15371"/>
      <c r="J15371"/>
      <c r="K15371"/>
    </row>
    <row r="15372" spans="1:11" ht="15">
      <c r="A15372"/>
      <c r="B15372"/>
      <c r="C15372"/>
      <c r="D15372"/>
      <c r="E15372"/>
      <c r="F15372"/>
      <c r="G15372"/>
      <c r="H15372"/>
      <c r="I15372"/>
      <c r="J15372"/>
      <c r="K15372"/>
    </row>
    <row r="15373" spans="1:11" ht="15">
      <c r="A15373"/>
      <c r="B15373"/>
      <c r="C15373"/>
      <c r="D15373"/>
      <c r="E15373"/>
      <c r="F15373"/>
      <c r="G15373"/>
      <c r="H15373"/>
      <c r="I15373"/>
      <c r="J15373"/>
      <c r="K15373"/>
    </row>
    <row r="15374" spans="1:11" ht="15">
      <c r="A15374"/>
      <c r="B15374"/>
      <c r="C15374"/>
      <c r="D15374"/>
      <c r="E15374"/>
      <c r="F15374"/>
      <c r="G15374"/>
      <c r="H15374"/>
      <c r="I15374"/>
      <c r="J15374"/>
      <c r="K15374"/>
    </row>
    <row r="15375" spans="1:11" ht="15">
      <c r="A15375"/>
      <c r="B15375"/>
      <c r="C15375"/>
      <c r="D15375"/>
      <c r="E15375"/>
      <c r="F15375"/>
      <c r="G15375"/>
      <c r="H15375"/>
      <c r="I15375"/>
      <c r="J15375"/>
      <c r="K15375"/>
    </row>
    <row r="15376" spans="1:11" ht="15">
      <c r="A15376"/>
      <c r="B15376"/>
      <c r="C15376"/>
      <c r="D15376"/>
      <c r="E15376"/>
      <c r="F15376"/>
      <c r="G15376"/>
      <c r="H15376"/>
      <c r="I15376"/>
      <c r="J15376"/>
      <c r="K15376"/>
    </row>
    <row r="15377" spans="1:11" ht="15">
      <c r="A15377"/>
      <c r="B15377"/>
      <c r="C15377"/>
      <c r="D15377"/>
      <c r="E15377"/>
      <c r="F15377"/>
      <c r="G15377"/>
      <c r="H15377"/>
      <c r="I15377"/>
      <c r="J15377"/>
      <c r="K15377"/>
    </row>
    <row r="15378" spans="1:11" ht="15">
      <c r="A15378"/>
      <c r="B15378"/>
      <c r="C15378"/>
      <c r="D15378"/>
      <c r="E15378"/>
      <c r="F15378"/>
      <c r="G15378"/>
      <c r="H15378"/>
      <c r="I15378"/>
      <c r="J15378"/>
      <c r="K15378"/>
    </row>
    <row r="15379" spans="1:11" ht="15">
      <c r="A15379"/>
      <c r="B15379"/>
      <c r="C15379"/>
      <c r="D15379"/>
      <c r="E15379"/>
      <c r="F15379"/>
      <c r="G15379"/>
      <c r="H15379"/>
      <c r="I15379"/>
      <c r="J15379"/>
      <c r="K15379"/>
    </row>
    <row r="15380" spans="1:11" ht="15">
      <c r="A15380"/>
      <c r="B15380"/>
      <c r="C15380"/>
      <c r="D15380"/>
      <c r="E15380"/>
      <c r="F15380"/>
      <c r="G15380"/>
      <c r="H15380"/>
      <c r="I15380"/>
      <c r="J15380"/>
      <c r="K15380"/>
    </row>
    <row r="15381" spans="1:11" ht="15">
      <c r="A15381"/>
      <c r="B15381"/>
      <c r="C15381"/>
      <c r="D15381"/>
      <c r="E15381"/>
      <c r="F15381"/>
      <c r="G15381"/>
      <c r="H15381"/>
      <c r="I15381"/>
      <c r="J15381"/>
      <c r="K15381"/>
    </row>
    <row r="15382" spans="1:11" ht="15">
      <c r="A15382"/>
      <c r="B15382"/>
      <c r="C15382"/>
      <c r="D15382"/>
      <c r="E15382"/>
      <c r="F15382"/>
      <c r="G15382"/>
      <c r="H15382"/>
      <c r="I15382"/>
      <c r="J15382"/>
      <c r="K15382"/>
    </row>
    <row r="15383" spans="1:11" ht="15">
      <c r="A15383"/>
      <c r="B15383"/>
      <c r="C15383"/>
      <c r="D15383"/>
      <c r="E15383"/>
      <c r="F15383"/>
      <c r="G15383"/>
      <c r="H15383"/>
      <c r="I15383"/>
      <c r="J15383"/>
      <c r="K15383"/>
    </row>
    <row r="15384" spans="1:11" ht="15">
      <c r="A15384"/>
      <c r="B15384"/>
      <c r="C15384"/>
      <c r="D15384"/>
      <c r="E15384"/>
      <c r="F15384"/>
      <c r="G15384"/>
      <c r="H15384"/>
      <c r="I15384"/>
      <c r="J15384"/>
      <c r="K15384"/>
    </row>
    <row r="15385" spans="1:11" ht="15">
      <c r="A15385"/>
      <c r="B15385"/>
      <c r="C15385"/>
      <c r="D15385"/>
      <c r="E15385"/>
      <c r="F15385"/>
      <c r="G15385"/>
      <c r="H15385"/>
      <c r="I15385"/>
      <c r="J15385"/>
      <c r="K15385"/>
    </row>
    <row r="15386" spans="1:11" ht="15">
      <c r="A15386"/>
      <c r="B15386"/>
      <c r="C15386"/>
      <c r="D15386"/>
      <c r="E15386"/>
      <c r="F15386"/>
      <c r="G15386"/>
      <c r="H15386"/>
      <c r="I15386"/>
      <c r="J15386"/>
      <c r="K15386"/>
    </row>
    <row r="15387" spans="1:11" ht="15">
      <c r="A15387"/>
      <c r="B15387"/>
      <c r="C15387"/>
      <c r="D15387"/>
      <c r="E15387"/>
      <c r="F15387"/>
      <c r="G15387"/>
      <c r="H15387"/>
      <c r="I15387"/>
      <c r="J15387"/>
      <c r="K15387"/>
    </row>
    <row r="15388" spans="1:11" ht="15">
      <c r="A15388"/>
      <c r="B15388"/>
      <c r="C15388"/>
      <c r="D15388"/>
      <c r="E15388"/>
      <c r="F15388"/>
      <c r="G15388"/>
      <c r="H15388"/>
      <c r="I15388"/>
      <c r="J15388"/>
      <c r="K15388"/>
    </row>
    <row r="15389" spans="1:11" ht="15">
      <c r="A15389"/>
      <c r="B15389"/>
      <c r="C15389"/>
      <c r="D15389"/>
      <c r="E15389"/>
      <c r="F15389"/>
      <c r="G15389"/>
      <c r="H15389"/>
      <c r="I15389"/>
      <c r="J15389"/>
      <c r="K15389"/>
    </row>
    <row r="15390" spans="1:11" ht="15">
      <c r="A15390"/>
      <c r="B15390"/>
      <c r="C15390"/>
      <c r="D15390"/>
      <c r="E15390"/>
      <c r="F15390"/>
      <c r="G15390"/>
      <c r="H15390"/>
      <c r="I15390"/>
      <c r="J15390"/>
      <c r="K15390"/>
    </row>
    <row r="15391" spans="1:11" ht="15">
      <c r="A15391"/>
      <c r="B15391"/>
      <c r="C15391"/>
      <c r="D15391"/>
      <c r="E15391"/>
      <c r="F15391"/>
      <c r="G15391"/>
      <c r="H15391"/>
      <c r="I15391"/>
      <c r="J15391"/>
      <c r="K15391"/>
    </row>
    <row r="15392" spans="1:11" ht="15">
      <c r="A15392"/>
      <c r="B15392"/>
      <c r="C15392"/>
      <c r="D15392"/>
      <c r="E15392"/>
      <c r="F15392"/>
      <c r="G15392"/>
      <c r="H15392"/>
      <c r="I15392"/>
      <c r="J15392"/>
      <c r="K15392"/>
    </row>
    <row r="15393" spans="1:11" ht="15">
      <c r="A15393"/>
      <c r="B15393"/>
      <c r="C15393"/>
      <c r="D15393"/>
      <c r="E15393"/>
      <c r="F15393"/>
      <c r="G15393"/>
      <c r="H15393"/>
      <c r="I15393"/>
      <c r="J15393"/>
      <c r="K15393"/>
    </row>
    <row r="15394" spans="1:11" ht="15">
      <c r="A15394"/>
      <c r="B15394"/>
      <c r="C15394"/>
      <c r="D15394"/>
      <c r="E15394"/>
      <c r="F15394"/>
      <c r="G15394"/>
      <c r="H15394"/>
      <c r="I15394"/>
      <c r="J15394"/>
      <c r="K15394"/>
    </row>
    <row r="15395" spans="1:11" ht="15">
      <c r="A15395"/>
      <c r="B15395"/>
      <c r="C15395"/>
      <c r="D15395"/>
      <c r="E15395"/>
      <c r="F15395"/>
      <c r="G15395"/>
      <c r="H15395"/>
      <c r="I15395"/>
      <c r="J15395"/>
      <c r="K15395"/>
    </row>
    <row r="15396" spans="1:11" ht="15">
      <c r="A15396"/>
      <c r="B15396"/>
      <c r="C15396"/>
      <c r="D15396"/>
      <c r="E15396"/>
      <c r="F15396"/>
      <c r="G15396"/>
      <c r="H15396"/>
      <c r="I15396"/>
      <c r="J15396"/>
      <c r="K15396"/>
    </row>
    <row r="15397" spans="1:11" ht="15">
      <c r="A15397"/>
      <c r="B15397"/>
      <c r="C15397"/>
      <c r="D15397"/>
      <c r="E15397"/>
      <c r="F15397"/>
      <c r="G15397"/>
      <c r="H15397"/>
      <c r="I15397"/>
      <c r="J15397"/>
      <c r="K15397"/>
    </row>
    <row r="15398" spans="1:11" ht="15">
      <c r="A15398"/>
      <c r="B15398"/>
      <c r="C15398"/>
      <c r="D15398"/>
      <c r="E15398"/>
      <c r="F15398"/>
      <c r="G15398"/>
      <c r="H15398"/>
      <c r="I15398"/>
      <c r="J15398"/>
      <c r="K15398"/>
    </row>
    <row r="15399" spans="1:11" ht="15">
      <c r="A15399"/>
      <c r="B15399"/>
      <c r="C15399"/>
      <c r="D15399"/>
      <c r="E15399"/>
      <c r="F15399"/>
      <c r="G15399"/>
      <c r="H15399"/>
      <c r="I15399"/>
      <c r="J15399"/>
      <c r="K15399"/>
    </row>
    <row r="15400" spans="1:11" ht="15">
      <c r="A15400"/>
      <c r="B15400"/>
      <c r="C15400"/>
      <c r="D15400"/>
      <c r="E15400"/>
      <c r="F15400"/>
      <c r="G15400"/>
      <c r="H15400"/>
      <c r="I15400"/>
      <c r="J15400"/>
      <c r="K15400"/>
    </row>
    <row r="15401" spans="1:11" ht="15">
      <c r="A15401"/>
      <c r="B15401"/>
      <c r="C15401"/>
      <c r="D15401"/>
      <c r="E15401"/>
      <c r="F15401"/>
      <c r="G15401"/>
      <c r="H15401"/>
      <c r="I15401"/>
      <c r="J15401"/>
      <c r="K15401"/>
    </row>
    <row r="15402" spans="1:11" ht="15">
      <c r="A15402"/>
      <c r="B15402"/>
      <c r="C15402"/>
      <c r="D15402"/>
      <c r="E15402"/>
      <c r="F15402"/>
      <c r="G15402"/>
      <c r="H15402"/>
      <c r="I15402"/>
      <c r="J15402"/>
      <c r="K15402"/>
    </row>
    <row r="15403" spans="1:11" ht="15">
      <c r="A15403"/>
      <c r="B15403"/>
      <c r="C15403"/>
      <c r="D15403"/>
      <c r="E15403"/>
      <c r="F15403"/>
      <c r="G15403"/>
      <c r="H15403"/>
      <c r="I15403"/>
      <c r="J15403"/>
      <c r="K15403"/>
    </row>
    <row r="15404" spans="1:11" ht="15">
      <c r="A15404"/>
      <c r="B15404"/>
      <c r="C15404"/>
      <c r="D15404"/>
      <c r="E15404"/>
      <c r="F15404"/>
      <c r="G15404"/>
      <c r="H15404"/>
      <c r="I15404"/>
      <c r="J15404"/>
      <c r="K15404"/>
    </row>
    <row r="15405" spans="1:11" ht="15">
      <c r="A15405"/>
      <c r="B15405"/>
      <c r="C15405"/>
      <c r="D15405"/>
      <c r="E15405"/>
      <c r="F15405"/>
      <c r="G15405"/>
      <c r="H15405"/>
      <c r="I15405"/>
      <c r="J15405"/>
      <c r="K15405"/>
    </row>
    <row r="15406" spans="1:11" ht="15">
      <c r="A15406"/>
      <c r="B15406"/>
      <c r="C15406"/>
      <c r="D15406"/>
      <c r="E15406"/>
      <c r="F15406"/>
      <c r="G15406"/>
      <c r="H15406"/>
      <c r="I15406"/>
      <c r="J15406"/>
      <c r="K15406"/>
    </row>
    <row r="15407" spans="1:11" ht="15">
      <c r="A15407"/>
      <c r="B15407"/>
      <c r="C15407"/>
      <c r="D15407"/>
      <c r="E15407"/>
      <c r="F15407"/>
      <c r="G15407"/>
      <c r="H15407"/>
      <c r="I15407"/>
      <c r="J15407"/>
      <c r="K15407"/>
    </row>
    <row r="15408" spans="1:11" ht="15">
      <c r="A15408"/>
      <c r="B15408"/>
      <c r="C15408"/>
      <c r="D15408"/>
      <c r="E15408"/>
      <c r="F15408"/>
      <c r="G15408"/>
      <c r="H15408"/>
      <c r="I15408"/>
      <c r="J15408"/>
      <c r="K15408"/>
    </row>
    <row r="15409" spans="1:11" ht="15">
      <c r="A15409"/>
      <c r="B15409"/>
      <c r="C15409"/>
      <c r="D15409"/>
      <c r="E15409"/>
      <c r="F15409"/>
      <c r="G15409"/>
      <c r="H15409"/>
      <c r="I15409"/>
      <c r="J15409"/>
      <c r="K15409"/>
    </row>
    <row r="15410" spans="1:11" ht="15">
      <c r="A15410"/>
      <c r="B15410"/>
      <c r="C15410"/>
      <c r="D15410"/>
      <c r="E15410"/>
      <c r="F15410"/>
      <c r="G15410"/>
      <c r="H15410"/>
      <c r="I15410"/>
      <c r="J15410"/>
      <c r="K15410"/>
    </row>
    <row r="15411" spans="1:11" ht="15">
      <c r="A15411"/>
      <c r="B15411"/>
      <c r="C15411"/>
      <c r="D15411"/>
      <c r="E15411"/>
      <c r="F15411"/>
      <c r="G15411"/>
      <c r="H15411"/>
      <c r="I15411"/>
      <c r="J15411"/>
      <c r="K15411"/>
    </row>
    <row r="15412" spans="1:11" ht="15">
      <c r="A15412"/>
      <c r="B15412"/>
      <c r="C15412"/>
      <c r="D15412"/>
      <c r="E15412"/>
      <c r="F15412"/>
      <c r="G15412"/>
      <c r="H15412"/>
      <c r="I15412"/>
      <c r="J15412"/>
      <c r="K15412"/>
    </row>
    <row r="15413" spans="1:11" ht="15">
      <c r="A15413"/>
      <c r="B15413"/>
      <c r="C15413"/>
      <c r="D15413"/>
      <c r="E15413"/>
      <c r="F15413"/>
      <c r="G15413"/>
      <c r="H15413"/>
      <c r="I15413"/>
      <c r="J15413"/>
      <c r="K15413"/>
    </row>
    <row r="15414" spans="1:11" ht="15">
      <c r="A15414"/>
      <c r="B15414"/>
      <c r="C15414"/>
      <c r="D15414"/>
      <c r="E15414"/>
      <c r="F15414"/>
      <c r="G15414"/>
      <c r="H15414"/>
      <c r="I15414"/>
      <c r="J15414"/>
      <c r="K15414"/>
    </row>
    <row r="15415" spans="1:11" ht="15">
      <c r="A15415"/>
      <c r="B15415"/>
      <c r="C15415"/>
      <c r="D15415"/>
      <c r="E15415"/>
      <c r="F15415"/>
      <c r="G15415"/>
      <c r="H15415"/>
      <c r="I15415"/>
      <c r="J15415"/>
      <c r="K15415"/>
    </row>
    <row r="15416" spans="1:11" ht="15">
      <c r="A15416"/>
      <c r="B15416"/>
      <c r="C15416"/>
      <c r="D15416"/>
      <c r="E15416"/>
      <c r="F15416"/>
      <c r="G15416"/>
      <c r="H15416"/>
      <c r="I15416"/>
      <c r="J15416"/>
      <c r="K15416"/>
    </row>
    <row r="15417" spans="1:11" ht="15">
      <c r="A15417"/>
      <c r="B15417"/>
      <c r="C15417"/>
      <c r="D15417"/>
      <c r="E15417"/>
      <c r="F15417"/>
      <c r="G15417"/>
      <c r="H15417"/>
      <c r="I15417"/>
      <c r="J15417"/>
      <c r="K15417"/>
    </row>
    <row r="15418" spans="1:11" ht="15">
      <c r="A15418"/>
      <c r="B15418"/>
      <c r="C15418"/>
      <c r="D15418"/>
      <c r="E15418"/>
      <c r="F15418"/>
      <c r="G15418"/>
      <c r="H15418"/>
      <c r="I15418"/>
      <c r="J15418"/>
      <c r="K15418"/>
    </row>
    <row r="15419" spans="1:11" ht="15">
      <c r="A15419"/>
      <c r="B15419"/>
      <c r="C15419"/>
      <c r="D15419"/>
      <c r="E15419"/>
      <c r="F15419"/>
      <c r="G15419"/>
      <c r="H15419"/>
      <c r="I15419"/>
      <c r="J15419"/>
      <c r="K15419"/>
    </row>
    <row r="15420" spans="1:11" ht="15">
      <c r="A15420"/>
      <c r="B15420"/>
      <c r="C15420"/>
      <c r="D15420"/>
      <c r="E15420"/>
      <c r="F15420"/>
      <c r="G15420"/>
      <c r="H15420"/>
      <c r="I15420"/>
      <c r="J15420"/>
      <c r="K15420"/>
    </row>
    <row r="15421" spans="1:11" ht="15">
      <c r="A15421"/>
      <c r="B15421"/>
      <c r="C15421"/>
      <c r="D15421"/>
      <c r="E15421"/>
      <c r="F15421"/>
      <c r="G15421"/>
      <c r="H15421"/>
      <c r="I15421"/>
      <c r="J15421"/>
      <c r="K15421"/>
    </row>
    <row r="15422" spans="1:11" ht="15">
      <c r="A15422"/>
      <c r="B15422"/>
      <c r="C15422"/>
      <c r="D15422"/>
      <c r="E15422"/>
      <c r="F15422"/>
      <c r="G15422"/>
      <c r="H15422"/>
      <c r="I15422"/>
      <c r="J15422"/>
      <c r="K15422"/>
    </row>
    <row r="15423" spans="1:11" ht="15">
      <c r="A15423"/>
      <c r="B15423"/>
      <c r="C15423"/>
      <c r="D15423"/>
      <c r="E15423"/>
      <c r="F15423"/>
      <c r="G15423"/>
      <c r="H15423"/>
      <c r="I15423"/>
      <c r="J15423"/>
      <c r="K15423"/>
    </row>
    <row r="15424" spans="1:11" ht="15">
      <c r="A15424"/>
      <c r="B15424"/>
      <c r="C15424"/>
      <c r="D15424"/>
      <c r="E15424"/>
      <c r="F15424"/>
      <c r="G15424"/>
      <c r="H15424"/>
      <c r="I15424"/>
      <c r="J15424"/>
      <c r="K15424"/>
    </row>
    <row r="15425" spans="1:11" ht="15">
      <c r="A15425"/>
      <c r="B15425"/>
      <c r="C15425"/>
      <c r="D15425"/>
      <c r="E15425"/>
      <c r="F15425"/>
      <c r="G15425"/>
      <c r="H15425"/>
      <c r="I15425"/>
      <c r="J15425"/>
      <c r="K15425"/>
    </row>
    <row r="15426" spans="1:11" ht="15">
      <c r="A15426"/>
      <c r="B15426"/>
      <c r="C15426"/>
      <c r="D15426"/>
      <c r="E15426"/>
      <c r="F15426"/>
      <c r="G15426"/>
      <c r="H15426"/>
      <c r="I15426"/>
      <c r="J15426"/>
      <c r="K15426"/>
    </row>
    <row r="15427" spans="1:11" ht="15">
      <c r="A15427"/>
      <c r="B15427"/>
      <c r="C15427"/>
      <c r="D15427"/>
      <c r="E15427"/>
      <c r="F15427"/>
      <c r="G15427"/>
      <c r="H15427"/>
      <c r="I15427"/>
      <c r="J15427"/>
      <c r="K15427"/>
    </row>
    <row r="15428" spans="1:11" ht="15">
      <c r="A15428"/>
      <c r="B15428"/>
      <c r="C15428"/>
      <c r="D15428"/>
      <c r="E15428"/>
      <c r="F15428"/>
      <c r="G15428"/>
      <c r="H15428"/>
      <c r="I15428"/>
      <c r="J15428"/>
      <c r="K15428"/>
    </row>
    <row r="15429" spans="1:11" ht="15">
      <c r="A15429"/>
      <c r="B15429"/>
      <c r="C15429"/>
      <c r="D15429"/>
      <c r="E15429"/>
      <c r="F15429"/>
      <c r="G15429"/>
      <c r="H15429"/>
      <c r="I15429"/>
      <c r="J15429"/>
      <c r="K15429"/>
    </row>
    <row r="15430" spans="1:11" ht="15">
      <c r="A15430"/>
      <c r="B15430"/>
      <c r="C15430"/>
      <c r="D15430"/>
      <c r="E15430"/>
      <c r="F15430"/>
      <c r="G15430"/>
      <c r="H15430"/>
      <c r="I15430"/>
      <c r="J15430"/>
      <c r="K15430"/>
    </row>
    <row r="15431" spans="1:11" ht="15">
      <c r="A15431"/>
      <c r="B15431"/>
      <c r="C15431"/>
      <c r="D15431"/>
      <c r="E15431"/>
      <c r="F15431"/>
      <c r="G15431"/>
      <c r="H15431"/>
      <c r="I15431"/>
      <c r="J15431"/>
      <c r="K15431"/>
    </row>
    <row r="15432" spans="1:11" ht="15">
      <c r="A15432"/>
      <c r="B15432"/>
      <c r="C15432"/>
      <c r="D15432"/>
      <c r="E15432"/>
      <c r="F15432"/>
      <c r="G15432"/>
      <c r="H15432"/>
      <c r="I15432"/>
      <c r="J15432"/>
      <c r="K15432"/>
    </row>
    <row r="15433" spans="1:11" ht="15">
      <c r="A15433"/>
      <c r="B15433"/>
      <c r="C15433"/>
      <c r="D15433"/>
      <c r="E15433"/>
      <c r="F15433"/>
      <c r="G15433"/>
      <c r="H15433"/>
      <c r="I15433"/>
      <c r="J15433"/>
      <c r="K15433"/>
    </row>
    <row r="15434" spans="1:11" ht="15">
      <c r="A15434"/>
      <c r="B15434"/>
      <c r="C15434"/>
      <c r="D15434"/>
      <c r="E15434"/>
      <c r="F15434"/>
      <c r="G15434"/>
      <c r="H15434"/>
      <c r="I15434"/>
      <c r="J15434"/>
      <c r="K15434"/>
    </row>
    <row r="15435" spans="1:11" ht="15">
      <c r="A15435"/>
      <c r="B15435"/>
      <c r="C15435"/>
      <c r="D15435"/>
      <c r="E15435"/>
      <c r="F15435"/>
      <c r="G15435"/>
      <c r="H15435"/>
      <c r="I15435"/>
      <c r="J15435"/>
      <c r="K15435"/>
    </row>
    <row r="15436" spans="1:11" ht="15">
      <c r="A15436"/>
      <c r="B15436"/>
      <c r="C15436"/>
      <c r="D15436"/>
      <c r="E15436"/>
      <c r="F15436"/>
      <c r="G15436"/>
      <c r="H15436"/>
      <c r="I15436"/>
      <c r="J15436"/>
      <c r="K15436"/>
    </row>
    <row r="15437" spans="1:11" ht="15">
      <c r="A15437"/>
      <c r="B15437"/>
      <c r="C15437"/>
      <c r="D15437"/>
      <c r="E15437"/>
      <c r="F15437"/>
      <c r="G15437"/>
      <c r="H15437"/>
      <c r="I15437"/>
      <c r="J15437"/>
      <c r="K15437"/>
    </row>
    <row r="15438" spans="1:11" ht="15">
      <c r="A15438"/>
      <c r="B15438"/>
      <c r="C15438"/>
      <c r="D15438"/>
      <c r="E15438"/>
      <c r="F15438"/>
      <c r="G15438"/>
      <c r="H15438"/>
      <c r="I15438"/>
      <c r="J15438"/>
      <c r="K15438"/>
    </row>
    <row r="15439" spans="1:11" ht="15">
      <c r="A15439"/>
      <c r="B15439"/>
      <c r="C15439"/>
      <c r="D15439"/>
      <c r="E15439"/>
      <c r="F15439"/>
      <c r="G15439"/>
      <c r="H15439"/>
      <c r="I15439"/>
      <c r="J15439"/>
      <c r="K15439"/>
    </row>
    <row r="15440" spans="1:11" ht="15">
      <c r="A15440"/>
      <c r="B15440"/>
      <c r="C15440"/>
      <c r="D15440"/>
      <c r="E15440"/>
      <c r="F15440"/>
      <c r="G15440"/>
      <c r="H15440"/>
      <c r="I15440"/>
      <c r="J15440"/>
      <c r="K15440"/>
    </row>
    <row r="15441" spans="1:11" ht="15">
      <c r="A15441"/>
      <c r="B15441"/>
      <c r="C15441"/>
      <c r="D15441"/>
      <c r="E15441"/>
      <c r="F15441"/>
      <c r="G15441"/>
      <c r="H15441"/>
      <c r="I15441"/>
      <c r="J15441"/>
      <c r="K15441"/>
    </row>
    <row r="15442" spans="1:11" ht="15">
      <c r="A15442"/>
      <c r="B15442"/>
      <c r="C15442"/>
      <c r="D15442"/>
      <c r="E15442"/>
      <c r="F15442"/>
      <c r="G15442"/>
      <c r="H15442"/>
      <c r="I15442"/>
      <c r="J15442"/>
      <c r="K15442"/>
    </row>
    <row r="15443" spans="1:11" ht="15">
      <c r="A15443"/>
      <c r="B15443"/>
      <c r="C15443"/>
      <c r="D15443"/>
      <c r="E15443"/>
      <c r="F15443"/>
      <c r="G15443"/>
      <c r="H15443"/>
      <c r="I15443"/>
      <c r="J15443"/>
      <c r="K15443"/>
    </row>
    <row r="15444" spans="1:11" ht="15">
      <c r="A15444"/>
      <c r="B15444"/>
      <c r="C15444"/>
      <c r="D15444"/>
      <c r="E15444"/>
      <c r="F15444"/>
      <c r="G15444"/>
      <c r="H15444"/>
      <c r="I15444"/>
      <c r="J15444"/>
      <c r="K15444"/>
    </row>
    <row r="15445" spans="1:11" ht="15">
      <c r="A15445"/>
      <c r="B15445"/>
      <c r="C15445"/>
      <c r="D15445"/>
      <c r="E15445"/>
      <c r="F15445"/>
      <c r="G15445"/>
      <c r="H15445"/>
      <c r="I15445"/>
      <c r="J15445"/>
      <c r="K15445"/>
    </row>
    <row r="15446" spans="1:11" ht="15">
      <c r="A15446"/>
      <c r="B15446"/>
      <c r="C15446"/>
      <c r="D15446"/>
      <c r="E15446"/>
      <c r="F15446"/>
      <c r="G15446"/>
      <c r="H15446"/>
      <c r="I15446"/>
      <c r="J15446"/>
      <c r="K15446"/>
    </row>
    <row r="15447" spans="1:11" ht="15">
      <c r="A15447"/>
      <c r="B15447"/>
      <c r="C15447"/>
      <c r="D15447"/>
      <c r="E15447"/>
      <c r="F15447"/>
      <c r="G15447"/>
      <c r="H15447"/>
      <c r="I15447"/>
      <c r="J15447"/>
      <c r="K15447"/>
    </row>
    <row r="15448" spans="1:11" ht="15">
      <c r="A15448"/>
      <c r="B15448"/>
      <c r="C15448"/>
      <c r="D15448"/>
      <c r="E15448"/>
      <c r="F15448"/>
      <c r="G15448"/>
      <c r="H15448"/>
      <c r="I15448"/>
      <c r="J15448"/>
      <c r="K15448"/>
    </row>
    <row r="15449" spans="1:11" ht="15">
      <c r="A15449"/>
      <c r="B15449"/>
      <c r="C15449"/>
      <c r="D15449"/>
      <c r="E15449"/>
      <c r="F15449"/>
      <c r="G15449"/>
      <c r="H15449"/>
      <c r="I15449"/>
      <c r="J15449"/>
      <c r="K15449"/>
    </row>
    <row r="15450" spans="1:11" ht="15">
      <c r="A15450"/>
      <c r="B15450"/>
      <c r="C15450"/>
      <c r="D15450"/>
      <c r="E15450"/>
      <c r="F15450"/>
      <c r="G15450"/>
      <c r="H15450"/>
      <c r="I15450"/>
      <c r="J15450"/>
      <c r="K15450"/>
    </row>
    <row r="15451" spans="1:11" ht="15">
      <c r="A15451"/>
      <c r="B15451"/>
      <c r="C15451"/>
      <c r="D15451"/>
      <c r="E15451"/>
      <c r="F15451"/>
      <c r="G15451"/>
      <c r="H15451"/>
      <c r="I15451"/>
      <c r="J15451"/>
      <c r="K15451"/>
    </row>
    <row r="15452" spans="1:11" ht="15">
      <c r="A15452"/>
      <c r="B15452"/>
      <c r="C15452"/>
      <c r="D15452"/>
      <c r="E15452"/>
      <c r="F15452"/>
      <c r="G15452"/>
      <c r="H15452"/>
      <c r="I15452"/>
      <c r="J15452"/>
      <c r="K15452"/>
    </row>
    <row r="15453" spans="1:11" ht="15">
      <c r="A15453"/>
      <c r="B15453"/>
      <c r="C15453"/>
      <c r="D15453"/>
      <c r="E15453"/>
      <c r="F15453"/>
      <c r="G15453"/>
      <c r="H15453"/>
      <c r="I15453"/>
      <c r="J15453"/>
      <c r="K15453"/>
    </row>
    <row r="15454" spans="1:11" ht="15">
      <c r="A15454"/>
      <c r="B15454"/>
      <c r="C15454"/>
      <c r="D15454"/>
      <c r="E15454"/>
      <c r="F15454"/>
      <c r="G15454"/>
      <c r="H15454"/>
      <c r="I15454"/>
      <c r="J15454"/>
      <c r="K15454"/>
    </row>
    <row r="15455" spans="1:11" ht="15">
      <c r="A15455"/>
      <c r="B15455"/>
      <c r="C15455"/>
      <c r="D15455"/>
      <c r="E15455"/>
      <c r="F15455"/>
      <c r="G15455"/>
      <c r="H15455"/>
      <c r="I15455"/>
      <c r="J15455"/>
      <c r="K15455"/>
    </row>
    <row r="15456" spans="1:11" ht="15">
      <c r="A15456"/>
      <c r="B15456"/>
      <c r="C15456"/>
      <c r="D15456"/>
      <c r="E15456"/>
      <c r="F15456"/>
      <c r="G15456"/>
      <c r="H15456"/>
      <c r="I15456"/>
      <c r="J15456"/>
      <c r="K15456"/>
    </row>
    <row r="15457" spans="1:11" ht="15">
      <c r="A15457"/>
      <c r="B15457"/>
      <c r="C15457"/>
      <c r="D15457"/>
      <c r="E15457"/>
      <c r="F15457"/>
      <c r="G15457"/>
      <c r="H15457"/>
      <c r="I15457"/>
      <c r="J15457"/>
      <c r="K15457"/>
    </row>
    <row r="15458" spans="1:11" ht="15">
      <c r="A15458"/>
      <c r="B15458"/>
      <c r="C15458"/>
      <c r="D15458"/>
      <c r="E15458"/>
      <c r="F15458"/>
      <c r="G15458"/>
      <c r="H15458"/>
      <c r="I15458"/>
      <c r="J15458"/>
      <c r="K15458"/>
    </row>
    <row r="15459" spans="1:11" ht="15">
      <c r="A15459"/>
      <c r="B15459"/>
      <c r="C15459"/>
      <c r="D15459"/>
      <c r="E15459"/>
      <c r="F15459"/>
      <c r="G15459"/>
      <c r="H15459"/>
      <c r="I15459"/>
      <c r="J15459"/>
      <c r="K15459"/>
    </row>
    <row r="15460" spans="1:11" ht="15">
      <c r="A15460"/>
      <c r="B15460"/>
      <c r="C15460"/>
      <c r="D15460"/>
      <c r="E15460"/>
      <c r="F15460"/>
      <c r="G15460"/>
      <c r="H15460"/>
      <c r="I15460"/>
      <c r="J15460"/>
      <c r="K15460"/>
    </row>
    <row r="15461" spans="1:11" ht="15">
      <c r="A15461"/>
      <c r="B15461"/>
      <c r="C15461"/>
      <c r="D15461"/>
      <c r="E15461"/>
      <c r="F15461"/>
      <c r="G15461"/>
      <c r="H15461"/>
      <c r="I15461"/>
      <c r="J15461"/>
      <c r="K15461"/>
    </row>
    <row r="15462" spans="1:11" ht="15">
      <c r="A15462"/>
      <c r="B15462"/>
      <c r="C15462"/>
      <c r="D15462"/>
      <c r="E15462"/>
      <c r="F15462"/>
      <c r="G15462"/>
      <c r="H15462"/>
      <c r="I15462"/>
      <c r="J15462"/>
      <c r="K15462"/>
    </row>
    <row r="15463" spans="1:11" ht="15">
      <c r="A15463"/>
      <c r="B15463"/>
      <c r="C15463"/>
      <c r="D15463"/>
      <c r="E15463"/>
      <c r="F15463"/>
      <c r="G15463"/>
      <c r="H15463"/>
      <c r="I15463"/>
      <c r="J15463"/>
      <c r="K15463"/>
    </row>
    <row r="15464" spans="1:11" ht="15">
      <c r="A15464"/>
      <c r="B15464"/>
      <c r="C15464"/>
      <c r="D15464"/>
      <c r="E15464"/>
      <c r="F15464"/>
      <c r="G15464"/>
      <c r="H15464"/>
      <c r="I15464"/>
      <c r="J15464"/>
      <c r="K15464"/>
    </row>
    <row r="15465" spans="1:11" ht="15">
      <c r="A15465"/>
      <c r="B15465"/>
      <c r="C15465"/>
      <c r="D15465"/>
      <c r="E15465"/>
      <c r="F15465"/>
      <c r="G15465"/>
      <c r="H15465"/>
      <c r="I15465"/>
      <c r="J15465"/>
      <c r="K15465"/>
    </row>
    <row r="15466" spans="1:11" ht="15">
      <c r="A15466"/>
      <c r="B15466"/>
      <c r="C15466"/>
      <c r="D15466"/>
      <c r="E15466"/>
      <c r="F15466"/>
      <c r="G15466"/>
      <c r="H15466"/>
      <c r="I15466"/>
      <c r="J15466"/>
      <c r="K15466"/>
    </row>
    <row r="15467" spans="1:11" ht="15">
      <c r="A15467"/>
      <c r="B15467"/>
      <c r="C15467"/>
      <c r="D15467"/>
      <c r="E15467"/>
      <c r="F15467"/>
      <c r="G15467"/>
      <c r="H15467"/>
      <c r="I15467"/>
      <c r="J15467"/>
      <c r="K15467"/>
    </row>
    <row r="15468" spans="1:11" ht="15">
      <c r="A15468"/>
      <c r="B15468"/>
      <c r="C15468"/>
      <c r="D15468"/>
      <c r="E15468"/>
      <c r="F15468"/>
      <c r="G15468"/>
      <c r="H15468"/>
      <c r="I15468"/>
      <c r="J15468"/>
      <c r="K15468"/>
    </row>
    <row r="15469" spans="1:11" ht="15">
      <c r="A15469"/>
      <c r="B15469"/>
      <c r="C15469"/>
      <c r="D15469"/>
      <c r="E15469"/>
      <c r="F15469"/>
      <c r="G15469"/>
      <c r="H15469"/>
      <c r="I15469"/>
      <c r="J15469"/>
      <c r="K15469"/>
    </row>
    <row r="15470" spans="1:11" ht="15">
      <c r="A15470"/>
      <c r="B15470"/>
      <c r="C15470"/>
      <c r="D15470"/>
      <c r="E15470"/>
      <c r="F15470"/>
      <c r="G15470"/>
      <c r="H15470"/>
      <c r="I15470"/>
      <c r="J15470"/>
      <c r="K15470"/>
    </row>
    <row r="15471" spans="1:11" ht="15">
      <c r="A15471"/>
      <c r="B15471"/>
      <c r="C15471"/>
      <c r="D15471"/>
      <c r="E15471"/>
      <c r="F15471"/>
      <c r="G15471"/>
      <c r="H15471"/>
      <c r="I15471"/>
      <c r="J15471"/>
      <c r="K15471"/>
    </row>
    <row r="15472" spans="1:11" ht="15">
      <c r="A15472"/>
      <c r="B15472"/>
      <c r="C15472"/>
      <c r="D15472"/>
      <c r="E15472"/>
      <c r="F15472"/>
      <c r="G15472"/>
      <c r="H15472"/>
      <c r="I15472"/>
      <c r="J15472"/>
      <c r="K15472"/>
    </row>
    <row r="15473" spans="1:11" ht="15">
      <c r="A15473"/>
      <c r="B15473"/>
      <c r="C15473"/>
      <c r="D15473"/>
      <c r="E15473"/>
      <c r="F15473"/>
      <c r="G15473"/>
      <c r="H15473"/>
      <c r="I15473"/>
      <c r="J15473"/>
      <c r="K15473"/>
    </row>
    <row r="15474" spans="1:11" ht="15">
      <c r="A15474"/>
      <c r="B15474"/>
      <c r="C15474"/>
      <c r="D15474"/>
      <c r="E15474"/>
      <c r="F15474"/>
      <c r="G15474"/>
      <c r="H15474"/>
      <c r="I15474"/>
      <c r="J15474"/>
      <c r="K15474"/>
    </row>
    <row r="15475" spans="1:11" ht="15">
      <c r="A15475"/>
      <c r="B15475"/>
      <c r="C15475"/>
      <c r="D15475"/>
      <c r="E15475"/>
      <c r="F15475"/>
      <c r="G15475"/>
      <c r="H15475"/>
      <c r="I15475"/>
      <c r="J15475"/>
      <c r="K15475"/>
    </row>
    <row r="15476" spans="1:11" ht="15">
      <c r="A15476"/>
      <c r="B15476"/>
      <c r="C15476"/>
      <c r="D15476"/>
      <c r="E15476"/>
      <c r="F15476"/>
      <c r="G15476"/>
      <c r="H15476"/>
      <c r="I15476"/>
      <c r="J15476"/>
      <c r="K15476"/>
    </row>
    <row r="15477" spans="1:11" ht="15">
      <c r="A15477"/>
      <c r="B15477"/>
      <c r="C15477"/>
      <c r="D15477"/>
      <c r="E15477"/>
      <c r="F15477"/>
      <c r="G15477"/>
      <c r="H15477"/>
      <c r="I15477"/>
      <c r="J15477"/>
      <c r="K15477"/>
    </row>
    <row r="15478" spans="1:11" ht="15">
      <c r="A15478"/>
      <c r="B15478"/>
      <c r="C15478"/>
      <c r="D15478"/>
      <c r="E15478"/>
      <c r="F15478"/>
      <c r="G15478"/>
      <c r="H15478"/>
      <c r="I15478"/>
      <c r="J15478"/>
      <c r="K15478"/>
    </row>
    <row r="15479" spans="1:11" ht="15">
      <c r="A15479"/>
      <c r="B15479"/>
      <c r="C15479"/>
      <c r="D15479"/>
      <c r="E15479"/>
      <c r="F15479"/>
      <c r="G15479"/>
      <c r="H15479"/>
      <c r="I15479"/>
      <c r="J15479"/>
      <c r="K15479"/>
    </row>
    <row r="15480" spans="1:11" ht="15">
      <c r="A15480"/>
      <c r="B15480"/>
      <c r="C15480"/>
      <c r="D15480"/>
      <c r="E15480"/>
      <c r="F15480"/>
      <c r="G15480"/>
      <c r="H15480"/>
      <c r="I15480"/>
      <c r="J15480"/>
      <c r="K15480"/>
    </row>
    <row r="15481" spans="1:11" ht="15">
      <c r="A15481"/>
      <c r="B15481"/>
      <c r="C15481"/>
      <c r="D15481"/>
      <c r="E15481"/>
      <c r="F15481"/>
      <c r="G15481"/>
      <c r="H15481"/>
      <c r="I15481"/>
      <c r="J15481"/>
      <c r="K15481"/>
    </row>
    <row r="15482" spans="1:11" ht="15">
      <c r="A15482"/>
      <c r="B15482"/>
      <c r="C15482"/>
      <c r="D15482"/>
      <c r="E15482"/>
      <c r="F15482"/>
      <c r="G15482"/>
      <c r="H15482"/>
      <c r="I15482"/>
      <c r="J15482"/>
      <c r="K15482"/>
    </row>
    <row r="15483" spans="1:11" ht="15">
      <c r="A15483"/>
      <c r="B15483"/>
      <c r="C15483"/>
      <c r="D15483"/>
      <c r="E15483"/>
      <c r="F15483"/>
      <c r="G15483"/>
      <c r="H15483"/>
      <c r="I15483"/>
      <c r="J15483"/>
      <c r="K15483"/>
    </row>
    <row r="15484" spans="1:11" ht="15">
      <c r="A15484"/>
      <c r="B15484"/>
      <c r="C15484"/>
      <c r="D15484"/>
      <c r="E15484"/>
      <c r="F15484"/>
      <c r="G15484"/>
      <c r="H15484"/>
      <c r="I15484"/>
      <c r="J15484"/>
      <c r="K15484"/>
    </row>
    <row r="15485" spans="1:11" ht="15">
      <c r="A15485"/>
      <c r="B15485"/>
      <c r="C15485"/>
      <c r="D15485"/>
      <c r="E15485"/>
      <c r="F15485"/>
      <c r="G15485"/>
      <c r="H15485"/>
      <c r="I15485"/>
      <c r="J15485"/>
      <c r="K15485"/>
    </row>
    <row r="15486" spans="1:11" ht="15">
      <c r="A15486"/>
      <c r="B15486"/>
      <c r="C15486"/>
      <c r="D15486"/>
      <c r="E15486"/>
      <c r="F15486"/>
      <c r="G15486"/>
      <c r="H15486"/>
      <c r="I15486"/>
      <c r="J15486"/>
      <c r="K15486"/>
    </row>
    <row r="15487" spans="1:11" ht="15">
      <c r="A15487"/>
      <c r="B15487"/>
      <c r="C15487"/>
      <c r="D15487"/>
      <c r="E15487"/>
      <c r="F15487"/>
      <c r="G15487"/>
      <c r="H15487"/>
      <c r="I15487"/>
      <c r="J15487"/>
      <c r="K15487"/>
    </row>
    <row r="15488" spans="1:11" ht="15">
      <c r="A15488"/>
      <c r="B15488"/>
      <c r="C15488"/>
      <c r="D15488"/>
      <c r="E15488"/>
      <c r="F15488"/>
      <c r="G15488"/>
      <c r="H15488"/>
      <c r="I15488"/>
      <c r="J15488"/>
      <c r="K15488"/>
    </row>
    <row r="15489" spans="1:11" ht="15">
      <c r="A15489"/>
      <c r="B15489"/>
      <c r="C15489"/>
      <c r="D15489"/>
      <c r="E15489"/>
      <c r="F15489"/>
      <c r="G15489"/>
      <c r="H15489"/>
      <c r="I15489"/>
      <c r="J15489"/>
      <c r="K15489"/>
    </row>
    <row r="15490" spans="1:11" ht="15">
      <c r="A15490"/>
      <c r="B15490"/>
      <c r="C15490"/>
      <c r="D15490"/>
      <c r="E15490"/>
      <c r="F15490"/>
      <c r="G15490"/>
      <c r="H15490"/>
      <c r="I15490"/>
      <c r="J15490"/>
      <c r="K15490"/>
    </row>
    <row r="15491" spans="1:11" ht="15">
      <c r="A15491"/>
      <c r="B15491"/>
      <c r="C15491"/>
      <c r="D15491"/>
      <c r="E15491"/>
      <c r="F15491"/>
      <c r="G15491"/>
      <c r="H15491"/>
      <c r="I15491"/>
      <c r="J15491"/>
      <c r="K15491"/>
    </row>
    <row r="15492" spans="1:11" ht="15">
      <c r="A15492"/>
      <c r="B15492"/>
      <c r="C15492"/>
      <c r="D15492"/>
      <c r="E15492"/>
      <c r="F15492"/>
      <c r="G15492"/>
      <c r="H15492"/>
      <c r="I15492"/>
      <c r="J15492"/>
      <c r="K15492"/>
    </row>
    <row r="15493" spans="1:11" ht="15">
      <c r="A15493"/>
      <c r="B15493"/>
      <c r="C15493"/>
      <c r="D15493"/>
      <c r="E15493"/>
      <c r="F15493"/>
      <c r="G15493"/>
      <c r="H15493"/>
      <c r="I15493"/>
      <c r="J15493"/>
      <c r="K15493"/>
    </row>
    <row r="15494" spans="1:11" ht="15">
      <c r="A15494"/>
      <c r="B15494"/>
      <c r="C15494"/>
      <c r="D15494"/>
      <c r="E15494"/>
      <c r="F15494"/>
      <c r="G15494"/>
      <c r="H15494"/>
      <c r="I15494"/>
      <c r="J15494"/>
      <c r="K15494"/>
    </row>
    <row r="15495" spans="1:11" ht="15">
      <c r="A15495"/>
      <c r="B15495"/>
      <c r="C15495"/>
      <c r="D15495"/>
      <c r="E15495"/>
      <c r="F15495"/>
      <c r="G15495"/>
      <c r="H15495"/>
      <c r="I15495"/>
      <c r="J15495"/>
      <c r="K15495"/>
    </row>
    <row r="15496" spans="1:11" ht="15">
      <c r="A15496"/>
      <c r="B15496"/>
      <c r="C15496"/>
      <c r="D15496"/>
      <c r="E15496"/>
      <c r="F15496"/>
      <c r="G15496"/>
      <c r="H15496"/>
      <c r="I15496"/>
      <c r="J15496"/>
      <c r="K15496"/>
    </row>
    <row r="15497" spans="1:11" ht="15">
      <c r="A15497"/>
      <c r="B15497"/>
      <c r="C15497"/>
      <c r="D15497"/>
      <c r="E15497"/>
      <c r="F15497"/>
      <c r="G15497"/>
      <c r="H15497"/>
      <c r="I15497"/>
      <c r="J15497"/>
      <c r="K15497"/>
    </row>
    <row r="15498" spans="1:11" ht="15">
      <c r="A15498"/>
      <c r="B15498"/>
      <c r="C15498"/>
      <c r="D15498"/>
      <c r="E15498"/>
      <c r="F15498"/>
      <c r="G15498"/>
      <c r="H15498"/>
      <c r="I15498"/>
      <c r="J15498"/>
      <c r="K15498"/>
    </row>
    <row r="15499" spans="1:11" ht="15">
      <c r="A15499"/>
      <c r="B15499"/>
      <c r="C15499"/>
      <c r="D15499"/>
      <c r="E15499"/>
      <c r="F15499"/>
      <c r="G15499"/>
      <c r="H15499"/>
      <c r="I15499"/>
      <c r="J15499"/>
      <c r="K15499"/>
    </row>
    <row r="15500" spans="1:11" ht="15">
      <c r="A15500"/>
      <c r="B15500"/>
      <c r="C15500"/>
      <c r="D15500"/>
      <c r="E15500"/>
      <c r="F15500"/>
      <c r="G15500"/>
      <c r="H15500"/>
      <c r="I15500"/>
      <c r="J15500"/>
      <c r="K15500"/>
    </row>
    <row r="15501" spans="1:11" ht="15">
      <c r="A15501"/>
      <c r="B15501"/>
      <c r="C15501"/>
      <c r="D15501"/>
      <c r="E15501"/>
      <c r="F15501"/>
      <c r="G15501"/>
      <c r="H15501"/>
      <c r="I15501"/>
      <c r="J15501"/>
      <c r="K15501"/>
    </row>
    <row r="15502" spans="1:11" ht="15">
      <c r="A15502"/>
      <c r="B15502"/>
      <c r="C15502"/>
      <c r="D15502"/>
      <c r="E15502"/>
      <c r="F15502"/>
      <c r="G15502"/>
      <c r="H15502"/>
      <c r="I15502"/>
      <c r="J15502"/>
      <c r="K15502"/>
    </row>
    <row r="15503" spans="1:11" ht="15">
      <c r="A15503"/>
      <c r="B15503"/>
      <c r="C15503"/>
      <c r="D15503"/>
      <c r="E15503"/>
      <c r="F15503"/>
      <c r="G15503"/>
      <c r="H15503"/>
      <c r="I15503"/>
      <c r="J15503"/>
      <c r="K15503"/>
    </row>
    <row r="15504" spans="1:11" ht="15">
      <c r="A15504"/>
      <c r="B15504"/>
      <c r="C15504"/>
      <c r="D15504"/>
      <c r="E15504"/>
      <c r="F15504"/>
      <c r="G15504"/>
      <c r="H15504"/>
      <c r="I15504"/>
      <c r="J15504"/>
      <c r="K15504"/>
    </row>
    <row r="15505" spans="1:11" ht="15">
      <c r="A15505"/>
      <c r="B15505"/>
      <c r="C15505"/>
      <c r="D15505"/>
      <c r="E15505"/>
      <c r="F15505"/>
      <c r="G15505"/>
      <c r="H15505"/>
      <c r="I15505"/>
      <c r="J15505"/>
      <c r="K15505"/>
    </row>
    <row r="15506" spans="1:11" ht="15">
      <c r="A15506"/>
      <c r="B15506"/>
      <c r="C15506"/>
      <c r="D15506"/>
      <c r="E15506"/>
      <c r="F15506"/>
      <c r="G15506"/>
      <c r="H15506"/>
      <c r="I15506"/>
      <c r="J15506"/>
      <c r="K15506"/>
    </row>
    <row r="15507" spans="1:11" ht="15">
      <c r="A15507"/>
      <c r="B15507"/>
      <c r="C15507"/>
      <c r="D15507"/>
      <c r="E15507"/>
      <c r="F15507"/>
      <c r="G15507"/>
      <c r="H15507"/>
      <c r="I15507"/>
      <c r="J15507"/>
      <c r="K15507"/>
    </row>
    <row r="15508" spans="1:11" ht="15">
      <c r="A15508"/>
      <c r="B15508"/>
      <c r="C15508"/>
      <c r="D15508"/>
      <c r="E15508"/>
      <c r="F15508"/>
      <c r="G15508"/>
      <c r="H15508"/>
      <c r="I15508"/>
      <c r="J15508"/>
      <c r="K15508"/>
    </row>
    <row r="15509" spans="1:11" ht="15">
      <c r="A15509"/>
      <c r="B15509"/>
      <c r="C15509"/>
      <c r="D15509"/>
      <c r="E15509"/>
      <c r="F15509"/>
      <c r="G15509"/>
      <c r="H15509"/>
      <c r="I15509"/>
      <c r="J15509"/>
      <c r="K15509"/>
    </row>
    <row r="15510" spans="1:11" ht="15">
      <c r="A15510"/>
      <c r="B15510"/>
      <c r="C15510"/>
      <c r="D15510"/>
      <c r="E15510"/>
      <c r="F15510"/>
      <c r="G15510"/>
      <c r="H15510"/>
      <c r="I15510"/>
      <c r="J15510"/>
      <c r="K15510"/>
    </row>
    <row r="15511" spans="1:11" ht="15">
      <c r="A15511"/>
      <c r="B15511"/>
      <c r="C15511"/>
      <c r="D15511"/>
      <c r="E15511"/>
      <c r="F15511"/>
      <c r="G15511"/>
      <c r="H15511"/>
      <c r="I15511"/>
      <c r="J15511"/>
      <c r="K15511"/>
    </row>
    <row r="15512" spans="1:11" ht="15">
      <c r="A15512"/>
      <c r="B15512"/>
      <c r="C15512"/>
      <c r="D15512"/>
      <c r="E15512"/>
      <c r="F15512"/>
      <c r="G15512"/>
      <c r="H15512"/>
      <c r="I15512"/>
      <c r="J15512"/>
      <c r="K15512"/>
    </row>
    <row r="15513" spans="1:11" ht="15">
      <c r="A15513"/>
      <c r="B15513"/>
      <c r="C15513"/>
      <c r="D15513"/>
      <c r="E15513"/>
      <c r="F15513"/>
      <c r="G15513"/>
      <c r="H15513"/>
      <c r="I15513"/>
      <c r="J15513"/>
      <c r="K15513"/>
    </row>
    <row r="15514" spans="1:11" ht="15">
      <c r="A15514"/>
      <c r="B15514"/>
      <c r="C15514"/>
      <c r="D15514"/>
      <c r="E15514"/>
      <c r="F15514"/>
      <c r="G15514"/>
      <c r="H15514"/>
      <c r="I15514"/>
      <c r="J15514"/>
      <c r="K15514"/>
    </row>
    <row r="15515" spans="1:11" ht="15">
      <c r="A15515"/>
      <c r="B15515"/>
      <c r="C15515"/>
      <c r="D15515"/>
      <c r="E15515"/>
      <c r="F15515"/>
      <c r="G15515"/>
      <c r="H15515"/>
      <c r="I15515"/>
      <c r="J15515"/>
      <c r="K15515"/>
    </row>
    <row r="15516" spans="1:11" ht="15">
      <c r="A15516"/>
      <c r="B15516"/>
      <c r="C15516"/>
      <c r="D15516"/>
      <c r="E15516"/>
      <c r="F15516"/>
      <c r="G15516"/>
      <c r="H15516"/>
      <c r="I15516"/>
      <c r="J15516"/>
      <c r="K15516"/>
    </row>
    <row r="15517" spans="1:11" ht="15">
      <c r="A15517"/>
      <c r="B15517"/>
      <c r="C15517"/>
      <c r="D15517"/>
      <c r="E15517"/>
      <c r="F15517"/>
      <c r="G15517"/>
      <c r="H15517"/>
      <c r="I15517"/>
      <c r="J15517"/>
      <c r="K15517"/>
    </row>
    <row r="15518" spans="1:11" ht="15">
      <c r="A15518"/>
      <c r="B15518"/>
      <c r="C15518"/>
      <c r="D15518"/>
      <c r="E15518"/>
      <c r="F15518"/>
      <c r="G15518"/>
      <c r="H15518"/>
      <c r="I15518"/>
      <c r="J15518"/>
      <c r="K15518"/>
    </row>
    <row r="15519" spans="1:11" ht="15">
      <c r="A15519"/>
      <c r="B15519"/>
      <c r="C15519"/>
      <c r="D15519"/>
      <c r="E15519"/>
      <c r="F15519"/>
      <c r="G15519"/>
      <c r="H15519"/>
      <c r="I15519"/>
      <c r="J15519"/>
      <c r="K15519"/>
    </row>
    <row r="15520" spans="1:11" ht="15">
      <c r="A15520"/>
      <c r="B15520"/>
      <c r="C15520"/>
      <c r="D15520"/>
      <c r="E15520"/>
      <c r="F15520"/>
      <c r="G15520"/>
      <c r="H15520"/>
      <c r="I15520"/>
      <c r="J15520"/>
      <c r="K15520"/>
    </row>
    <row r="15521" spans="1:11" ht="15">
      <c r="A15521"/>
      <c r="B15521"/>
      <c r="C15521"/>
      <c r="D15521"/>
      <c r="E15521"/>
      <c r="F15521"/>
      <c r="G15521"/>
      <c r="H15521"/>
      <c r="I15521"/>
      <c r="J15521"/>
      <c r="K15521"/>
    </row>
    <row r="15522" spans="1:11" ht="15">
      <c r="A15522"/>
      <c r="B15522"/>
      <c r="C15522"/>
      <c r="D15522"/>
      <c r="E15522"/>
      <c r="F15522"/>
      <c r="G15522"/>
      <c r="H15522"/>
      <c r="I15522"/>
      <c r="J15522"/>
      <c r="K15522"/>
    </row>
    <row r="15523" spans="1:11" ht="15">
      <c r="A15523"/>
      <c r="B15523"/>
      <c r="C15523"/>
      <c r="D15523"/>
      <c r="E15523"/>
      <c r="F15523"/>
      <c r="G15523"/>
      <c r="H15523"/>
      <c r="I15523"/>
      <c r="J15523"/>
      <c r="K15523"/>
    </row>
    <row r="15524" spans="1:11" ht="15">
      <c r="A15524"/>
      <c r="B15524"/>
      <c r="C15524"/>
      <c r="D15524"/>
      <c r="E15524"/>
      <c r="F15524"/>
      <c r="G15524"/>
      <c r="H15524"/>
      <c r="I15524"/>
      <c r="J15524"/>
      <c r="K15524"/>
    </row>
    <row r="15525" spans="1:11" ht="15">
      <c r="A15525"/>
      <c r="B15525"/>
      <c r="C15525"/>
      <c r="D15525"/>
      <c r="E15525"/>
      <c r="F15525"/>
      <c r="G15525"/>
      <c r="H15525"/>
      <c r="I15525"/>
      <c r="J15525"/>
      <c r="K15525"/>
    </row>
    <row r="15526" spans="1:11" ht="15">
      <c r="A15526"/>
      <c r="B15526"/>
      <c r="C15526"/>
      <c r="D15526"/>
      <c r="E15526"/>
      <c r="F15526"/>
      <c r="G15526"/>
      <c r="H15526"/>
      <c r="I15526"/>
      <c r="J15526"/>
      <c r="K15526"/>
    </row>
    <row r="15527" spans="1:11" ht="15">
      <c r="A15527"/>
      <c r="B15527"/>
      <c r="C15527"/>
      <c r="D15527"/>
      <c r="E15527"/>
      <c r="F15527"/>
      <c r="G15527"/>
      <c r="H15527"/>
      <c r="I15527"/>
      <c r="J15527"/>
      <c r="K15527"/>
    </row>
    <row r="15528" spans="1:11" ht="15">
      <c r="A15528"/>
      <c r="B15528"/>
      <c r="C15528"/>
      <c r="D15528"/>
      <c r="E15528"/>
      <c r="F15528"/>
      <c r="G15528"/>
      <c r="H15528"/>
      <c r="I15528"/>
      <c r="J15528"/>
      <c r="K15528"/>
    </row>
    <row r="15529" spans="1:11" ht="15">
      <c r="A15529"/>
      <c r="B15529"/>
      <c r="C15529"/>
      <c r="D15529"/>
      <c r="E15529"/>
      <c r="F15529"/>
      <c r="G15529"/>
      <c r="H15529"/>
      <c r="I15529"/>
      <c r="J15529"/>
      <c r="K15529"/>
    </row>
    <row r="15530" spans="1:11" ht="15">
      <c r="A15530"/>
      <c r="B15530"/>
      <c r="C15530"/>
      <c r="D15530"/>
      <c r="E15530"/>
      <c r="F15530"/>
      <c r="G15530"/>
      <c r="H15530"/>
      <c r="I15530"/>
      <c r="J15530"/>
      <c r="K15530"/>
    </row>
    <row r="15531" spans="1:11" ht="15">
      <c r="A15531"/>
      <c r="B15531"/>
      <c r="C15531"/>
      <c r="D15531"/>
      <c r="E15531"/>
      <c r="F15531"/>
      <c r="G15531"/>
      <c r="H15531"/>
      <c r="I15531"/>
      <c r="J15531"/>
      <c r="K15531"/>
    </row>
    <row r="15532" spans="1:11" ht="15">
      <c r="A15532"/>
      <c r="B15532"/>
      <c r="C15532"/>
      <c r="D15532"/>
      <c r="E15532"/>
      <c r="F15532"/>
      <c r="G15532"/>
      <c r="H15532"/>
      <c r="I15532"/>
      <c r="J15532"/>
      <c r="K15532"/>
    </row>
    <row r="15533" spans="1:11" ht="15">
      <c r="A15533"/>
      <c r="B15533"/>
      <c r="C15533"/>
      <c r="D15533"/>
      <c r="E15533"/>
      <c r="F15533"/>
      <c r="G15533"/>
      <c r="H15533"/>
      <c r="I15533"/>
      <c r="J15533"/>
      <c r="K15533"/>
    </row>
    <row r="15534" spans="1:11" ht="15">
      <c r="A15534"/>
      <c r="B15534"/>
      <c r="C15534"/>
      <c r="D15534"/>
      <c r="E15534"/>
      <c r="F15534"/>
      <c r="G15534"/>
      <c r="H15534"/>
      <c r="I15534"/>
      <c r="J15534"/>
      <c r="K15534"/>
    </row>
    <row r="15535" spans="1:11" ht="15">
      <c r="A15535"/>
      <c r="B15535"/>
      <c r="C15535"/>
      <c r="D15535"/>
      <c r="E15535"/>
      <c r="F15535"/>
      <c r="G15535"/>
      <c r="H15535"/>
      <c r="I15535"/>
      <c r="J15535"/>
      <c r="K15535"/>
    </row>
    <row r="15536" spans="1:11" ht="15">
      <c r="A15536"/>
      <c r="B15536"/>
      <c r="C15536"/>
      <c r="D15536"/>
      <c r="E15536"/>
      <c r="F15536"/>
      <c r="G15536"/>
      <c r="H15536"/>
      <c r="I15536"/>
      <c r="J15536"/>
      <c r="K15536"/>
    </row>
    <row r="15537" spans="1:11" ht="15">
      <c r="A15537"/>
      <c r="B15537"/>
      <c r="C15537"/>
      <c r="D15537"/>
      <c r="E15537"/>
      <c r="F15537"/>
      <c r="G15537"/>
      <c r="H15537"/>
      <c r="I15537"/>
      <c r="J15537"/>
      <c r="K15537"/>
    </row>
    <row r="15538" spans="1:11" ht="15">
      <c r="A15538"/>
      <c r="B15538"/>
      <c r="C15538"/>
      <c r="D15538"/>
      <c r="E15538"/>
      <c r="F15538"/>
      <c r="G15538"/>
      <c r="H15538"/>
      <c r="I15538"/>
      <c r="J15538"/>
      <c r="K15538"/>
    </row>
    <row r="15539" spans="1:11" ht="15">
      <c r="A15539"/>
      <c r="B15539"/>
      <c r="C15539"/>
      <c r="D15539"/>
      <c r="E15539"/>
      <c r="F15539"/>
      <c r="G15539"/>
      <c r="H15539"/>
      <c r="I15539"/>
      <c r="J15539"/>
      <c r="K15539"/>
    </row>
    <row r="15540" spans="1:11" ht="15">
      <c r="A15540"/>
      <c r="B15540"/>
      <c r="C15540"/>
      <c r="D15540"/>
      <c r="E15540"/>
      <c r="F15540"/>
      <c r="G15540"/>
      <c r="H15540"/>
      <c r="I15540"/>
      <c r="J15540"/>
      <c r="K15540"/>
    </row>
    <row r="15541" spans="1:11" ht="15">
      <c r="A15541"/>
      <c r="B15541"/>
      <c r="C15541"/>
      <c r="D15541"/>
      <c r="E15541"/>
      <c r="F15541"/>
      <c r="G15541"/>
      <c r="H15541"/>
      <c r="I15541"/>
      <c r="J15541"/>
      <c r="K15541"/>
    </row>
    <row r="15542" spans="1:11" ht="15">
      <c r="A15542"/>
      <c r="B15542"/>
      <c r="C15542"/>
      <c r="D15542"/>
      <c r="E15542"/>
      <c r="F15542"/>
      <c r="G15542"/>
      <c r="H15542"/>
      <c r="I15542"/>
      <c r="J15542"/>
      <c r="K15542"/>
    </row>
    <row r="15543" spans="1:11" ht="15">
      <c r="A15543"/>
      <c r="B15543"/>
      <c r="C15543"/>
      <c r="D15543"/>
      <c r="E15543"/>
      <c r="F15543"/>
      <c r="G15543"/>
      <c r="H15543"/>
      <c r="I15543"/>
      <c r="J15543"/>
      <c r="K15543"/>
    </row>
    <row r="15544" spans="1:11" ht="15">
      <c r="A15544"/>
      <c r="B15544"/>
      <c r="C15544"/>
      <c r="D15544"/>
      <c r="E15544"/>
      <c r="F15544"/>
      <c r="G15544"/>
      <c r="H15544"/>
      <c r="I15544"/>
      <c r="J15544"/>
      <c r="K15544"/>
    </row>
    <row r="15545" spans="1:11" ht="15">
      <c r="A15545"/>
      <c r="B15545"/>
      <c r="C15545"/>
      <c r="D15545"/>
      <c r="E15545"/>
      <c r="F15545"/>
      <c r="G15545"/>
      <c r="H15545"/>
      <c r="I15545"/>
      <c r="J15545"/>
      <c r="K15545"/>
    </row>
    <row r="15546" spans="1:11" ht="15">
      <c r="A15546"/>
      <c r="B15546"/>
      <c r="C15546"/>
      <c r="D15546"/>
      <c r="E15546"/>
      <c r="F15546"/>
      <c r="G15546"/>
      <c r="H15546"/>
      <c r="I15546"/>
      <c r="J15546"/>
      <c r="K15546"/>
    </row>
    <row r="15547" spans="1:11" ht="15">
      <c r="A15547"/>
      <c r="B15547"/>
      <c r="C15547"/>
      <c r="D15547"/>
      <c r="E15547"/>
      <c r="F15547"/>
      <c r="G15547"/>
      <c r="H15547"/>
      <c r="I15547"/>
      <c r="J15547"/>
      <c r="K15547"/>
    </row>
    <row r="15548" spans="1:11" ht="15">
      <c r="A15548"/>
      <c r="B15548"/>
      <c r="C15548"/>
      <c r="D15548"/>
      <c r="E15548"/>
      <c r="F15548"/>
      <c r="G15548"/>
      <c r="H15548"/>
      <c r="I15548"/>
      <c r="J15548"/>
      <c r="K15548"/>
    </row>
    <row r="15549" spans="1:11" ht="15">
      <c r="A15549"/>
      <c r="B15549"/>
      <c r="C15549"/>
      <c r="D15549"/>
      <c r="E15549"/>
      <c r="F15549"/>
      <c r="G15549"/>
      <c r="H15549"/>
      <c r="I15549"/>
      <c r="J15549"/>
      <c r="K15549"/>
    </row>
    <row r="15550" spans="1:11" ht="15">
      <c r="A15550"/>
      <c r="B15550"/>
      <c r="C15550"/>
      <c r="D15550"/>
      <c r="E15550"/>
      <c r="F15550"/>
      <c r="G15550"/>
      <c r="H15550"/>
      <c r="I15550"/>
      <c r="J15550"/>
      <c r="K15550"/>
    </row>
    <row r="15551" spans="1:11" ht="15">
      <c r="A15551"/>
      <c r="B15551"/>
      <c r="C15551"/>
      <c r="D15551"/>
      <c r="E15551"/>
      <c r="F15551"/>
      <c r="G15551"/>
      <c r="H15551"/>
      <c r="I15551"/>
      <c r="J15551"/>
      <c r="K15551"/>
    </row>
    <row r="15552" spans="1:11" ht="15">
      <c r="A15552"/>
      <c r="B15552"/>
      <c r="C15552"/>
      <c r="D15552"/>
      <c r="E15552"/>
      <c r="F15552"/>
      <c r="G15552"/>
      <c r="H15552"/>
      <c r="I15552"/>
      <c r="J15552"/>
      <c r="K15552"/>
    </row>
    <row r="15553" spans="1:11" ht="15">
      <c r="A15553"/>
      <c r="B15553"/>
      <c r="C15553"/>
      <c r="D15553"/>
      <c r="E15553"/>
      <c r="F15553"/>
      <c r="G15553"/>
      <c r="H15553"/>
      <c r="I15553"/>
      <c r="J15553"/>
      <c r="K15553"/>
    </row>
    <row r="15554" spans="1:11" ht="15">
      <c r="A15554"/>
      <c r="B15554"/>
      <c r="C15554"/>
      <c r="D15554"/>
      <c r="E15554"/>
      <c r="F15554"/>
      <c r="G15554"/>
      <c r="H15554"/>
      <c r="I15554"/>
      <c r="J15554"/>
      <c r="K15554"/>
    </row>
    <row r="15555" spans="1:11" ht="15">
      <c r="A15555"/>
      <c r="B15555"/>
      <c r="C15555"/>
      <c r="D15555"/>
      <c r="E15555"/>
      <c r="F15555"/>
      <c r="G15555"/>
      <c r="H15555"/>
      <c r="I15555"/>
      <c r="J15555"/>
      <c r="K15555"/>
    </row>
    <row r="15556" spans="1:11" ht="15">
      <c r="A15556"/>
      <c r="B15556"/>
      <c r="C15556"/>
      <c r="D15556"/>
      <c r="E15556"/>
      <c r="F15556"/>
      <c r="G15556"/>
      <c r="H15556"/>
      <c r="I15556"/>
      <c r="J15556"/>
      <c r="K15556"/>
    </row>
    <row r="15557" spans="1:11" ht="15">
      <c r="A15557"/>
      <c r="B15557"/>
      <c r="C15557"/>
      <c r="D15557"/>
      <c r="E15557"/>
      <c r="F15557"/>
      <c r="G15557"/>
      <c r="H15557"/>
      <c r="I15557"/>
      <c r="J15557"/>
      <c r="K15557"/>
    </row>
    <row r="15558" spans="1:11" ht="15">
      <c r="A15558"/>
      <c r="B15558"/>
      <c r="C15558"/>
      <c r="D15558"/>
      <c r="E15558"/>
      <c r="F15558"/>
      <c r="G15558"/>
      <c r="H15558"/>
      <c r="I15558"/>
      <c r="J15558"/>
      <c r="K15558"/>
    </row>
    <row r="15559" spans="1:11" ht="15">
      <c r="A15559"/>
      <c r="B15559"/>
      <c r="C15559"/>
      <c r="D15559"/>
      <c r="E15559"/>
      <c r="F15559"/>
      <c r="G15559"/>
      <c r="H15559"/>
      <c r="I15559"/>
      <c r="J15559"/>
      <c r="K15559"/>
    </row>
    <row r="15560" spans="1:11" ht="15">
      <c r="A15560"/>
      <c r="B15560"/>
      <c r="C15560"/>
      <c r="D15560"/>
      <c r="E15560"/>
      <c r="F15560"/>
      <c r="G15560"/>
      <c r="H15560"/>
      <c r="I15560"/>
      <c r="J15560"/>
      <c r="K15560"/>
    </row>
    <row r="15561" spans="1:11" ht="15">
      <c r="A15561"/>
      <c r="B15561"/>
      <c r="C15561"/>
      <c r="D15561"/>
      <c r="E15561"/>
      <c r="F15561"/>
      <c r="G15561"/>
      <c r="H15561"/>
      <c r="I15561"/>
      <c r="J15561"/>
      <c r="K15561"/>
    </row>
    <row r="15562" spans="1:11" ht="15">
      <c r="A15562"/>
      <c r="B15562"/>
      <c r="C15562"/>
      <c r="D15562"/>
      <c r="E15562"/>
      <c r="F15562"/>
      <c r="G15562"/>
      <c r="H15562"/>
      <c r="I15562"/>
      <c r="J15562"/>
      <c r="K15562"/>
    </row>
    <row r="15563" spans="1:11" ht="15">
      <c r="A15563"/>
      <c r="B15563"/>
      <c r="C15563"/>
      <c r="D15563"/>
      <c r="E15563"/>
      <c r="F15563"/>
      <c r="G15563"/>
      <c r="H15563"/>
      <c r="I15563"/>
      <c r="J15563"/>
      <c r="K15563"/>
    </row>
    <row r="15564" spans="1:11" ht="15">
      <c r="A15564"/>
      <c r="B15564"/>
      <c r="C15564"/>
      <c r="D15564"/>
      <c r="E15564"/>
      <c r="F15564"/>
      <c r="G15564"/>
      <c r="H15564"/>
      <c r="I15564"/>
      <c r="J15564"/>
      <c r="K15564"/>
    </row>
    <row r="15565" spans="1:11" ht="15">
      <c r="A15565"/>
      <c r="B15565"/>
      <c r="C15565"/>
      <c r="D15565"/>
      <c r="E15565"/>
      <c r="F15565"/>
      <c r="G15565"/>
      <c r="H15565"/>
      <c r="I15565"/>
      <c r="J15565"/>
      <c r="K15565"/>
    </row>
    <row r="15566" spans="1:11" ht="15">
      <c r="A15566"/>
      <c r="B15566"/>
      <c r="C15566"/>
      <c r="D15566"/>
      <c r="E15566"/>
      <c r="F15566"/>
      <c r="G15566"/>
      <c r="H15566"/>
      <c r="I15566"/>
      <c r="J15566"/>
      <c r="K15566"/>
    </row>
    <row r="15567" spans="1:11" ht="15">
      <c r="A15567"/>
      <c r="B15567"/>
      <c r="C15567"/>
      <c r="D15567"/>
      <c r="E15567"/>
      <c r="F15567"/>
      <c r="G15567"/>
      <c r="H15567"/>
      <c r="I15567"/>
      <c r="J15567"/>
      <c r="K15567"/>
    </row>
    <row r="15568" spans="1:11" ht="15">
      <c r="A15568"/>
      <c r="B15568"/>
      <c r="C15568"/>
      <c r="D15568"/>
      <c r="E15568"/>
      <c r="F15568"/>
      <c r="G15568"/>
      <c r="H15568"/>
      <c r="I15568"/>
      <c r="J15568"/>
      <c r="K15568"/>
    </row>
    <row r="15569" spans="1:11" ht="15">
      <c r="A15569"/>
      <c r="B15569"/>
      <c r="C15569"/>
      <c r="D15569"/>
      <c r="E15569"/>
      <c r="F15569"/>
      <c r="G15569"/>
      <c r="H15569"/>
      <c r="I15569"/>
      <c r="J15569"/>
      <c r="K15569"/>
    </row>
    <row r="15570" spans="1:11" ht="15">
      <c r="A15570"/>
      <c r="B15570"/>
      <c r="C15570"/>
      <c r="D15570"/>
      <c r="E15570"/>
      <c r="F15570"/>
      <c r="G15570"/>
      <c r="H15570"/>
      <c r="I15570"/>
      <c r="J15570"/>
      <c r="K15570"/>
    </row>
    <row r="15571" spans="1:11" ht="15">
      <c r="A15571"/>
      <c r="B15571"/>
      <c r="C15571"/>
      <c r="D15571"/>
      <c r="E15571"/>
      <c r="F15571"/>
      <c r="G15571"/>
      <c r="H15571"/>
      <c r="I15571"/>
      <c r="J15571"/>
      <c r="K15571"/>
    </row>
    <row r="15572" spans="1:11" ht="15">
      <c r="A15572"/>
      <c r="B15572"/>
      <c r="C15572"/>
      <c r="D15572"/>
      <c r="E15572"/>
      <c r="F15572"/>
      <c r="G15572"/>
      <c r="H15572"/>
      <c r="I15572"/>
      <c r="J15572"/>
      <c r="K15572"/>
    </row>
    <row r="15573" spans="1:11" ht="15">
      <c r="A15573"/>
      <c r="B15573"/>
      <c r="C15573"/>
      <c r="D15573"/>
      <c r="E15573"/>
      <c r="F15573"/>
      <c r="G15573"/>
      <c r="H15573"/>
      <c r="I15573"/>
      <c r="J15573"/>
      <c r="K15573"/>
    </row>
    <row r="15574" spans="1:11" ht="15">
      <c r="A15574"/>
      <c r="B15574"/>
      <c r="C15574"/>
      <c r="D15574"/>
      <c r="E15574"/>
      <c r="F15574"/>
      <c r="G15574"/>
      <c r="H15574"/>
      <c r="I15574"/>
      <c r="J15574"/>
      <c r="K15574"/>
    </row>
    <row r="15575" spans="1:11" ht="15">
      <c r="A15575"/>
      <c r="B15575"/>
      <c r="C15575"/>
      <c r="D15575"/>
      <c r="E15575"/>
      <c r="F15575"/>
      <c r="G15575"/>
      <c r="H15575"/>
      <c r="I15575"/>
      <c r="J15575"/>
      <c r="K15575"/>
    </row>
    <row r="15576" spans="1:11" ht="15">
      <c r="A15576"/>
      <c r="B15576"/>
      <c r="C15576"/>
      <c r="D15576"/>
      <c r="E15576"/>
      <c r="F15576"/>
      <c r="G15576"/>
      <c r="H15576"/>
      <c r="I15576"/>
      <c r="J15576"/>
      <c r="K15576"/>
    </row>
    <row r="15577" spans="1:11" ht="15">
      <c r="A15577"/>
      <c r="B15577"/>
      <c r="C15577"/>
      <c r="D15577"/>
      <c r="E15577"/>
      <c r="F15577"/>
      <c r="G15577"/>
      <c r="H15577"/>
      <c r="I15577"/>
      <c r="J15577"/>
      <c r="K15577"/>
    </row>
    <row r="15578" spans="1:11" ht="15">
      <c r="A15578"/>
      <c r="B15578"/>
      <c r="C15578"/>
      <c r="D15578"/>
      <c r="E15578"/>
      <c r="F15578"/>
      <c r="G15578"/>
      <c r="H15578"/>
      <c r="I15578"/>
      <c r="J15578"/>
      <c r="K15578"/>
    </row>
    <row r="15579" spans="1:11" ht="15">
      <c r="A15579"/>
      <c r="B15579"/>
      <c r="C15579"/>
      <c r="D15579"/>
      <c r="E15579"/>
      <c r="F15579"/>
      <c r="G15579"/>
      <c r="H15579"/>
      <c r="I15579"/>
      <c r="J15579"/>
      <c r="K15579"/>
    </row>
    <row r="15580" spans="1:11" ht="15">
      <c r="A15580"/>
      <c r="B15580"/>
      <c r="C15580"/>
      <c r="D15580"/>
      <c r="E15580"/>
      <c r="F15580"/>
      <c r="G15580"/>
      <c r="H15580"/>
      <c r="I15580"/>
      <c r="J15580"/>
      <c r="K15580"/>
    </row>
    <row r="15581" spans="1:11" ht="15">
      <c r="A15581"/>
      <c r="B15581"/>
      <c r="C15581"/>
      <c r="D15581"/>
      <c r="E15581"/>
      <c r="F15581"/>
      <c r="G15581"/>
      <c r="H15581"/>
      <c r="I15581"/>
      <c r="J15581"/>
      <c r="K15581"/>
    </row>
    <row r="15582" spans="1:11" ht="15">
      <c r="A15582"/>
      <c r="B15582"/>
      <c r="C15582"/>
      <c r="D15582"/>
      <c r="E15582"/>
      <c r="F15582"/>
      <c r="G15582"/>
      <c r="H15582"/>
      <c r="I15582"/>
      <c r="J15582"/>
      <c r="K15582"/>
    </row>
    <row r="15583" spans="1:11" ht="15">
      <c r="A15583"/>
      <c r="B15583"/>
      <c r="C15583"/>
      <c r="D15583"/>
      <c r="E15583"/>
      <c r="F15583"/>
      <c r="G15583"/>
      <c r="H15583"/>
      <c r="I15583"/>
      <c r="J15583"/>
      <c r="K15583"/>
    </row>
    <row r="15584" spans="1:11" ht="15">
      <c r="A15584"/>
      <c r="B15584"/>
      <c r="C15584"/>
      <c r="D15584"/>
      <c r="E15584"/>
      <c r="F15584"/>
      <c r="G15584"/>
      <c r="H15584"/>
      <c r="I15584"/>
      <c r="J15584"/>
      <c r="K15584"/>
    </row>
    <row r="15585" spans="1:11" ht="15">
      <c r="A15585"/>
      <c r="B15585"/>
      <c r="C15585"/>
      <c r="D15585"/>
      <c r="E15585"/>
      <c r="F15585"/>
      <c r="G15585"/>
      <c r="H15585"/>
      <c r="I15585"/>
      <c r="J15585"/>
      <c r="K15585"/>
    </row>
    <row r="15586" spans="1:11" ht="15">
      <c r="A15586"/>
      <c r="B15586"/>
      <c r="C15586"/>
      <c r="D15586"/>
      <c r="E15586"/>
      <c r="F15586"/>
      <c r="G15586"/>
      <c r="H15586"/>
      <c r="I15586"/>
      <c r="J15586"/>
      <c r="K15586"/>
    </row>
    <row r="15587" spans="1:11" ht="15">
      <c r="A15587"/>
      <c r="B15587"/>
      <c r="C15587"/>
      <c r="D15587"/>
      <c r="E15587"/>
      <c r="F15587"/>
      <c r="G15587"/>
      <c r="H15587"/>
      <c r="I15587"/>
      <c r="J15587"/>
      <c r="K15587"/>
    </row>
    <row r="15588" spans="1:11" ht="15">
      <c r="A15588"/>
      <c r="B15588"/>
      <c r="C15588"/>
      <c r="D15588"/>
      <c r="E15588"/>
      <c r="F15588"/>
      <c r="G15588"/>
      <c r="H15588"/>
      <c r="I15588"/>
      <c r="J15588"/>
      <c r="K15588"/>
    </row>
    <row r="15589" spans="1:11" ht="15">
      <c r="A15589"/>
      <c r="B15589"/>
      <c r="C15589"/>
      <c r="D15589"/>
      <c r="E15589"/>
      <c r="F15589"/>
      <c r="G15589"/>
      <c r="H15589"/>
      <c r="I15589"/>
      <c r="J15589"/>
      <c r="K15589"/>
    </row>
    <row r="15590" spans="1:11" ht="15">
      <c r="A15590"/>
      <c r="B15590"/>
      <c r="C15590"/>
      <c r="D15590"/>
      <c r="E15590"/>
      <c r="F15590"/>
      <c r="G15590"/>
      <c r="H15590"/>
      <c r="I15590"/>
      <c r="J15590"/>
      <c r="K15590"/>
    </row>
    <row r="15591" spans="1:11" ht="15">
      <c r="A15591"/>
      <c r="B15591"/>
      <c r="C15591"/>
      <c r="D15591"/>
      <c r="E15591"/>
      <c r="F15591"/>
      <c r="G15591"/>
      <c r="H15591"/>
      <c r="I15591"/>
      <c r="J15591"/>
      <c r="K15591"/>
    </row>
    <row r="15592" spans="1:11" ht="15">
      <c r="A15592"/>
      <c r="B15592"/>
      <c r="C15592"/>
      <c r="D15592"/>
      <c r="E15592"/>
      <c r="F15592"/>
      <c r="G15592"/>
      <c r="H15592"/>
      <c r="I15592"/>
      <c r="J15592"/>
      <c r="K15592"/>
    </row>
    <row r="15593" spans="1:11" ht="15">
      <c r="A15593"/>
      <c r="B15593"/>
      <c r="C15593"/>
      <c r="D15593"/>
      <c r="E15593"/>
      <c r="F15593"/>
      <c r="G15593"/>
      <c r="H15593"/>
      <c r="I15593"/>
      <c r="J15593"/>
      <c r="K15593"/>
    </row>
    <row r="15594" spans="1:11" ht="15">
      <c r="A15594"/>
      <c r="B15594"/>
      <c r="C15594"/>
      <c r="D15594"/>
      <c r="E15594"/>
      <c r="F15594"/>
      <c r="G15594"/>
      <c r="H15594"/>
      <c r="I15594"/>
      <c r="J15594"/>
      <c r="K15594"/>
    </row>
    <row r="15595" spans="1:11" ht="15">
      <c r="A15595"/>
      <c r="B15595"/>
      <c r="C15595"/>
      <c r="D15595"/>
      <c r="E15595"/>
      <c r="F15595"/>
      <c r="G15595"/>
      <c r="H15595"/>
      <c r="I15595"/>
      <c r="J15595"/>
      <c r="K15595"/>
    </row>
    <row r="15596" spans="1:11" ht="15">
      <c r="A15596"/>
      <c r="B15596"/>
      <c r="C15596"/>
      <c r="D15596"/>
      <c r="E15596"/>
      <c r="F15596"/>
      <c r="G15596"/>
      <c r="H15596"/>
      <c r="I15596"/>
      <c r="J15596"/>
      <c r="K15596"/>
    </row>
    <row r="15597" spans="1:11" ht="15">
      <c r="A15597"/>
      <c r="B15597"/>
      <c r="C15597"/>
      <c r="D15597"/>
      <c r="E15597"/>
      <c r="F15597"/>
      <c r="G15597"/>
      <c r="H15597"/>
      <c r="I15597"/>
      <c r="J15597"/>
      <c r="K15597"/>
    </row>
    <row r="15598" spans="1:11" ht="15">
      <c r="A15598"/>
      <c r="B15598"/>
      <c r="C15598"/>
      <c r="D15598"/>
      <c r="E15598"/>
      <c r="F15598"/>
      <c r="G15598"/>
      <c r="H15598"/>
      <c r="I15598"/>
      <c r="J15598"/>
      <c r="K15598"/>
    </row>
    <row r="15599" spans="1:11" ht="15">
      <c r="A15599"/>
      <c r="B15599"/>
      <c r="C15599"/>
      <c r="D15599"/>
      <c r="E15599"/>
      <c r="F15599"/>
      <c r="G15599"/>
      <c r="H15599"/>
      <c r="I15599"/>
      <c r="J15599"/>
      <c r="K15599"/>
    </row>
    <row r="15600" spans="1:11" ht="15">
      <c r="A15600"/>
      <c r="B15600"/>
      <c r="C15600"/>
      <c r="D15600"/>
      <c r="E15600"/>
      <c r="F15600"/>
      <c r="G15600"/>
      <c r="H15600"/>
      <c r="I15600"/>
      <c r="J15600"/>
      <c r="K15600"/>
    </row>
    <row r="15601" spans="1:11" ht="15">
      <c r="A15601"/>
      <c r="B15601"/>
      <c r="C15601"/>
      <c r="D15601"/>
      <c r="E15601"/>
      <c r="F15601"/>
      <c r="G15601"/>
      <c r="H15601"/>
      <c r="I15601"/>
      <c r="J15601"/>
      <c r="K15601"/>
    </row>
    <row r="15602" spans="1:11" ht="15">
      <c r="A15602"/>
      <c r="B15602"/>
      <c r="C15602"/>
      <c r="D15602"/>
      <c r="E15602"/>
      <c r="F15602"/>
      <c r="G15602"/>
      <c r="H15602"/>
      <c r="I15602"/>
      <c r="J15602"/>
      <c r="K15602"/>
    </row>
    <row r="15603" spans="1:11" ht="15">
      <c r="A15603"/>
      <c r="B15603"/>
      <c r="C15603"/>
      <c r="D15603"/>
      <c r="E15603"/>
      <c r="F15603"/>
      <c r="G15603"/>
      <c r="H15603"/>
      <c r="I15603"/>
      <c r="J15603"/>
      <c r="K15603"/>
    </row>
    <row r="15604" spans="1:11" ht="15">
      <c r="A15604"/>
      <c r="B15604"/>
      <c r="C15604"/>
      <c r="D15604"/>
      <c r="E15604"/>
      <c r="F15604"/>
      <c r="G15604"/>
      <c r="H15604"/>
      <c r="I15604"/>
      <c r="J15604"/>
      <c r="K15604"/>
    </row>
    <row r="15605" spans="1:11" ht="15">
      <c r="A15605"/>
      <c r="B15605"/>
      <c r="C15605"/>
      <c r="D15605"/>
      <c r="E15605"/>
      <c r="F15605"/>
      <c r="G15605"/>
      <c r="H15605"/>
      <c r="I15605"/>
      <c r="J15605"/>
      <c r="K15605"/>
    </row>
    <row r="15606" spans="1:11" ht="15">
      <c r="A15606"/>
      <c r="B15606"/>
      <c r="C15606"/>
      <c r="D15606"/>
      <c r="E15606"/>
      <c r="F15606"/>
      <c r="G15606"/>
      <c r="H15606"/>
      <c r="I15606"/>
      <c r="J15606"/>
      <c r="K15606"/>
    </row>
    <row r="15607" spans="1:11" ht="15">
      <c r="A15607"/>
      <c r="B15607"/>
      <c r="C15607"/>
      <c r="D15607"/>
      <c r="E15607"/>
      <c r="F15607"/>
      <c r="G15607"/>
      <c r="H15607"/>
      <c r="I15607"/>
      <c r="J15607"/>
      <c r="K15607"/>
    </row>
    <row r="15608" spans="1:11" ht="15">
      <c r="A15608"/>
      <c r="B15608"/>
      <c r="C15608"/>
      <c r="D15608"/>
      <c r="E15608"/>
      <c r="F15608"/>
      <c r="G15608"/>
      <c r="H15608"/>
      <c r="I15608"/>
      <c r="J15608"/>
      <c r="K15608"/>
    </row>
    <row r="15609" spans="1:11" ht="15">
      <c r="A15609"/>
      <c r="B15609"/>
      <c r="C15609"/>
      <c r="D15609"/>
      <c r="E15609"/>
      <c r="F15609"/>
      <c r="G15609"/>
      <c r="H15609"/>
      <c r="I15609"/>
      <c r="J15609"/>
      <c r="K15609"/>
    </row>
    <row r="15610" spans="1:11" ht="15">
      <c r="A15610"/>
      <c r="B15610"/>
      <c r="C15610"/>
      <c r="D15610"/>
      <c r="E15610"/>
      <c r="F15610"/>
      <c r="G15610"/>
      <c r="H15610"/>
      <c r="I15610"/>
      <c r="J15610"/>
      <c r="K15610"/>
    </row>
    <row r="15611" spans="1:11" ht="15">
      <c r="A15611"/>
      <c r="B15611"/>
      <c r="C15611"/>
      <c r="D15611"/>
      <c r="E15611"/>
      <c r="F15611"/>
      <c r="G15611"/>
      <c r="H15611"/>
      <c r="I15611"/>
      <c r="J15611"/>
      <c r="K15611"/>
    </row>
    <row r="15612" spans="1:11" ht="15">
      <c r="A15612"/>
      <c r="B15612"/>
      <c r="C15612"/>
      <c r="D15612"/>
      <c r="E15612"/>
      <c r="F15612"/>
      <c r="G15612"/>
      <c r="H15612"/>
      <c r="I15612"/>
      <c r="J15612"/>
      <c r="K15612"/>
    </row>
    <row r="15613" spans="1:11" ht="15">
      <c r="A15613"/>
      <c r="B15613"/>
      <c r="C15613"/>
      <c r="D15613"/>
      <c r="E15613"/>
      <c r="F15613"/>
      <c r="G15613"/>
      <c r="H15613"/>
      <c r="I15613"/>
      <c r="J15613"/>
      <c r="K15613"/>
    </row>
    <row r="15614" spans="1:11" ht="15">
      <c r="A15614"/>
      <c r="B15614"/>
      <c r="C15614"/>
      <c r="D15614"/>
      <c r="E15614"/>
      <c r="F15614"/>
      <c r="G15614"/>
      <c r="H15614"/>
      <c r="I15614"/>
      <c r="J15614"/>
      <c r="K15614"/>
    </row>
    <row r="15615" spans="1:11" ht="15">
      <c r="A15615"/>
      <c r="B15615"/>
      <c r="C15615"/>
      <c r="D15615"/>
      <c r="E15615"/>
      <c r="F15615"/>
      <c r="G15615"/>
      <c r="H15615"/>
      <c r="I15615"/>
      <c r="J15615"/>
      <c r="K15615"/>
    </row>
    <row r="15616" spans="1:11" ht="15">
      <c r="A15616"/>
      <c r="B15616"/>
      <c r="C15616"/>
      <c r="D15616"/>
      <c r="E15616"/>
      <c r="F15616"/>
      <c r="G15616"/>
      <c r="H15616"/>
      <c r="I15616"/>
      <c r="J15616"/>
      <c r="K15616"/>
    </row>
    <row r="15617" spans="1:11" ht="15">
      <c r="A15617"/>
      <c r="B15617"/>
      <c r="C15617"/>
      <c r="D15617"/>
      <c r="E15617"/>
      <c r="F15617"/>
      <c r="G15617"/>
      <c r="H15617"/>
      <c r="I15617"/>
      <c r="J15617"/>
      <c r="K15617"/>
    </row>
    <row r="15618" spans="1:11" ht="15">
      <c r="A15618"/>
      <c r="B15618"/>
      <c r="C15618"/>
      <c r="D15618"/>
      <c r="E15618"/>
      <c r="F15618"/>
      <c r="G15618"/>
      <c r="H15618"/>
      <c r="I15618"/>
      <c r="J15618"/>
      <c r="K15618"/>
    </row>
    <row r="15619" spans="1:11" ht="15">
      <c r="A15619"/>
      <c r="B15619"/>
      <c r="C15619"/>
      <c r="D15619"/>
      <c r="E15619"/>
      <c r="F15619"/>
      <c r="G15619"/>
      <c r="H15619"/>
      <c r="I15619"/>
      <c r="J15619"/>
      <c r="K15619"/>
    </row>
    <row r="15620" spans="1:11" ht="15">
      <c r="A15620"/>
      <c r="B15620"/>
      <c r="C15620"/>
      <c r="D15620"/>
      <c r="E15620"/>
      <c r="F15620"/>
      <c r="G15620"/>
      <c r="H15620"/>
      <c r="I15620"/>
      <c r="J15620"/>
      <c r="K15620"/>
    </row>
    <row r="15621" spans="1:11" ht="15">
      <c r="A15621"/>
      <c r="B15621"/>
      <c r="C15621"/>
      <c r="D15621"/>
      <c r="E15621"/>
      <c r="F15621"/>
      <c r="G15621"/>
      <c r="H15621"/>
      <c r="I15621"/>
      <c r="J15621"/>
      <c r="K15621"/>
    </row>
    <row r="15622" spans="1:11" ht="15">
      <c r="A15622"/>
      <c r="B15622"/>
      <c r="C15622"/>
      <c r="D15622"/>
      <c r="E15622"/>
      <c r="F15622"/>
      <c r="G15622"/>
      <c r="H15622"/>
      <c r="I15622"/>
      <c r="J15622"/>
      <c r="K15622"/>
    </row>
    <row r="15623" spans="1:11" ht="15">
      <c r="A15623"/>
      <c r="B15623"/>
      <c r="C15623"/>
      <c r="D15623"/>
      <c r="E15623"/>
      <c r="F15623"/>
      <c r="G15623"/>
      <c r="H15623"/>
      <c r="I15623"/>
      <c r="J15623"/>
      <c r="K15623"/>
    </row>
    <row r="15624" spans="1:11" ht="15">
      <c r="A15624"/>
      <c r="B15624"/>
      <c r="C15624"/>
      <c r="D15624"/>
      <c r="E15624"/>
      <c r="F15624"/>
      <c r="G15624"/>
      <c r="H15624"/>
      <c r="I15624"/>
      <c r="J15624"/>
      <c r="K15624"/>
    </row>
    <row r="15625" spans="1:11" ht="15">
      <c r="A15625"/>
      <c r="B15625"/>
      <c r="C15625"/>
      <c r="D15625"/>
      <c r="E15625"/>
      <c r="F15625"/>
      <c r="G15625"/>
      <c r="H15625"/>
      <c r="I15625"/>
      <c r="J15625"/>
      <c r="K15625"/>
    </row>
    <row r="15626" spans="1:11" ht="15">
      <c r="A15626"/>
      <c r="B15626"/>
      <c r="C15626"/>
      <c r="D15626"/>
      <c r="E15626"/>
      <c r="F15626"/>
      <c r="G15626"/>
      <c r="H15626"/>
      <c r="I15626"/>
      <c r="J15626"/>
      <c r="K15626"/>
    </row>
    <row r="15627" spans="1:11" ht="15">
      <c r="A15627"/>
      <c r="B15627"/>
      <c r="C15627"/>
      <c r="D15627"/>
      <c r="E15627"/>
      <c r="F15627"/>
      <c r="G15627"/>
      <c r="H15627"/>
      <c r="I15627"/>
      <c r="J15627"/>
      <c r="K15627"/>
    </row>
    <row r="15628" spans="1:11" ht="15">
      <c r="A15628"/>
      <c r="B15628"/>
      <c r="C15628"/>
      <c r="D15628"/>
      <c r="E15628"/>
      <c r="F15628"/>
      <c r="G15628"/>
      <c r="H15628"/>
      <c r="I15628"/>
      <c r="J15628"/>
      <c r="K15628"/>
    </row>
    <row r="15629" spans="1:11" ht="15">
      <c r="A15629"/>
      <c r="B15629"/>
      <c r="C15629"/>
      <c r="D15629"/>
      <c r="E15629"/>
      <c r="F15629"/>
      <c r="G15629"/>
      <c r="H15629"/>
      <c r="I15629"/>
      <c r="J15629"/>
      <c r="K15629"/>
    </row>
    <row r="15630" spans="1:11" ht="15">
      <c r="A15630"/>
      <c r="B15630"/>
      <c r="C15630"/>
      <c r="D15630"/>
      <c r="E15630"/>
      <c r="F15630"/>
      <c r="G15630"/>
      <c r="H15630"/>
      <c r="I15630"/>
      <c r="J15630"/>
      <c r="K15630"/>
    </row>
    <row r="15631" spans="1:11" ht="15">
      <c r="A15631"/>
      <c r="B15631"/>
      <c r="C15631"/>
      <c r="D15631"/>
      <c r="E15631"/>
      <c r="F15631"/>
      <c r="G15631"/>
      <c r="H15631"/>
      <c r="I15631"/>
      <c r="J15631"/>
      <c r="K15631"/>
    </row>
    <row r="15632" spans="1:11" ht="15">
      <c r="A15632"/>
      <c r="B15632"/>
      <c r="C15632"/>
      <c r="D15632"/>
      <c r="E15632"/>
      <c r="F15632"/>
      <c r="G15632"/>
      <c r="H15632"/>
      <c r="I15632"/>
      <c r="J15632"/>
      <c r="K15632"/>
    </row>
    <row r="15633" spans="1:11" ht="15">
      <c r="A15633"/>
      <c r="B15633"/>
      <c r="C15633"/>
      <c r="D15633"/>
      <c r="E15633"/>
      <c r="F15633"/>
      <c r="G15633"/>
      <c r="H15633"/>
      <c r="I15633"/>
      <c r="J15633"/>
      <c r="K15633"/>
    </row>
    <row r="15634" spans="1:11" ht="15">
      <c r="A15634"/>
      <c r="B15634"/>
      <c r="C15634"/>
      <c r="D15634"/>
      <c r="E15634"/>
      <c r="F15634"/>
      <c r="G15634"/>
      <c r="H15634"/>
      <c r="I15634"/>
      <c r="J15634"/>
      <c r="K15634"/>
    </row>
    <row r="15635" spans="1:11" ht="15">
      <c r="A15635"/>
      <c r="B15635"/>
      <c r="C15635"/>
      <c r="D15635"/>
      <c r="E15635"/>
      <c r="F15635"/>
      <c r="G15635"/>
      <c r="H15635"/>
      <c r="I15635"/>
      <c r="J15635"/>
      <c r="K15635"/>
    </row>
    <row r="15636" spans="1:11" ht="15">
      <c r="A15636"/>
      <c r="B15636"/>
      <c r="C15636"/>
      <c r="D15636"/>
      <c r="E15636"/>
      <c r="F15636"/>
      <c r="G15636"/>
      <c r="H15636"/>
      <c r="I15636"/>
      <c r="J15636"/>
      <c r="K15636"/>
    </row>
    <row r="15637" spans="1:11" ht="15">
      <c r="A15637"/>
      <c r="B15637"/>
      <c r="C15637"/>
      <c r="D15637"/>
      <c r="E15637"/>
      <c r="F15637"/>
      <c r="G15637"/>
      <c r="H15637"/>
      <c r="I15637"/>
      <c r="J15637"/>
      <c r="K15637"/>
    </row>
    <row r="15638" spans="1:11" ht="15">
      <c r="A15638"/>
      <c r="B15638"/>
      <c r="C15638"/>
      <c r="D15638"/>
      <c r="E15638"/>
      <c r="F15638"/>
      <c r="G15638"/>
      <c r="H15638"/>
      <c r="I15638"/>
      <c r="J15638"/>
      <c r="K15638"/>
    </row>
    <row r="15639" spans="1:11" ht="15">
      <c r="A15639"/>
      <c r="B15639"/>
      <c r="C15639"/>
      <c r="D15639"/>
      <c r="E15639"/>
      <c r="F15639"/>
      <c r="G15639"/>
      <c r="H15639"/>
      <c r="I15639"/>
      <c r="J15639"/>
      <c r="K15639"/>
    </row>
    <row r="15640" spans="1:11" ht="15">
      <c r="A15640"/>
      <c r="B15640"/>
      <c r="C15640"/>
      <c r="D15640"/>
      <c r="E15640"/>
      <c r="F15640"/>
      <c r="G15640"/>
      <c r="H15640"/>
      <c r="I15640"/>
      <c r="J15640"/>
      <c r="K15640"/>
    </row>
    <row r="15641" spans="1:11" ht="15">
      <c r="A15641"/>
      <c r="B15641"/>
      <c r="C15641"/>
      <c r="D15641"/>
      <c r="E15641"/>
      <c r="F15641"/>
      <c r="G15641"/>
      <c r="H15641"/>
      <c r="I15641"/>
      <c r="J15641"/>
      <c r="K15641"/>
    </row>
    <row r="15642" spans="1:11" ht="15">
      <c r="A15642"/>
      <c r="B15642"/>
      <c r="C15642"/>
      <c r="D15642"/>
      <c r="E15642"/>
      <c r="F15642"/>
      <c r="G15642"/>
      <c r="H15642"/>
      <c r="I15642"/>
      <c r="J15642"/>
      <c r="K15642"/>
    </row>
    <row r="15643" spans="1:11" ht="15">
      <c r="A15643"/>
      <c r="B15643"/>
      <c r="C15643"/>
      <c r="D15643"/>
      <c r="E15643"/>
      <c r="F15643"/>
      <c r="G15643"/>
      <c r="H15643"/>
      <c r="I15643"/>
      <c r="J15643"/>
      <c r="K15643"/>
    </row>
    <row r="15644" spans="1:11" ht="15">
      <c r="A15644"/>
      <c r="B15644"/>
      <c r="C15644"/>
      <c r="D15644"/>
      <c r="E15644"/>
      <c r="F15644"/>
      <c r="G15644"/>
      <c r="H15644"/>
      <c r="I15644"/>
      <c r="J15644"/>
      <c r="K15644"/>
    </row>
    <row r="15645" spans="1:11" ht="15">
      <c r="A15645"/>
      <c r="B15645"/>
      <c r="C15645"/>
      <c r="D15645"/>
      <c r="E15645"/>
      <c r="F15645"/>
      <c r="G15645"/>
      <c r="H15645"/>
      <c r="I15645"/>
      <c r="J15645"/>
      <c r="K15645"/>
    </row>
    <row r="15646" spans="1:11" ht="15">
      <c r="A15646"/>
      <c r="B15646"/>
      <c r="C15646"/>
      <c r="D15646"/>
      <c r="E15646"/>
      <c r="F15646"/>
      <c r="G15646"/>
      <c r="H15646"/>
      <c r="I15646"/>
      <c r="J15646"/>
      <c r="K15646"/>
    </row>
    <row r="15647" spans="1:11" ht="15">
      <c r="A15647"/>
      <c r="B15647"/>
      <c r="C15647"/>
      <c r="D15647"/>
      <c r="E15647"/>
      <c r="F15647"/>
      <c r="G15647"/>
      <c r="H15647"/>
      <c r="I15647"/>
      <c r="J15647"/>
      <c r="K15647"/>
    </row>
    <row r="15648" spans="1:11" ht="15">
      <c r="A15648"/>
      <c r="B15648"/>
      <c r="C15648"/>
      <c r="D15648"/>
      <c r="E15648"/>
      <c r="F15648"/>
      <c r="G15648"/>
      <c r="H15648"/>
      <c r="I15648"/>
      <c r="J15648"/>
      <c r="K15648"/>
    </row>
    <row r="15649" spans="1:11" ht="15">
      <c r="A15649"/>
      <c r="B15649"/>
      <c r="C15649"/>
      <c r="D15649"/>
      <c r="E15649"/>
      <c r="F15649"/>
      <c r="G15649"/>
      <c r="H15649"/>
      <c r="I15649"/>
      <c r="J15649"/>
      <c r="K15649"/>
    </row>
    <row r="15650" spans="1:11" ht="15">
      <c r="A15650"/>
      <c r="B15650"/>
      <c r="C15650"/>
      <c r="D15650"/>
      <c r="E15650"/>
      <c r="F15650"/>
      <c r="G15650"/>
      <c r="H15650"/>
      <c r="I15650"/>
      <c r="J15650"/>
      <c r="K15650"/>
    </row>
    <row r="15651" spans="1:11" ht="15">
      <c r="A15651"/>
      <c r="B15651"/>
      <c r="C15651"/>
      <c r="D15651"/>
      <c r="E15651"/>
      <c r="F15651"/>
      <c r="G15651"/>
      <c r="H15651"/>
      <c r="I15651"/>
      <c r="J15651"/>
      <c r="K15651"/>
    </row>
    <row r="15652" spans="1:11" ht="15">
      <c r="A15652"/>
      <c r="B15652"/>
      <c r="C15652"/>
      <c r="D15652"/>
      <c r="E15652"/>
      <c r="F15652"/>
      <c r="G15652"/>
      <c r="H15652"/>
      <c r="I15652"/>
      <c r="J15652"/>
      <c r="K15652"/>
    </row>
    <row r="15653" spans="1:11" ht="15">
      <c r="A15653"/>
      <c r="B15653"/>
      <c r="C15653"/>
      <c r="D15653"/>
      <c r="E15653"/>
      <c r="F15653"/>
      <c r="G15653"/>
      <c r="H15653"/>
      <c r="I15653"/>
      <c r="J15653"/>
      <c r="K15653"/>
    </row>
    <row r="15654" spans="1:11" ht="15">
      <c r="A15654"/>
      <c r="B15654"/>
      <c r="C15654"/>
      <c r="D15654"/>
      <c r="E15654"/>
      <c r="F15654"/>
      <c r="G15654"/>
      <c r="H15654"/>
      <c r="I15654"/>
      <c r="J15654"/>
      <c r="K15654"/>
    </row>
    <row r="15655" spans="1:11" ht="15">
      <c r="A15655"/>
      <c r="B15655"/>
      <c r="C15655"/>
      <c r="D15655"/>
      <c r="E15655"/>
      <c r="F15655"/>
      <c r="G15655"/>
      <c r="H15655"/>
      <c r="I15655"/>
      <c r="J15655"/>
      <c r="K15655"/>
    </row>
    <row r="15656" spans="1:11" ht="15">
      <c r="A15656"/>
      <c r="B15656"/>
      <c r="C15656"/>
      <c r="D15656"/>
      <c r="E15656"/>
      <c r="F15656"/>
      <c r="G15656"/>
      <c r="H15656"/>
      <c r="I15656"/>
      <c r="J15656"/>
      <c r="K15656"/>
    </row>
    <row r="15657" spans="1:11" ht="15">
      <c r="A15657"/>
      <c r="B15657"/>
      <c r="C15657"/>
      <c r="D15657"/>
      <c r="E15657"/>
      <c r="F15657"/>
      <c r="G15657"/>
      <c r="H15657"/>
      <c r="I15657"/>
      <c r="J15657"/>
      <c r="K15657"/>
    </row>
    <row r="15658" spans="1:11" ht="15">
      <c r="A15658"/>
      <c r="B15658"/>
      <c r="C15658"/>
      <c r="D15658"/>
      <c r="E15658"/>
      <c r="F15658"/>
      <c r="G15658"/>
      <c r="H15658"/>
      <c r="I15658"/>
      <c r="J15658"/>
      <c r="K15658"/>
    </row>
    <row r="15659" spans="1:11" ht="15">
      <c r="A15659"/>
      <c r="B15659"/>
      <c r="C15659"/>
      <c r="D15659"/>
      <c r="E15659"/>
      <c r="F15659"/>
      <c r="G15659"/>
      <c r="H15659"/>
      <c r="I15659"/>
      <c r="J15659"/>
      <c r="K15659"/>
    </row>
    <row r="15660" spans="1:11" ht="15">
      <c r="A15660"/>
      <c r="B15660"/>
      <c r="C15660"/>
      <c r="D15660"/>
      <c r="E15660"/>
      <c r="F15660"/>
      <c r="G15660"/>
      <c r="H15660"/>
      <c r="I15660"/>
      <c r="J15660"/>
      <c r="K15660"/>
    </row>
    <row r="15661" spans="1:11" ht="15">
      <c r="A15661"/>
      <c r="B15661"/>
      <c r="C15661"/>
      <c r="D15661"/>
      <c r="E15661"/>
      <c r="F15661"/>
      <c r="G15661"/>
      <c r="H15661"/>
      <c r="I15661"/>
      <c r="J15661"/>
      <c r="K15661"/>
    </row>
    <row r="15662" spans="1:11" ht="15">
      <c r="A15662"/>
      <c r="B15662"/>
      <c r="C15662"/>
      <c r="D15662"/>
      <c r="E15662"/>
      <c r="F15662"/>
      <c r="G15662"/>
      <c r="H15662"/>
      <c r="I15662"/>
      <c r="J15662"/>
      <c r="K15662"/>
    </row>
    <row r="15663" spans="1:11" ht="15">
      <c r="A15663"/>
      <c r="B15663"/>
      <c r="C15663"/>
      <c r="D15663"/>
      <c r="E15663"/>
      <c r="F15663"/>
      <c r="G15663"/>
      <c r="H15663"/>
      <c r="I15663"/>
      <c r="J15663"/>
      <c r="K15663"/>
    </row>
    <row r="15664" spans="1:11" ht="15">
      <c r="A15664"/>
      <c r="B15664"/>
      <c r="C15664"/>
      <c r="D15664"/>
      <c r="E15664"/>
      <c r="F15664"/>
      <c r="G15664"/>
      <c r="H15664"/>
      <c r="I15664"/>
      <c r="J15664"/>
      <c r="K15664"/>
    </row>
    <row r="15665" spans="1:11" ht="15">
      <c r="A15665"/>
      <c r="B15665"/>
      <c r="C15665"/>
      <c r="D15665"/>
      <c r="E15665"/>
      <c r="F15665"/>
      <c r="G15665"/>
      <c r="H15665"/>
      <c r="I15665"/>
      <c r="J15665"/>
      <c r="K15665"/>
    </row>
    <row r="15666" spans="1:11" ht="15">
      <c r="A15666"/>
      <c r="B15666"/>
      <c r="C15666"/>
      <c r="D15666"/>
      <c r="E15666"/>
      <c r="F15666"/>
      <c r="G15666"/>
      <c r="H15666"/>
      <c r="I15666"/>
      <c r="J15666"/>
      <c r="K15666"/>
    </row>
    <row r="15667" spans="1:11" ht="15">
      <c r="A15667"/>
      <c r="B15667"/>
      <c r="C15667"/>
      <c r="D15667"/>
      <c r="E15667"/>
      <c r="F15667"/>
      <c r="G15667"/>
      <c r="H15667"/>
      <c r="I15667"/>
      <c r="J15667"/>
      <c r="K15667"/>
    </row>
    <row r="15668" spans="1:11" ht="15">
      <c r="A15668"/>
      <c r="B15668"/>
      <c r="C15668"/>
      <c r="D15668"/>
      <c r="E15668"/>
      <c r="F15668"/>
      <c r="G15668"/>
      <c r="H15668"/>
      <c r="I15668"/>
      <c r="J15668"/>
      <c r="K15668"/>
    </row>
    <row r="15669" spans="1:11" ht="15">
      <c r="A15669"/>
      <c r="B15669"/>
      <c r="C15669"/>
      <c r="D15669"/>
      <c r="E15669"/>
      <c r="F15669"/>
      <c r="G15669"/>
      <c r="H15669"/>
      <c r="I15669"/>
      <c r="J15669"/>
      <c r="K15669"/>
    </row>
    <row r="15670" spans="1:11" ht="15">
      <c r="A15670"/>
      <c r="B15670"/>
      <c r="C15670"/>
      <c r="D15670"/>
      <c r="E15670"/>
      <c r="F15670"/>
      <c r="G15670"/>
      <c r="H15670"/>
      <c r="I15670"/>
      <c r="J15670"/>
      <c r="K15670"/>
    </row>
    <row r="15671" spans="1:11" ht="15">
      <c r="A15671"/>
      <c r="B15671"/>
      <c r="C15671"/>
      <c r="D15671"/>
      <c r="E15671"/>
      <c r="F15671"/>
      <c r="G15671"/>
      <c r="H15671"/>
      <c r="I15671"/>
      <c r="J15671"/>
      <c r="K15671"/>
    </row>
    <row r="15672" spans="1:11" ht="15">
      <c r="A15672"/>
      <c r="B15672"/>
      <c r="C15672"/>
      <c r="D15672"/>
      <c r="E15672"/>
      <c r="F15672"/>
      <c r="G15672"/>
      <c r="H15672"/>
      <c r="I15672"/>
      <c r="J15672"/>
      <c r="K15672"/>
    </row>
    <row r="15673" spans="1:11" ht="15">
      <c r="A15673"/>
      <c r="B15673"/>
      <c r="C15673"/>
      <c r="D15673"/>
      <c r="E15673"/>
      <c r="F15673"/>
      <c r="G15673"/>
      <c r="H15673"/>
      <c r="I15673"/>
      <c r="J15673"/>
      <c r="K15673"/>
    </row>
    <row r="15674" spans="1:11" ht="15">
      <c r="A15674"/>
      <c r="B15674"/>
      <c r="C15674"/>
      <c r="D15674"/>
      <c r="E15674"/>
      <c r="F15674"/>
      <c r="G15674"/>
      <c r="H15674"/>
      <c r="I15674"/>
      <c r="J15674"/>
      <c r="K15674"/>
    </row>
    <row r="15675" spans="1:11" ht="15">
      <c r="A15675"/>
      <c r="B15675"/>
      <c r="C15675"/>
      <c r="D15675"/>
      <c r="E15675"/>
      <c r="F15675"/>
      <c r="G15675"/>
      <c r="H15675"/>
      <c r="I15675"/>
      <c r="J15675"/>
      <c r="K15675"/>
    </row>
    <row r="15676" spans="1:11" ht="15">
      <c r="A15676"/>
      <c r="B15676"/>
      <c r="C15676"/>
      <c r="D15676"/>
      <c r="E15676"/>
      <c r="F15676"/>
      <c r="G15676"/>
      <c r="H15676"/>
      <c r="I15676"/>
      <c r="J15676"/>
      <c r="K15676"/>
    </row>
    <row r="15677" spans="1:11" ht="15">
      <c r="A15677"/>
      <c r="B15677"/>
      <c r="C15677"/>
      <c r="D15677"/>
      <c r="E15677"/>
      <c r="F15677"/>
      <c r="G15677"/>
      <c r="H15677"/>
      <c r="I15677"/>
      <c r="J15677"/>
      <c r="K15677"/>
    </row>
    <row r="15678" spans="1:11" ht="15">
      <c r="A15678"/>
      <c r="B15678"/>
      <c r="C15678"/>
      <c r="D15678"/>
      <c r="E15678"/>
      <c r="F15678"/>
      <c r="G15678"/>
      <c r="H15678"/>
      <c r="I15678"/>
      <c r="J15678"/>
      <c r="K15678"/>
    </row>
    <row r="15679" spans="1:11" ht="15">
      <c r="A15679"/>
      <c r="B15679"/>
      <c r="C15679"/>
      <c r="D15679"/>
      <c r="E15679"/>
      <c r="F15679"/>
      <c r="G15679"/>
      <c r="H15679"/>
      <c r="I15679"/>
      <c r="J15679"/>
      <c r="K15679"/>
    </row>
    <row r="15680" spans="1:11" ht="15">
      <c r="A15680"/>
      <c r="B15680"/>
      <c r="C15680"/>
      <c r="D15680"/>
      <c r="E15680"/>
      <c r="F15680"/>
      <c r="G15680"/>
      <c r="H15680"/>
      <c r="I15680"/>
      <c r="J15680"/>
      <c r="K15680"/>
    </row>
    <row r="15681" spans="1:11" ht="15">
      <c r="A15681"/>
      <c r="B15681"/>
      <c r="C15681"/>
      <c r="D15681"/>
      <c r="E15681"/>
      <c r="F15681"/>
      <c r="G15681"/>
      <c r="H15681"/>
      <c r="I15681"/>
      <c r="J15681"/>
      <c r="K15681"/>
    </row>
    <row r="15682" spans="1:11" ht="15">
      <c r="A15682"/>
      <c r="B15682"/>
      <c r="C15682"/>
      <c r="D15682"/>
      <c r="E15682"/>
      <c r="F15682"/>
      <c r="G15682"/>
      <c r="H15682"/>
      <c r="I15682"/>
      <c r="J15682"/>
      <c r="K15682"/>
    </row>
    <row r="15683" spans="1:11" ht="15">
      <c r="A15683"/>
      <c r="B15683"/>
      <c r="C15683"/>
      <c r="D15683"/>
      <c r="E15683"/>
      <c r="F15683"/>
      <c r="G15683"/>
      <c r="H15683"/>
      <c r="I15683"/>
      <c r="J15683"/>
      <c r="K15683"/>
    </row>
    <row r="15684" spans="1:11" ht="15">
      <c r="A15684"/>
      <c r="B15684"/>
      <c r="C15684"/>
      <c r="D15684"/>
      <c r="E15684"/>
      <c r="F15684"/>
      <c r="G15684"/>
      <c r="H15684"/>
      <c r="I15684"/>
      <c r="J15684"/>
      <c r="K15684"/>
    </row>
    <row r="15685" spans="1:11" ht="15">
      <c r="A15685"/>
      <c r="B15685"/>
      <c r="C15685"/>
      <c r="D15685"/>
      <c r="E15685"/>
      <c r="F15685"/>
      <c r="G15685"/>
      <c r="H15685"/>
      <c r="I15685"/>
      <c r="J15685"/>
      <c r="K15685"/>
    </row>
    <row r="15686" spans="1:11" ht="15">
      <c r="A15686"/>
      <c r="B15686"/>
      <c r="C15686"/>
      <c r="D15686"/>
      <c r="E15686"/>
      <c r="F15686"/>
      <c r="G15686"/>
      <c r="H15686"/>
      <c r="I15686"/>
      <c r="J15686"/>
      <c r="K15686"/>
    </row>
    <row r="15687" spans="1:11" ht="15">
      <c r="A15687"/>
      <c r="B15687"/>
      <c r="C15687"/>
      <c r="D15687"/>
      <c r="E15687"/>
      <c r="F15687"/>
      <c r="G15687"/>
      <c r="H15687"/>
      <c r="I15687"/>
      <c r="J15687"/>
      <c r="K15687"/>
    </row>
    <row r="15688" spans="1:11" ht="15">
      <c r="A15688"/>
      <c r="B15688"/>
      <c r="C15688"/>
      <c r="D15688"/>
      <c r="E15688"/>
      <c r="F15688"/>
      <c r="G15688"/>
      <c r="H15688"/>
      <c r="I15688"/>
      <c r="J15688"/>
      <c r="K15688"/>
    </row>
    <row r="15689" spans="1:11" ht="15">
      <c r="A15689"/>
      <c r="B15689"/>
      <c r="C15689"/>
      <c r="D15689"/>
      <c r="E15689"/>
      <c r="F15689"/>
      <c r="G15689"/>
      <c r="H15689"/>
      <c r="I15689"/>
      <c r="J15689"/>
      <c r="K15689"/>
    </row>
    <row r="15690" spans="1:11" ht="15">
      <c r="A15690"/>
      <c r="B15690"/>
      <c r="C15690"/>
      <c r="D15690"/>
      <c r="E15690"/>
      <c r="F15690"/>
      <c r="G15690"/>
      <c r="H15690"/>
      <c r="I15690"/>
      <c r="J15690"/>
      <c r="K15690"/>
    </row>
    <row r="15691" spans="1:11" ht="15">
      <c r="A15691"/>
      <c r="B15691"/>
      <c r="C15691"/>
      <c r="D15691"/>
      <c r="E15691"/>
      <c r="F15691"/>
      <c r="G15691"/>
      <c r="H15691"/>
      <c r="I15691"/>
      <c r="J15691"/>
      <c r="K15691"/>
    </row>
    <row r="15692" spans="1:11" ht="15">
      <c r="A15692"/>
      <c r="B15692"/>
      <c r="C15692"/>
      <c r="D15692"/>
      <c r="E15692"/>
      <c r="F15692"/>
      <c r="G15692"/>
      <c r="H15692"/>
      <c r="I15692"/>
      <c r="J15692"/>
      <c r="K15692"/>
    </row>
    <row r="15693" spans="1:11" ht="15">
      <c r="A15693"/>
      <c r="B15693"/>
      <c r="C15693"/>
      <c r="D15693"/>
      <c r="E15693"/>
      <c r="F15693"/>
      <c r="G15693"/>
      <c r="H15693"/>
      <c r="I15693"/>
      <c r="J15693"/>
      <c r="K15693"/>
    </row>
    <row r="15694" spans="1:11" ht="15">
      <c r="A15694"/>
      <c r="B15694"/>
      <c r="C15694"/>
      <c r="D15694"/>
      <c r="E15694"/>
      <c r="F15694"/>
      <c r="G15694"/>
      <c r="H15694"/>
      <c r="I15694"/>
      <c r="J15694"/>
      <c r="K15694"/>
    </row>
    <row r="15695" spans="1:11" ht="15">
      <c r="A15695"/>
      <c r="B15695"/>
      <c r="C15695"/>
      <c r="D15695"/>
      <c r="E15695"/>
      <c r="F15695"/>
      <c r="G15695"/>
      <c r="H15695"/>
      <c r="I15695"/>
      <c r="J15695"/>
      <c r="K15695"/>
    </row>
    <row r="15696" spans="1:11" ht="15">
      <c r="A15696"/>
      <c r="B15696"/>
      <c r="C15696"/>
      <c r="D15696"/>
      <c r="E15696"/>
      <c r="F15696"/>
      <c r="G15696"/>
      <c r="H15696"/>
      <c r="I15696"/>
      <c r="J15696"/>
      <c r="K15696"/>
    </row>
    <row r="15697" spans="1:11" ht="15">
      <c r="A15697"/>
      <c r="B15697"/>
      <c r="C15697"/>
      <c r="D15697"/>
      <c r="E15697"/>
      <c r="F15697"/>
      <c r="G15697"/>
      <c r="H15697"/>
      <c r="I15697"/>
      <c r="J15697"/>
      <c r="K15697"/>
    </row>
    <row r="15698" spans="1:11" ht="15">
      <c r="A15698"/>
      <c r="B15698"/>
      <c r="C15698"/>
      <c r="D15698"/>
      <c r="E15698"/>
      <c r="F15698"/>
      <c r="G15698"/>
      <c r="H15698"/>
      <c r="I15698"/>
      <c r="J15698"/>
      <c r="K15698"/>
    </row>
    <row r="15699" spans="1:11" ht="15">
      <c r="A15699"/>
      <c r="B15699"/>
      <c r="C15699"/>
      <c r="D15699"/>
      <c r="E15699"/>
      <c r="F15699"/>
      <c r="G15699"/>
      <c r="H15699"/>
      <c r="I15699"/>
      <c r="J15699"/>
      <c r="K15699"/>
    </row>
    <row r="15700" spans="1:11" ht="15">
      <c r="A15700"/>
      <c r="B15700"/>
      <c r="C15700"/>
      <c r="D15700"/>
      <c r="E15700"/>
      <c r="F15700"/>
      <c r="G15700"/>
      <c r="H15700"/>
      <c r="I15700"/>
      <c r="J15700"/>
      <c r="K15700"/>
    </row>
    <row r="15701" spans="1:11" ht="15">
      <c r="A15701"/>
      <c r="B15701"/>
      <c r="C15701"/>
      <c r="D15701"/>
      <c r="E15701"/>
      <c r="F15701"/>
      <c r="G15701"/>
      <c r="H15701"/>
      <c r="I15701"/>
      <c r="J15701"/>
      <c r="K15701"/>
    </row>
    <row r="15702" spans="1:11" ht="15">
      <c r="A15702"/>
      <c r="B15702"/>
      <c r="C15702"/>
      <c r="D15702"/>
      <c r="E15702"/>
      <c r="F15702"/>
      <c r="G15702"/>
      <c r="H15702"/>
      <c r="I15702"/>
      <c r="J15702"/>
      <c r="K15702"/>
    </row>
    <row r="15703" spans="1:11" ht="15">
      <c r="A15703"/>
      <c r="B15703"/>
      <c r="C15703"/>
      <c r="D15703"/>
      <c r="E15703"/>
      <c r="F15703"/>
      <c r="G15703"/>
      <c r="H15703"/>
      <c r="I15703"/>
      <c r="J15703"/>
      <c r="K15703"/>
    </row>
    <row r="15704" spans="1:11" ht="15">
      <c r="A15704"/>
      <c r="B15704"/>
      <c r="C15704"/>
      <c r="D15704"/>
      <c r="E15704"/>
      <c r="F15704"/>
      <c r="G15704"/>
      <c r="H15704"/>
      <c r="I15704"/>
      <c r="J15704"/>
      <c r="K15704"/>
    </row>
    <row r="15705" spans="1:11" ht="15">
      <c r="A15705"/>
      <c r="B15705"/>
      <c r="C15705"/>
      <c r="D15705"/>
      <c r="E15705"/>
      <c r="F15705"/>
      <c r="G15705"/>
      <c r="H15705"/>
      <c r="I15705"/>
      <c r="J15705"/>
      <c r="K15705"/>
    </row>
    <row r="15706" spans="1:11" ht="15">
      <c r="A15706"/>
      <c r="B15706"/>
      <c r="C15706"/>
      <c r="D15706"/>
      <c r="E15706"/>
      <c r="F15706"/>
      <c r="G15706"/>
      <c r="H15706"/>
      <c r="I15706"/>
      <c r="J15706"/>
      <c r="K15706"/>
    </row>
    <row r="15707" spans="1:11" ht="15">
      <c r="A15707"/>
      <c r="B15707"/>
      <c r="C15707"/>
      <c r="D15707"/>
      <c r="E15707"/>
      <c r="F15707"/>
      <c r="G15707"/>
      <c r="H15707"/>
      <c r="I15707"/>
      <c r="J15707"/>
      <c r="K15707"/>
    </row>
    <row r="15708" spans="1:11" ht="15">
      <c r="A15708"/>
      <c r="B15708"/>
      <c r="C15708"/>
      <c r="D15708"/>
      <c r="E15708"/>
      <c r="F15708"/>
      <c r="G15708"/>
      <c r="H15708"/>
      <c r="I15708"/>
      <c r="J15708"/>
      <c r="K15708"/>
    </row>
    <row r="15709" spans="1:11" ht="15">
      <c r="A15709"/>
      <c r="B15709"/>
      <c r="C15709"/>
      <c r="D15709"/>
      <c r="E15709"/>
      <c r="F15709"/>
      <c r="G15709"/>
      <c r="H15709"/>
      <c r="I15709"/>
      <c r="J15709"/>
      <c r="K15709"/>
    </row>
    <row r="15710" spans="1:11" ht="15">
      <c r="A15710"/>
      <c r="B15710"/>
      <c r="C15710"/>
      <c r="D15710"/>
      <c r="E15710"/>
      <c r="F15710"/>
      <c r="G15710"/>
      <c r="H15710"/>
      <c r="I15710"/>
      <c r="J15710"/>
      <c r="K15710"/>
    </row>
    <row r="15711" spans="1:11" ht="15">
      <c r="A15711"/>
      <c r="B15711"/>
      <c r="C15711"/>
      <c r="D15711"/>
      <c r="E15711"/>
      <c r="F15711"/>
      <c r="G15711"/>
      <c r="H15711"/>
      <c r="I15711"/>
      <c r="J15711"/>
      <c r="K15711"/>
    </row>
    <row r="15712" spans="1:11" ht="15">
      <c r="A15712"/>
      <c r="B15712"/>
      <c r="C15712"/>
      <c r="D15712"/>
      <c r="E15712"/>
      <c r="F15712"/>
      <c r="G15712"/>
      <c r="H15712"/>
      <c r="I15712"/>
      <c r="J15712"/>
      <c r="K15712"/>
    </row>
    <row r="15713" spans="1:11" ht="15">
      <c r="A15713"/>
      <c r="B15713"/>
      <c r="C15713"/>
      <c r="D15713"/>
      <c r="E15713"/>
      <c r="F15713"/>
      <c r="G15713"/>
      <c r="H15713"/>
      <c r="I15713"/>
      <c r="J15713"/>
      <c r="K15713"/>
    </row>
    <row r="15714" spans="1:11" ht="15">
      <c r="A15714"/>
      <c r="B15714"/>
      <c r="C15714"/>
      <c r="D15714"/>
      <c r="E15714"/>
      <c r="F15714"/>
      <c r="G15714"/>
      <c r="H15714"/>
      <c r="I15714"/>
      <c r="J15714"/>
      <c r="K15714"/>
    </row>
    <row r="15715" spans="1:11" ht="15">
      <c r="A15715"/>
      <c r="B15715"/>
      <c r="C15715"/>
      <c r="D15715"/>
      <c r="E15715"/>
      <c r="F15715"/>
      <c r="G15715"/>
      <c r="H15715"/>
      <c r="I15715"/>
      <c r="J15715"/>
      <c r="K15715"/>
    </row>
    <row r="15716" spans="1:11" ht="15">
      <c r="A15716"/>
      <c r="B15716"/>
      <c r="C15716"/>
      <c r="D15716"/>
      <c r="E15716"/>
      <c r="F15716"/>
      <c r="G15716"/>
      <c r="H15716"/>
      <c r="I15716"/>
      <c r="J15716"/>
      <c r="K15716"/>
    </row>
    <row r="15717" spans="1:11" ht="15">
      <c r="A15717"/>
      <c r="B15717"/>
      <c r="C15717"/>
      <c r="D15717"/>
      <c r="E15717"/>
      <c r="F15717"/>
      <c r="G15717"/>
      <c r="H15717"/>
      <c r="I15717"/>
      <c r="J15717"/>
      <c r="K15717"/>
    </row>
    <row r="15718" spans="1:11" ht="15">
      <c r="A15718"/>
      <c r="B15718"/>
      <c r="C15718"/>
      <c r="D15718"/>
      <c r="E15718"/>
      <c r="F15718"/>
      <c r="G15718"/>
      <c r="H15718"/>
      <c r="I15718"/>
      <c r="J15718"/>
      <c r="K15718"/>
    </row>
    <row r="15719" spans="1:11" ht="15">
      <c r="A15719"/>
      <c r="B15719"/>
      <c r="C15719"/>
      <c r="D15719"/>
      <c r="E15719"/>
      <c r="F15719"/>
      <c r="G15719"/>
      <c r="H15719"/>
      <c r="I15719"/>
      <c r="J15719"/>
      <c r="K15719"/>
    </row>
    <row r="15720" spans="1:11" ht="15">
      <c r="A15720"/>
      <c r="B15720"/>
      <c r="C15720"/>
      <c r="D15720"/>
      <c r="E15720"/>
      <c r="F15720"/>
      <c r="G15720"/>
      <c r="H15720"/>
      <c r="I15720"/>
      <c r="J15720"/>
      <c r="K15720"/>
    </row>
    <row r="15721" spans="1:11" ht="15">
      <c r="A15721"/>
      <c r="B15721"/>
      <c r="C15721"/>
      <c r="D15721"/>
      <c r="E15721"/>
      <c r="F15721"/>
      <c r="G15721"/>
      <c r="H15721"/>
      <c r="I15721"/>
      <c r="J15721"/>
      <c r="K15721"/>
    </row>
    <row r="15722" spans="1:11" ht="15">
      <c r="A15722"/>
      <c r="B15722"/>
      <c r="C15722"/>
      <c r="D15722"/>
      <c r="E15722"/>
      <c r="F15722"/>
      <c r="G15722"/>
      <c r="H15722"/>
      <c r="I15722"/>
      <c r="J15722"/>
      <c r="K15722"/>
    </row>
    <row r="15723" spans="1:11" ht="15">
      <c r="A15723"/>
      <c r="B15723"/>
      <c r="C15723"/>
      <c r="D15723"/>
      <c r="E15723"/>
      <c r="F15723"/>
      <c r="G15723"/>
      <c r="H15723"/>
      <c r="I15723"/>
      <c r="J15723"/>
      <c r="K15723"/>
    </row>
    <row r="15724" spans="1:11" ht="15">
      <c r="A15724"/>
      <c r="B15724"/>
      <c r="C15724"/>
      <c r="D15724"/>
      <c r="E15724"/>
      <c r="F15724"/>
      <c r="G15724"/>
      <c r="H15724"/>
      <c r="I15724"/>
      <c r="J15724"/>
      <c r="K15724"/>
    </row>
    <row r="15725" spans="1:11" ht="15">
      <c r="A15725"/>
      <c r="B15725"/>
      <c r="C15725"/>
      <c r="D15725"/>
      <c r="E15725"/>
      <c r="F15725"/>
      <c r="G15725"/>
      <c r="H15725"/>
      <c r="I15725"/>
      <c r="J15725"/>
      <c r="K15725"/>
    </row>
    <row r="15726" spans="1:11" ht="15">
      <c r="A15726"/>
      <c r="B15726"/>
      <c r="C15726"/>
      <c r="D15726"/>
      <c r="E15726"/>
      <c r="F15726"/>
      <c r="G15726"/>
      <c r="H15726"/>
      <c r="I15726"/>
      <c r="J15726"/>
      <c r="K15726"/>
    </row>
    <row r="15727" spans="1:11" ht="15">
      <c r="A15727"/>
      <c r="B15727"/>
      <c r="C15727"/>
      <c r="D15727"/>
      <c r="E15727"/>
      <c r="F15727"/>
      <c r="G15727"/>
      <c r="H15727"/>
      <c r="I15727"/>
      <c r="J15727"/>
      <c r="K15727"/>
    </row>
    <row r="15728" spans="1:11" ht="15">
      <c r="A15728"/>
      <c r="B15728"/>
      <c r="C15728"/>
      <c r="D15728"/>
      <c r="E15728"/>
      <c r="F15728"/>
      <c r="G15728"/>
      <c r="H15728"/>
      <c r="I15728"/>
      <c r="J15728"/>
      <c r="K15728"/>
    </row>
    <row r="15729" spans="1:11" ht="15">
      <c r="A15729"/>
      <c r="B15729"/>
      <c r="C15729"/>
      <c r="D15729"/>
      <c r="E15729"/>
      <c r="F15729"/>
      <c r="G15729"/>
      <c r="H15729"/>
      <c r="I15729"/>
      <c r="J15729"/>
      <c r="K15729"/>
    </row>
    <row r="15730" spans="1:11" ht="15">
      <c r="A15730"/>
      <c r="B15730"/>
      <c r="C15730"/>
      <c r="D15730"/>
      <c r="E15730"/>
      <c r="F15730"/>
      <c r="G15730"/>
      <c r="H15730"/>
      <c r="I15730"/>
      <c r="J15730"/>
      <c r="K15730"/>
    </row>
    <row r="15731" spans="1:11" ht="15">
      <c r="A15731"/>
      <c r="B15731"/>
      <c r="C15731"/>
      <c r="D15731"/>
      <c r="E15731"/>
      <c r="F15731"/>
      <c r="G15731"/>
      <c r="H15731"/>
      <c r="I15731"/>
      <c r="J15731"/>
      <c r="K15731"/>
    </row>
    <row r="15732" spans="1:11" ht="15">
      <c r="A15732"/>
      <c r="B15732"/>
      <c r="C15732"/>
      <c r="D15732"/>
      <c r="E15732"/>
      <c r="F15732"/>
      <c r="G15732"/>
      <c r="H15732"/>
      <c r="I15732"/>
      <c r="J15732"/>
      <c r="K15732"/>
    </row>
    <row r="15733" spans="1:11" ht="15">
      <c r="A15733"/>
      <c r="B15733"/>
      <c r="C15733"/>
      <c r="D15733"/>
      <c r="E15733"/>
      <c r="F15733"/>
      <c r="G15733"/>
      <c r="H15733"/>
      <c r="I15733"/>
      <c r="J15733"/>
      <c r="K15733"/>
    </row>
    <row r="15734" spans="1:11" ht="15">
      <c r="A15734"/>
      <c r="B15734"/>
      <c r="C15734"/>
      <c r="D15734"/>
      <c r="E15734"/>
      <c r="F15734"/>
      <c r="G15734"/>
      <c r="H15734"/>
      <c r="I15734"/>
      <c r="J15734"/>
      <c r="K15734"/>
    </row>
    <row r="15735" spans="1:11" ht="15">
      <c r="A15735"/>
      <c r="B15735"/>
      <c r="C15735"/>
      <c r="D15735"/>
      <c r="E15735"/>
      <c r="F15735"/>
      <c r="G15735"/>
      <c r="H15735"/>
      <c r="I15735"/>
      <c r="J15735"/>
      <c r="K15735"/>
    </row>
    <row r="15736" spans="1:11" ht="15">
      <c r="A15736"/>
      <c r="B15736"/>
      <c r="C15736"/>
      <c r="D15736"/>
      <c r="E15736"/>
      <c r="F15736"/>
      <c r="G15736"/>
      <c r="H15736"/>
      <c r="I15736"/>
      <c r="J15736"/>
      <c r="K15736"/>
    </row>
    <row r="15737" spans="1:11" ht="15">
      <c r="A15737"/>
      <c r="B15737"/>
      <c r="C15737"/>
      <c r="D15737"/>
      <c r="E15737"/>
      <c r="F15737"/>
      <c r="G15737"/>
      <c r="H15737"/>
      <c r="I15737"/>
      <c r="J15737"/>
      <c r="K15737"/>
    </row>
    <row r="15738" spans="1:11" ht="15">
      <c r="A15738"/>
      <c r="B15738"/>
      <c r="C15738"/>
      <c r="D15738"/>
      <c r="E15738"/>
      <c r="F15738"/>
      <c r="G15738"/>
      <c r="H15738"/>
      <c r="I15738"/>
      <c r="J15738"/>
      <c r="K15738"/>
    </row>
    <row r="15739" spans="1:11" ht="15">
      <c r="A15739"/>
      <c r="B15739"/>
      <c r="C15739"/>
      <c r="D15739"/>
      <c r="E15739"/>
      <c r="F15739"/>
      <c r="G15739"/>
      <c r="H15739"/>
      <c r="I15739"/>
      <c r="J15739"/>
      <c r="K15739"/>
    </row>
    <row r="15740" spans="1:11" ht="15">
      <c r="A15740"/>
      <c r="B15740"/>
      <c r="C15740"/>
      <c r="D15740"/>
      <c r="E15740"/>
      <c r="F15740"/>
      <c r="G15740"/>
      <c r="H15740"/>
      <c r="I15740"/>
      <c r="J15740"/>
      <c r="K15740"/>
    </row>
    <row r="15741" spans="1:11" ht="15">
      <c r="A15741"/>
      <c r="B15741"/>
      <c r="C15741"/>
      <c r="D15741"/>
      <c r="E15741"/>
      <c r="F15741"/>
      <c r="G15741"/>
      <c r="H15741"/>
      <c r="I15741"/>
      <c r="J15741"/>
      <c r="K15741"/>
    </row>
    <row r="15742" spans="1:11" ht="15">
      <c r="A15742"/>
      <c r="B15742"/>
      <c r="C15742"/>
      <c r="D15742"/>
      <c r="E15742"/>
      <c r="F15742"/>
      <c r="G15742"/>
      <c r="H15742"/>
      <c r="I15742"/>
      <c r="J15742"/>
      <c r="K15742"/>
    </row>
    <row r="15743" spans="1:11" ht="15">
      <c r="A15743"/>
      <c r="B15743"/>
      <c r="C15743"/>
      <c r="D15743"/>
      <c r="E15743"/>
      <c r="F15743"/>
      <c r="G15743"/>
      <c r="H15743"/>
      <c r="I15743"/>
      <c r="J15743"/>
      <c r="K15743"/>
    </row>
    <row r="15744" spans="1:11" ht="15">
      <c r="A15744"/>
      <c r="B15744"/>
      <c r="C15744"/>
      <c r="D15744"/>
      <c r="E15744"/>
      <c r="F15744"/>
      <c r="G15744"/>
      <c r="H15744"/>
      <c r="I15744"/>
      <c r="J15744"/>
      <c r="K15744"/>
    </row>
    <row r="15745" spans="1:11" ht="15">
      <c r="A15745"/>
      <c r="B15745"/>
      <c r="C15745"/>
      <c r="D15745"/>
      <c r="E15745"/>
      <c r="F15745"/>
      <c r="G15745"/>
      <c r="H15745"/>
      <c r="I15745"/>
      <c r="J15745"/>
      <c r="K15745"/>
    </row>
    <row r="15746" spans="1:11" ht="15">
      <c r="A15746"/>
      <c r="B15746"/>
      <c r="C15746"/>
      <c r="D15746"/>
      <c r="E15746"/>
      <c r="F15746"/>
      <c r="G15746"/>
      <c r="H15746"/>
      <c r="I15746"/>
      <c r="J15746"/>
      <c r="K15746"/>
    </row>
    <row r="15747" spans="1:11" ht="15">
      <c r="A15747"/>
      <c r="B15747"/>
      <c r="C15747"/>
      <c r="D15747"/>
      <c r="E15747"/>
      <c r="F15747"/>
      <c r="G15747"/>
      <c r="H15747"/>
      <c r="I15747"/>
      <c r="J15747"/>
      <c r="K15747"/>
    </row>
    <row r="15748" spans="1:11" ht="15">
      <c r="A15748"/>
      <c r="B15748"/>
      <c r="C15748"/>
      <c r="D15748"/>
      <c r="E15748"/>
      <c r="F15748"/>
      <c r="G15748"/>
      <c r="H15748"/>
      <c r="I15748"/>
      <c r="J15748"/>
      <c r="K15748"/>
    </row>
    <row r="15749" spans="1:11" ht="15">
      <c r="A15749"/>
      <c r="B15749"/>
      <c r="C15749"/>
      <c r="D15749"/>
      <c r="E15749"/>
      <c r="F15749"/>
      <c r="G15749"/>
      <c r="H15749"/>
      <c r="I15749"/>
      <c r="J15749"/>
      <c r="K15749"/>
    </row>
    <row r="15750" spans="1:11" ht="15">
      <c r="A15750"/>
      <c r="B15750"/>
      <c r="C15750"/>
      <c r="D15750"/>
      <c r="E15750"/>
      <c r="F15750"/>
      <c r="G15750"/>
      <c r="H15750"/>
      <c r="I15750"/>
      <c r="J15750"/>
      <c r="K15750"/>
    </row>
    <row r="15751" spans="1:11" ht="15">
      <c r="A15751"/>
      <c r="B15751"/>
      <c r="C15751"/>
      <c r="D15751"/>
      <c r="E15751"/>
      <c r="F15751"/>
      <c r="G15751"/>
      <c r="H15751"/>
      <c r="I15751"/>
      <c r="J15751"/>
      <c r="K15751"/>
    </row>
    <row r="15752" spans="1:11" ht="15">
      <c r="A15752"/>
      <c r="B15752"/>
      <c r="C15752"/>
      <c r="D15752"/>
      <c r="E15752"/>
      <c r="F15752"/>
      <c r="G15752"/>
      <c r="H15752"/>
      <c r="I15752"/>
      <c r="J15752"/>
      <c r="K15752"/>
    </row>
    <row r="15753" spans="1:11" ht="15">
      <c r="A15753"/>
      <c r="B15753"/>
      <c r="C15753"/>
      <c r="D15753"/>
      <c r="E15753"/>
      <c r="F15753"/>
      <c r="G15753"/>
      <c r="H15753"/>
      <c r="I15753"/>
      <c r="J15753"/>
      <c r="K15753"/>
    </row>
    <row r="15754" spans="1:11" ht="15">
      <c r="A15754"/>
      <c r="B15754"/>
      <c r="C15754"/>
      <c r="D15754"/>
      <c r="E15754"/>
      <c r="F15754"/>
      <c r="G15754"/>
      <c r="H15754"/>
      <c r="I15754"/>
      <c r="J15754"/>
      <c r="K15754"/>
    </row>
    <row r="15755" spans="1:11" ht="15">
      <c r="A15755"/>
      <c r="B15755"/>
      <c r="C15755"/>
      <c r="D15755"/>
      <c r="E15755"/>
      <c r="F15755"/>
      <c r="G15755"/>
      <c r="H15755"/>
      <c r="I15755"/>
      <c r="J15755"/>
      <c r="K15755"/>
    </row>
    <row r="15756" spans="1:11" ht="15">
      <c r="A15756"/>
      <c r="B15756"/>
      <c r="C15756"/>
      <c r="D15756"/>
      <c r="E15756"/>
      <c r="F15756"/>
      <c r="G15756"/>
      <c r="H15756"/>
      <c r="I15756"/>
      <c r="J15756"/>
      <c r="K15756"/>
    </row>
    <row r="15757" spans="1:11" ht="15">
      <c r="A15757"/>
      <c r="B15757"/>
      <c r="C15757"/>
      <c r="D15757"/>
      <c r="E15757"/>
      <c r="F15757"/>
      <c r="G15757"/>
      <c r="H15757"/>
      <c r="I15757"/>
      <c r="J15757"/>
      <c r="K15757"/>
    </row>
    <row r="15758" spans="1:11" ht="15">
      <c r="A15758"/>
      <c r="B15758"/>
      <c r="C15758"/>
      <c r="D15758"/>
      <c r="E15758"/>
      <c r="F15758"/>
      <c r="G15758"/>
      <c r="H15758"/>
      <c r="I15758"/>
      <c r="J15758"/>
      <c r="K15758"/>
    </row>
    <row r="15759" spans="1:11" ht="15">
      <c r="A15759"/>
      <c r="B15759"/>
      <c r="C15759"/>
      <c r="D15759"/>
      <c r="E15759"/>
      <c r="F15759"/>
      <c r="G15759"/>
      <c r="H15759"/>
      <c r="I15759"/>
      <c r="J15759"/>
      <c r="K15759"/>
    </row>
    <row r="15760" spans="1:11" ht="15">
      <c r="A15760"/>
      <c r="B15760"/>
      <c r="C15760"/>
      <c r="D15760"/>
      <c r="E15760"/>
      <c r="F15760"/>
      <c r="G15760"/>
      <c r="H15760"/>
      <c r="I15760"/>
      <c r="J15760"/>
      <c r="K15760"/>
    </row>
    <row r="15761" spans="1:11" ht="15">
      <c r="A15761"/>
      <c r="B15761"/>
      <c r="C15761"/>
      <c r="D15761"/>
      <c r="E15761"/>
      <c r="F15761"/>
      <c r="G15761"/>
      <c r="H15761"/>
      <c r="I15761"/>
      <c r="J15761"/>
      <c r="K15761"/>
    </row>
    <row r="15762" spans="1:11" ht="15">
      <c r="A15762"/>
      <c r="B15762"/>
      <c r="C15762"/>
      <c r="D15762"/>
      <c r="E15762"/>
      <c r="F15762"/>
      <c r="G15762"/>
      <c r="H15762"/>
      <c r="I15762"/>
      <c r="J15762"/>
      <c r="K15762"/>
    </row>
    <row r="15763" spans="1:11" ht="15">
      <c r="A15763"/>
      <c r="B15763"/>
      <c r="C15763"/>
      <c r="D15763"/>
      <c r="E15763"/>
      <c r="F15763"/>
      <c r="G15763"/>
      <c r="H15763"/>
      <c r="I15763"/>
      <c r="J15763"/>
      <c r="K15763"/>
    </row>
    <row r="15764" spans="1:11" ht="15">
      <c r="A15764"/>
      <c r="B15764"/>
      <c r="C15764"/>
      <c r="D15764"/>
      <c r="E15764"/>
      <c r="F15764"/>
      <c r="G15764"/>
      <c r="H15764"/>
      <c r="I15764"/>
      <c r="J15764"/>
      <c r="K15764"/>
    </row>
    <row r="15765" spans="1:11" ht="15">
      <c r="A15765"/>
      <c r="B15765"/>
      <c r="C15765"/>
      <c r="D15765"/>
      <c r="E15765"/>
      <c r="F15765"/>
      <c r="G15765"/>
      <c r="H15765"/>
      <c r="I15765"/>
      <c r="J15765"/>
      <c r="K15765"/>
    </row>
    <row r="15766" spans="1:11" ht="15">
      <c r="A15766"/>
      <c r="B15766"/>
      <c r="C15766"/>
      <c r="D15766"/>
      <c r="E15766"/>
      <c r="F15766"/>
      <c r="G15766"/>
      <c r="H15766"/>
      <c r="I15766"/>
      <c r="J15766"/>
      <c r="K15766"/>
    </row>
    <row r="15767" spans="1:11" ht="15">
      <c r="A15767"/>
      <c r="B15767"/>
      <c r="C15767"/>
      <c r="D15767"/>
      <c r="E15767"/>
      <c r="F15767"/>
      <c r="G15767"/>
      <c r="H15767"/>
      <c r="I15767"/>
      <c r="J15767"/>
      <c r="K15767"/>
    </row>
    <row r="15768" spans="1:11" ht="15">
      <c r="A15768"/>
      <c r="B15768"/>
      <c r="C15768"/>
      <c r="D15768"/>
      <c r="E15768"/>
      <c r="F15768"/>
      <c r="G15768"/>
      <c r="H15768"/>
      <c r="I15768"/>
      <c r="J15768"/>
      <c r="K15768"/>
    </row>
    <row r="15769" spans="1:11" ht="15">
      <c r="A15769"/>
      <c r="B15769"/>
      <c r="C15769"/>
      <c r="D15769"/>
      <c r="E15769"/>
      <c r="F15769"/>
      <c r="G15769"/>
      <c r="H15769"/>
      <c r="I15769"/>
      <c r="J15769"/>
      <c r="K15769"/>
    </row>
    <row r="15770" spans="1:11" ht="15">
      <c r="A15770"/>
      <c r="B15770"/>
      <c r="C15770"/>
      <c r="D15770"/>
      <c r="E15770"/>
      <c r="F15770"/>
      <c r="G15770"/>
      <c r="H15770"/>
      <c r="I15770"/>
      <c r="J15770"/>
      <c r="K15770"/>
    </row>
    <row r="15771" spans="1:11" ht="15">
      <c r="A15771"/>
      <c r="B15771"/>
      <c r="C15771"/>
      <c r="D15771"/>
      <c r="E15771"/>
      <c r="F15771"/>
      <c r="G15771"/>
      <c r="H15771"/>
      <c r="I15771"/>
      <c r="J15771"/>
      <c r="K15771"/>
    </row>
    <row r="15772" spans="1:11" ht="15">
      <c r="A15772"/>
      <c r="B15772"/>
      <c r="C15772"/>
      <c r="D15772"/>
      <c r="E15772"/>
      <c r="F15772"/>
      <c r="G15772"/>
      <c r="H15772"/>
      <c r="I15772"/>
      <c r="J15772"/>
      <c r="K15772"/>
    </row>
    <row r="15773" spans="1:11" ht="15">
      <c r="A15773"/>
      <c r="B15773"/>
      <c r="C15773"/>
      <c r="D15773"/>
      <c r="E15773"/>
      <c r="F15773"/>
      <c r="G15773"/>
      <c r="H15773"/>
      <c r="I15773"/>
      <c r="J15773"/>
      <c r="K15773"/>
    </row>
    <row r="15774" spans="1:11" ht="15">
      <c r="A15774"/>
      <c r="B15774"/>
      <c r="C15774"/>
      <c r="D15774"/>
      <c r="E15774"/>
      <c r="F15774"/>
      <c r="G15774"/>
      <c r="H15774"/>
      <c r="I15774"/>
      <c r="J15774"/>
      <c r="K15774"/>
    </row>
    <row r="15775" spans="1:11" ht="15">
      <c r="A15775"/>
      <c r="B15775"/>
      <c r="C15775"/>
      <c r="D15775"/>
      <c r="E15775"/>
      <c r="F15775"/>
      <c r="G15775"/>
      <c r="H15775"/>
      <c r="I15775"/>
      <c r="J15775"/>
      <c r="K15775"/>
    </row>
    <row r="15776" spans="1:11" ht="15">
      <c r="A15776"/>
      <c r="B15776"/>
      <c r="C15776"/>
      <c r="D15776"/>
      <c r="E15776"/>
      <c r="F15776"/>
      <c r="G15776"/>
      <c r="H15776"/>
      <c r="I15776"/>
      <c r="J15776"/>
      <c r="K15776"/>
    </row>
    <row r="15777" spans="1:11" ht="15">
      <c r="A15777"/>
      <c r="B15777"/>
      <c r="C15777"/>
      <c r="D15777"/>
      <c r="E15777"/>
      <c r="F15777"/>
      <c r="G15777"/>
      <c r="H15777"/>
      <c r="I15777"/>
      <c r="J15777"/>
      <c r="K15777"/>
    </row>
    <row r="15778" spans="1:11" ht="15">
      <c r="A15778"/>
      <c r="B15778"/>
      <c r="C15778"/>
      <c r="D15778"/>
      <c r="E15778"/>
      <c r="F15778"/>
      <c r="G15778"/>
      <c r="H15778"/>
      <c r="I15778"/>
      <c r="J15778"/>
      <c r="K15778"/>
    </row>
    <row r="15779" spans="1:11" ht="15">
      <c r="A15779"/>
      <c r="B15779"/>
      <c r="C15779"/>
      <c r="D15779"/>
      <c r="E15779"/>
      <c r="F15779"/>
      <c r="G15779"/>
      <c r="H15779"/>
      <c r="I15779"/>
      <c r="J15779"/>
      <c r="K15779"/>
    </row>
    <row r="15780" spans="1:11" ht="15">
      <c r="A15780"/>
      <c r="B15780"/>
      <c r="C15780"/>
      <c r="D15780"/>
      <c r="E15780"/>
      <c r="F15780"/>
      <c r="G15780"/>
      <c r="H15780"/>
      <c r="I15780"/>
      <c r="J15780"/>
      <c r="K15780"/>
    </row>
    <row r="15781" spans="1:11" ht="15">
      <c r="A15781"/>
      <c r="B15781"/>
      <c r="C15781"/>
      <c r="D15781"/>
      <c r="E15781"/>
      <c r="F15781"/>
      <c r="G15781"/>
      <c r="H15781"/>
      <c r="I15781"/>
      <c r="J15781"/>
      <c r="K15781"/>
    </row>
    <row r="15782" spans="1:11" ht="15">
      <c r="A15782"/>
      <c r="B15782"/>
      <c r="C15782"/>
      <c r="D15782"/>
      <c r="E15782"/>
      <c r="F15782"/>
      <c r="G15782"/>
      <c r="H15782"/>
      <c r="I15782"/>
      <c r="J15782"/>
      <c r="K15782"/>
    </row>
    <row r="15783" spans="1:11" ht="15">
      <c r="A15783"/>
      <c r="B15783"/>
      <c r="C15783"/>
      <c r="D15783"/>
      <c r="E15783"/>
      <c r="F15783"/>
      <c r="G15783"/>
      <c r="H15783"/>
      <c r="I15783"/>
      <c r="J15783"/>
      <c r="K15783"/>
    </row>
    <row r="15784" spans="1:11" ht="15">
      <c r="A15784"/>
      <c r="B15784"/>
      <c r="C15784"/>
      <c r="D15784"/>
      <c r="E15784"/>
      <c r="F15784"/>
      <c r="G15784"/>
      <c r="H15784"/>
      <c r="I15784"/>
      <c r="J15784"/>
      <c r="K15784"/>
    </row>
    <row r="15785" spans="1:11" ht="15">
      <c r="A15785"/>
      <c r="B15785"/>
      <c r="C15785"/>
      <c r="D15785"/>
      <c r="E15785"/>
      <c r="F15785"/>
      <c r="G15785"/>
      <c r="H15785"/>
      <c r="I15785"/>
      <c r="J15785"/>
      <c r="K15785"/>
    </row>
    <row r="15786" spans="1:11" ht="15">
      <c r="A15786"/>
      <c r="B15786"/>
      <c r="C15786"/>
      <c r="D15786"/>
      <c r="E15786"/>
      <c r="F15786"/>
      <c r="G15786"/>
      <c r="H15786"/>
      <c r="I15786"/>
      <c r="J15786"/>
      <c r="K15786"/>
    </row>
    <row r="15787" spans="1:11" ht="15">
      <c r="A15787"/>
      <c r="B15787"/>
      <c r="C15787"/>
      <c r="D15787"/>
      <c r="E15787"/>
      <c r="F15787"/>
      <c r="G15787"/>
      <c r="H15787"/>
      <c r="I15787"/>
      <c r="J15787"/>
      <c r="K15787"/>
    </row>
    <row r="15788" spans="1:11" ht="15">
      <c r="A15788"/>
      <c r="B15788"/>
      <c r="C15788"/>
      <c r="D15788"/>
      <c r="E15788"/>
      <c r="F15788"/>
      <c r="G15788"/>
      <c r="H15788"/>
      <c r="I15788"/>
      <c r="J15788"/>
      <c r="K15788"/>
    </row>
    <row r="15789" spans="1:11" ht="15">
      <c r="A15789"/>
      <c r="B15789"/>
      <c r="C15789"/>
      <c r="D15789"/>
      <c r="E15789"/>
      <c r="F15789"/>
      <c r="G15789"/>
      <c r="H15789"/>
      <c r="I15789"/>
      <c r="J15789"/>
      <c r="K15789"/>
    </row>
    <row r="15790" spans="1:11" ht="15">
      <c r="A15790"/>
      <c r="B15790"/>
      <c r="C15790"/>
      <c r="D15790"/>
      <c r="E15790"/>
      <c r="F15790"/>
      <c r="G15790"/>
      <c r="H15790"/>
      <c r="I15790"/>
      <c r="J15790"/>
      <c r="K15790"/>
    </row>
    <row r="15791" spans="1:11" ht="15">
      <c r="A15791"/>
      <c r="B15791"/>
      <c r="C15791"/>
      <c r="D15791"/>
      <c r="E15791"/>
      <c r="F15791"/>
      <c r="G15791"/>
      <c r="H15791"/>
      <c r="I15791"/>
      <c r="J15791"/>
      <c r="K15791"/>
    </row>
    <row r="15792" spans="1:11" ht="15">
      <c r="A15792"/>
      <c r="B15792"/>
      <c r="C15792"/>
      <c r="D15792"/>
      <c r="E15792"/>
      <c r="F15792"/>
      <c r="G15792"/>
      <c r="H15792"/>
      <c r="I15792"/>
      <c r="J15792"/>
      <c r="K15792"/>
    </row>
    <row r="15793" spans="1:11" ht="15">
      <c r="A15793"/>
      <c r="B15793"/>
      <c r="C15793"/>
      <c r="D15793"/>
      <c r="E15793"/>
      <c r="F15793"/>
      <c r="G15793"/>
      <c r="H15793"/>
      <c r="I15793"/>
      <c r="J15793"/>
      <c r="K15793"/>
    </row>
    <row r="15794" spans="1:11" ht="15">
      <c r="A15794"/>
      <c r="B15794"/>
      <c r="C15794"/>
      <c r="D15794"/>
      <c r="E15794"/>
      <c r="F15794"/>
      <c r="G15794"/>
      <c r="H15794"/>
      <c r="I15794"/>
      <c r="J15794"/>
      <c r="K15794"/>
    </row>
    <row r="15795" spans="1:11" ht="15">
      <c r="A15795"/>
      <c r="B15795"/>
      <c r="C15795"/>
      <c r="D15795"/>
      <c r="E15795"/>
      <c r="F15795"/>
      <c r="G15795"/>
      <c r="H15795"/>
      <c r="I15795"/>
      <c r="J15795"/>
      <c r="K15795"/>
    </row>
    <row r="15796" spans="1:11" ht="15">
      <c r="A15796"/>
      <c r="B15796"/>
      <c r="C15796"/>
      <c r="D15796"/>
      <c r="E15796"/>
      <c r="F15796"/>
      <c r="G15796"/>
      <c r="H15796"/>
      <c r="I15796"/>
      <c r="J15796"/>
      <c r="K15796"/>
    </row>
    <row r="15797" spans="1:11" ht="15">
      <c r="A15797"/>
      <c r="B15797"/>
      <c r="C15797"/>
      <c r="D15797"/>
      <c r="E15797"/>
      <c r="F15797"/>
      <c r="G15797"/>
      <c r="H15797"/>
      <c r="I15797"/>
      <c r="J15797"/>
      <c r="K15797"/>
    </row>
    <row r="15798" spans="1:11" ht="15">
      <c r="A15798"/>
      <c r="B15798"/>
      <c r="C15798"/>
      <c r="D15798"/>
      <c r="E15798"/>
      <c r="F15798"/>
      <c r="G15798"/>
      <c r="H15798"/>
      <c r="I15798"/>
      <c r="J15798"/>
      <c r="K15798"/>
    </row>
    <row r="15799" spans="1:11" ht="15">
      <c r="A15799"/>
      <c r="B15799"/>
      <c r="C15799"/>
      <c r="D15799"/>
      <c r="E15799"/>
      <c r="F15799"/>
      <c r="G15799"/>
      <c r="H15799"/>
      <c r="I15799"/>
      <c r="J15799"/>
      <c r="K15799"/>
    </row>
    <row r="15800" spans="1:11" ht="15">
      <c r="A15800"/>
      <c r="B15800"/>
      <c r="C15800"/>
      <c r="D15800"/>
      <c r="E15800"/>
      <c r="F15800"/>
      <c r="G15800"/>
      <c r="H15800"/>
      <c r="I15800"/>
      <c r="J15800"/>
      <c r="K15800"/>
    </row>
    <row r="15801" spans="1:11" ht="15">
      <c r="A15801"/>
      <c r="B15801"/>
      <c r="C15801"/>
      <c r="D15801"/>
      <c r="E15801"/>
      <c r="F15801"/>
      <c r="G15801"/>
      <c r="H15801"/>
      <c r="I15801"/>
      <c r="J15801"/>
      <c r="K15801"/>
    </row>
    <row r="15802" spans="1:11" ht="15">
      <c r="A15802"/>
      <c r="B15802"/>
      <c r="C15802"/>
      <c r="D15802"/>
      <c r="E15802"/>
      <c r="F15802"/>
      <c r="G15802"/>
      <c r="H15802"/>
      <c r="I15802"/>
      <c r="J15802"/>
      <c r="K15802"/>
    </row>
    <row r="15803" spans="1:11" ht="15">
      <c r="A15803"/>
      <c r="B15803"/>
      <c r="C15803"/>
      <c r="D15803"/>
      <c r="E15803"/>
      <c r="F15803"/>
      <c r="G15803"/>
      <c r="H15803"/>
      <c r="I15803"/>
      <c r="J15803"/>
      <c r="K15803"/>
    </row>
    <row r="15804" spans="1:11" ht="15">
      <c r="A15804"/>
      <c r="B15804"/>
      <c r="C15804"/>
      <c r="D15804"/>
      <c r="E15804"/>
      <c r="F15804"/>
      <c r="G15804"/>
      <c r="H15804"/>
      <c r="I15804"/>
      <c r="J15804"/>
      <c r="K15804"/>
    </row>
    <row r="15805" spans="1:11" ht="15">
      <c r="A15805"/>
      <c r="B15805"/>
      <c r="C15805"/>
      <c r="D15805"/>
      <c r="E15805"/>
      <c r="F15805"/>
      <c r="G15805"/>
      <c r="H15805"/>
      <c r="I15805"/>
      <c r="J15805"/>
      <c r="K15805"/>
    </row>
    <row r="15806" spans="1:11" ht="15">
      <c r="A15806"/>
      <c r="B15806"/>
      <c r="C15806"/>
      <c r="D15806"/>
      <c r="E15806"/>
      <c r="F15806"/>
      <c r="G15806"/>
      <c r="H15806"/>
      <c r="I15806"/>
      <c r="J15806"/>
      <c r="K15806"/>
    </row>
    <row r="15807" spans="1:11" ht="15">
      <c r="A15807"/>
      <c r="B15807"/>
      <c r="C15807"/>
      <c r="D15807"/>
      <c r="E15807"/>
      <c r="F15807"/>
      <c r="G15807"/>
      <c r="H15807"/>
      <c r="I15807"/>
      <c r="J15807"/>
      <c r="K15807"/>
    </row>
    <row r="15808" spans="1:11" ht="15">
      <c r="A15808"/>
      <c r="B15808"/>
      <c r="C15808"/>
      <c r="D15808"/>
      <c r="E15808"/>
      <c r="F15808"/>
      <c r="G15808"/>
      <c r="H15808"/>
      <c r="I15808"/>
      <c r="J15808"/>
      <c r="K15808"/>
    </row>
    <row r="15809" spans="1:11" ht="15">
      <c r="A15809"/>
      <c r="B15809"/>
      <c r="C15809"/>
      <c r="D15809"/>
      <c r="E15809"/>
      <c r="F15809"/>
      <c r="G15809"/>
      <c r="H15809"/>
      <c r="I15809"/>
      <c r="J15809"/>
      <c r="K15809"/>
    </row>
    <row r="15810" spans="1:11" ht="15">
      <c r="A15810"/>
      <c r="B15810"/>
      <c r="C15810"/>
      <c r="D15810"/>
      <c r="E15810"/>
      <c r="F15810"/>
      <c r="G15810"/>
      <c r="H15810"/>
      <c r="I15810"/>
      <c r="J15810"/>
      <c r="K15810"/>
    </row>
    <row r="15811" spans="1:11" ht="15">
      <c r="A15811"/>
      <c r="B15811"/>
      <c r="C15811"/>
      <c r="D15811"/>
      <c r="E15811"/>
      <c r="F15811"/>
      <c r="G15811"/>
      <c r="H15811"/>
      <c r="I15811"/>
      <c r="J15811"/>
      <c r="K15811"/>
    </row>
    <row r="15812" spans="1:11" ht="15">
      <c r="A15812"/>
      <c r="B15812"/>
      <c r="C15812"/>
      <c r="D15812"/>
      <c r="E15812"/>
      <c r="F15812"/>
      <c r="G15812"/>
      <c r="H15812"/>
      <c r="I15812"/>
      <c r="J15812"/>
      <c r="K15812"/>
    </row>
    <row r="15813" spans="1:11" ht="15">
      <c r="A15813"/>
      <c r="B15813"/>
      <c r="C15813"/>
      <c r="D15813"/>
      <c r="E15813"/>
      <c r="F15813"/>
      <c r="G15813"/>
      <c r="H15813"/>
      <c r="I15813"/>
      <c r="J15813"/>
      <c r="K15813"/>
    </row>
    <row r="15814" spans="1:11" ht="15">
      <c r="A15814"/>
      <c r="B15814"/>
      <c r="C15814"/>
      <c r="D15814"/>
      <c r="E15814"/>
      <c r="F15814"/>
      <c r="G15814"/>
      <c r="H15814"/>
      <c r="I15814"/>
      <c r="J15814"/>
      <c r="K15814"/>
    </row>
    <row r="15815" spans="1:11" ht="15">
      <c r="A15815"/>
      <c r="B15815"/>
      <c r="C15815"/>
      <c r="D15815"/>
      <c r="E15815"/>
      <c r="F15815"/>
      <c r="G15815"/>
      <c r="H15815"/>
      <c r="I15815"/>
      <c r="J15815"/>
      <c r="K15815"/>
    </row>
    <row r="15816" spans="1:11" ht="15">
      <c r="A15816"/>
      <c r="B15816"/>
      <c r="C15816"/>
      <c r="D15816"/>
      <c r="E15816"/>
      <c r="F15816"/>
      <c r="G15816"/>
      <c r="H15816"/>
      <c r="I15816"/>
      <c r="J15816"/>
      <c r="K15816"/>
    </row>
    <row r="15817" spans="1:11" ht="15">
      <c r="A15817"/>
      <c r="B15817"/>
      <c r="C15817"/>
      <c r="D15817"/>
      <c r="E15817"/>
      <c r="F15817"/>
      <c r="G15817"/>
      <c r="H15817"/>
      <c r="I15817"/>
      <c r="J15817"/>
      <c r="K15817"/>
    </row>
    <row r="15818" spans="1:11" ht="15">
      <c r="A15818"/>
      <c r="B15818"/>
      <c r="C15818"/>
      <c r="D15818"/>
      <c r="E15818"/>
      <c r="F15818"/>
      <c r="G15818"/>
      <c r="H15818"/>
      <c r="I15818"/>
      <c r="J15818"/>
      <c r="K15818"/>
    </row>
    <row r="15819" spans="1:11" ht="15">
      <c r="A15819"/>
      <c r="B15819"/>
      <c r="C15819"/>
      <c r="D15819"/>
      <c r="E15819"/>
      <c r="F15819"/>
      <c r="G15819"/>
      <c r="H15819"/>
      <c r="I15819"/>
      <c r="J15819"/>
      <c r="K15819"/>
    </row>
    <row r="15820" spans="1:11" ht="15">
      <c r="A15820"/>
      <c r="B15820"/>
      <c r="C15820"/>
      <c r="D15820"/>
      <c r="E15820"/>
      <c r="F15820"/>
      <c r="G15820"/>
      <c r="H15820"/>
      <c r="I15820"/>
      <c r="J15820"/>
      <c r="K15820"/>
    </row>
    <row r="15821" spans="1:11" ht="15">
      <c r="A15821"/>
      <c r="B15821"/>
      <c r="C15821"/>
      <c r="D15821"/>
      <c r="E15821"/>
      <c r="F15821"/>
      <c r="G15821"/>
      <c r="H15821"/>
      <c r="I15821"/>
      <c r="J15821"/>
      <c r="K15821"/>
    </row>
    <row r="15822" spans="1:11" ht="15">
      <c r="A15822"/>
      <c r="B15822"/>
      <c r="C15822"/>
      <c r="D15822"/>
      <c r="E15822"/>
      <c r="F15822"/>
      <c r="G15822"/>
      <c r="H15822"/>
      <c r="I15822"/>
      <c r="J15822"/>
      <c r="K15822"/>
    </row>
    <row r="15823" spans="1:11" ht="15">
      <c r="A15823"/>
      <c r="B15823"/>
      <c r="C15823"/>
      <c r="D15823"/>
      <c r="E15823"/>
      <c r="F15823"/>
      <c r="G15823"/>
      <c r="H15823"/>
      <c r="I15823"/>
      <c r="J15823"/>
      <c r="K15823"/>
    </row>
    <row r="15824" spans="1:11" ht="15">
      <c r="A15824"/>
      <c r="B15824"/>
      <c r="C15824"/>
      <c r="D15824"/>
      <c r="E15824"/>
      <c r="F15824"/>
      <c r="G15824"/>
      <c r="H15824"/>
      <c r="I15824"/>
      <c r="J15824"/>
      <c r="K15824"/>
    </row>
    <row r="15825" spans="1:11" ht="15">
      <c r="A15825"/>
      <c r="B15825"/>
      <c r="C15825"/>
      <c r="D15825"/>
      <c r="E15825"/>
      <c r="F15825"/>
      <c r="G15825"/>
      <c r="H15825"/>
      <c r="I15825"/>
      <c r="J15825"/>
      <c r="K15825"/>
    </row>
    <row r="15826" spans="1:11" ht="15">
      <c r="A15826"/>
      <c r="B15826"/>
      <c r="C15826"/>
      <c r="D15826"/>
      <c r="E15826"/>
      <c r="F15826"/>
      <c r="G15826"/>
      <c r="H15826"/>
      <c r="I15826"/>
      <c r="J15826"/>
      <c r="K15826"/>
    </row>
    <row r="15827" spans="1:11" ht="15">
      <c r="A15827"/>
      <c r="B15827"/>
      <c r="C15827"/>
      <c r="D15827"/>
      <c r="E15827"/>
      <c r="F15827"/>
      <c r="G15827"/>
      <c r="H15827"/>
      <c r="I15827"/>
      <c r="J15827"/>
      <c r="K15827"/>
    </row>
    <row r="15828" spans="1:11" ht="15">
      <c r="A15828"/>
      <c r="B15828"/>
      <c r="C15828"/>
      <c r="D15828"/>
      <c r="E15828"/>
      <c r="F15828"/>
      <c r="G15828"/>
      <c r="H15828"/>
      <c r="I15828"/>
      <c r="J15828"/>
      <c r="K15828"/>
    </row>
    <row r="15829" spans="1:11" ht="15">
      <c r="A15829"/>
      <c r="B15829"/>
      <c r="C15829"/>
      <c r="D15829"/>
      <c r="E15829"/>
      <c r="F15829"/>
      <c r="G15829"/>
      <c r="H15829"/>
      <c r="I15829"/>
      <c r="J15829"/>
      <c r="K15829"/>
    </row>
    <row r="15830" spans="1:11" ht="15">
      <c r="A15830"/>
      <c r="B15830"/>
      <c r="C15830"/>
      <c r="D15830"/>
      <c r="E15830"/>
      <c r="F15830"/>
      <c r="G15830"/>
      <c r="H15830"/>
      <c r="I15830"/>
      <c r="J15830"/>
      <c r="K15830"/>
    </row>
    <row r="15831" spans="1:11" ht="15">
      <c r="A15831"/>
      <c r="B15831"/>
      <c r="C15831"/>
      <c r="D15831"/>
      <c r="E15831"/>
      <c r="F15831"/>
      <c r="G15831"/>
      <c r="H15831"/>
      <c r="I15831"/>
      <c r="J15831"/>
      <c r="K15831"/>
    </row>
    <row r="15832" spans="1:11" ht="15">
      <c r="A15832"/>
      <c r="B15832"/>
      <c r="C15832"/>
      <c r="D15832"/>
      <c r="E15832"/>
      <c r="F15832"/>
      <c r="G15832"/>
      <c r="H15832"/>
      <c r="I15832"/>
      <c r="J15832"/>
      <c r="K15832"/>
    </row>
    <row r="15833" spans="1:11" ht="15">
      <c r="A15833"/>
      <c r="B15833"/>
      <c r="C15833"/>
      <c r="D15833"/>
      <c r="E15833"/>
      <c r="F15833"/>
      <c r="G15833"/>
      <c r="H15833"/>
      <c r="I15833"/>
      <c r="J15833"/>
      <c r="K15833"/>
    </row>
    <row r="15834" spans="1:11" ht="15">
      <c r="A15834"/>
      <c r="B15834"/>
      <c r="C15834"/>
      <c r="D15834"/>
      <c r="E15834"/>
      <c r="F15834"/>
      <c r="G15834"/>
      <c r="H15834"/>
      <c r="I15834"/>
      <c r="J15834"/>
      <c r="K15834"/>
    </row>
    <row r="15835" spans="1:11" ht="15">
      <c r="A15835"/>
      <c r="B15835"/>
      <c r="C15835"/>
      <c r="D15835"/>
      <c r="E15835"/>
      <c r="F15835"/>
      <c r="G15835"/>
      <c r="H15835"/>
      <c r="I15835"/>
      <c r="J15835"/>
      <c r="K15835"/>
    </row>
    <row r="15836" spans="1:11" ht="15">
      <c r="A15836"/>
      <c r="B15836"/>
      <c r="C15836"/>
      <c r="D15836"/>
      <c r="E15836"/>
      <c r="F15836"/>
      <c r="G15836"/>
      <c r="H15836"/>
      <c r="I15836"/>
      <c r="J15836"/>
      <c r="K15836"/>
    </row>
    <row r="15837" spans="1:11" ht="15">
      <c r="A15837"/>
      <c r="B15837"/>
      <c r="C15837"/>
      <c r="D15837"/>
      <c r="E15837"/>
      <c r="F15837"/>
      <c r="G15837"/>
      <c r="H15837"/>
      <c r="I15837"/>
      <c r="J15837"/>
      <c r="K15837"/>
    </row>
    <row r="15838" spans="1:11" ht="15">
      <c r="A15838"/>
      <c r="B15838"/>
      <c r="C15838"/>
      <c r="D15838"/>
      <c r="E15838"/>
      <c r="F15838"/>
      <c r="G15838"/>
      <c r="H15838"/>
      <c r="I15838"/>
      <c r="J15838"/>
      <c r="K15838"/>
    </row>
    <row r="15839" spans="1:11" ht="15">
      <c r="A15839"/>
      <c r="B15839"/>
      <c r="C15839"/>
      <c r="D15839"/>
      <c r="E15839"/>
      <c r="F15839"/>
      <c r="G15839"/>
      <c r="H15839"/>
      <c r="I15839"/>
      <c r="J15839"/>
      <c r="K15839"/>
    </row>
    <row r="15840" spans="1:11" ht="15">
      <c r="A15840"/>
      <c r="B15840"/>
      <c r="C15840"/>
      <c r="D15840"/>
      <c r="E15840"/>
      <c r="F15840"/>
      <c r="G15840"/>
      <c r="H15840"/>
      <c r="I15840"/>
      <c r="J15840"/>
      <c r="K15840"/>
    </row>
    <row r="15841" spans="1:11" ht="15">
      <c r="A15841"/>
      <c r="B15841"/>
      <c r="C15841"/>
      <c r="D15841"/>
      <c r="E15841"/>
      <c r="F15841"/>
      <c r="G15841"/>
      <c r="H15841"/>
      <c r="I15841"/>
      <c r="J15841"/>
      <c r="K15841"/>
    </row>
    <row r="15842" spans="1:11" ht="15">
      <c r="A15842"/>
      <c r="B15842"/>
      <c r="C15842"/>
      <c r="D15842"/>
      <c r="E15842"/>
      <c r="F15842"/>
      <c r="G15842"/>
      <c r="H15842"/>
      <c r="I15842"/>
      <c r="J15842"/>
      <c r="K15842"/>
    </row>
    <row r="15843" spans="1:11" ht="15">
      <c r="A15843"/>
      <c r="B15843"/>
      <c r="C15843"/>
      <c r="D15843"/>
      <c r="E15843"/>
      <c r="F15843"/>
      <c r="G15843"/>
      <c r="H15843"/>
      <c r="I15843"/>
      <c r="J15843"/>
      <c r="K15843"/>
    </row>
    <row r="15844" spans="1:11" ht="15">
      <c r="A15844"/>
      <c r="B15844"/>
      <c r="C15844"/>
      <c r="D15844"/>
      <c r="E15844"/>
      <c r="F15844"/>
      <c r="G15844"/>
      <c r="H15844"/>
      <c r="I15844"/>
      <c r="J15844"/>
      <c r="K15844"/>
    </row>
    <row r="15845" spans="1:11" ht="15">
      <c r="A15845"/>
      <c r="B15845"/>
      <c r="C15845"/>
      <c r="D15845"/>
      <c r="E15845"/>
      <c r="F15845"/>
      <c r="G15845"/>
      <c r="H15845"/>
      <c r="I15845"/>
      <c r="J15845"/>
      <c r="K15845"/>
    </row>
    <row r="15846" spans="1:11" ht="15">
      <c r="A15846"/>
      <c r="B15846"/>
      <c r="C15846"/>
      <c r="D15846"/>
      <c r="E15846"/>
      <c r="F15846"/>
      <c r="G15846"/>
      <c r="H15846"/>
      <c r="I15846"/>
      <c r="J15846"/>
      <c r="K15846"/>
    </row>
    <row r="15847" spans="1:11" ht="15">
      <c r="A15847"/>
      <c r="B15847"/>
      <c r="C15847"/>
      <c r="D15847"/>
      <c r="E15847"/>
      <c r="F15847"/>
      <c r="G15847"/>
      <c r="H15847"/>
      <c r="I15847"/>
      <c r="J15847"/>
      <c r="K15847"/>
    </row>
    <row r="15848" spans="1:11" ht="15">
      <c r="A15848"/>
      <c r="B15848"/>
      <c r="C15848"/>
      <c r="D15848"/>
      <c r="E15848"/>
      <c r="F15848"/>
      <c r="G15848"/>
      <c r="H15848"/>
      <c r="I15848"/>
      <c r="J15848"/>
      <c r="K15848"/>
    </row>
    <row r="15849" spans="1:11" ht="15">
      <c r="A15849"/>
      <c r="B15849"/>
      <c r="C15849"/>
      <c r="D15849"/>
      <c r="E15849"/>
      <c r="F15849"/>
      <c r="G15849"/>
      <c r="H15849"/>
      <c r="I15849"/>
      <c r="J15849"/>
      <c r="K15849"/>
    </row>
    <row r="15850" spans="1:11" ht="15">
      <c r="A15850"/>
      <c r="B15850"/>
      <c r="C15850"/>
      <c r="D15850"/>
      <c r="E15850"/>
      <c r="F15850"/>
      <c r="G15850"/>
      <c r="H15850"/>
      <c r="I15850"/>
      <c r="J15850"/>
      <c r="K15850"/>
    </row>
    <row r="15851" spans="1:11" ht="15">
      <c r="A15851"/>
      <c r="B15851"/>
      <c r="C15851"/>
      <c r="D15851"/>
      <c r="E15851"/>
      <c r="F15851"/>
      <c r="G15851"/>
      <c r="H15851"/>
      <c r="I15851"/>
      <c r="J15851"/>
      <c r="K15851"/>
    </row>
    <row r="15852" spans="1:11" ht="15">
      <c r="A15852"/>
      <c r="B15852"/>
      <c r="C15852"/>
      <c r="D15852"/>
      <c r="E15852"/>
      <c r="F15852"/>
      <c r="G15852"/>
      <c r="H15852"/>
      <c r="I15852"/>
      <c r="J15852"/>
      <c r="K15852"/>
    </row>
    <row r="15853" spans="1:11" ht="15">
      <c r="A15853"/>
      <c r="B15853"/>
      <c r="C15853"/>
      <c r="D15853"/>
      <c r="E15853"/>
      <c r="F15853"/>
      <c r="G15853"/>
      <c r="H15853"/>
      <c r="I15853"/>
      <c r="J15853"/>
      <c r="K15853"/>
    </row>
    <row r="15854" spans="1:11" ht="15">
      <c r="A15854"/>
      <c r="B15854"/>
      <c r="C15854"/>
      <c r="D15854"/>
      <c r="E15854"/>
      <c r="F15854"/>
      <c r="G15854"/>
      <c r="H15854"/>
      <c r="I15854"/>
      <c r="J15854"/>
      <c r="K15854"/>
    </row>
    <row r="15855" spans="1:11" ht="15">
      <c r="A15855"/>
      <c r="B15855"/>
      <c r="C15855"/>
      <c r="D15855"/>
      <c r="E15855"/>
      <c r="F15855"/>
      <c r="G15855"/>
      <c r="H15855"/>
      <c r="I15855"/>
      <c r="J15855"/>
      <c r="K15855"/>
    </row>
    <row r="15856" spans="1:11" ht="15">
      <c r="A15856"/>
      <c r="B15856"/>
      <c r="C15856"/>
      <c r="D15856"/>
      <c r="E15856"/>
      <c r="F15856"/>
      <c r="G15856"/>
      <c r="H15856"/>
      <c r="I15856"/>
      <c r="J15856"/>
      <c r="K15856"/>
    </row>
    <row r="15857" spans="1:11" ht="15">
      <c r="A15857"/>
      <c r="B15857"/>
      <c r="C15857"/>
      <c r="D15857"/>
      <c r="E15857"/>
      <c r="F15857"/>
      <c r="G15857"/>
      <c r="H15857"/>
      <c r="I15857"/>
      <c r="J15857"/>
      <c r="K15857"/>
    </row>
    <row r="15858" spans="1:11" ht="15">
      <c r="A15858"/>
      <c r="B15858"/>
      <c r="C15858"/>
      <c r="D15858"/>
      <c r="E15858"/>
      <c r="F15858"/>
      <c r="G15858"/>
      <c r="H15858"/>
      <c r="I15858"/>
      <c r="J15858"/>
      <c r="K15858"/>
    </row>
    <row r="15859" spans="1:11" ht="15">
      <c r="A15859"/>
      <c r="B15859"/>
      <c r="C15859"/>
      <c r="D15859"/>
      <c r="E15859"/>
      <c r="F15859"/>
      <c r="G15859"/>
      <c r="H15859"/>
      <c r="I15859"/>
      <c r="J15859"/>
      <c r="K15859"/>
    </row>
    <row r="15860" spans="1:11" ht="15">
      <c r="A15860"/>
      <c r="B15860"/>
      <c r="C15860"/>
      <c r="D15860"/>
      <c r="E15860"/>
      <c r="F15860"/>
      <c r="G15860"/>
      <c r="H15860"/>
      <c r="I15860"/>
      <c r="J15860"/>
      <c r="K15860"/>
    </row>
    <row r="15861" spans="1:11" ht="15">
      <c r="A15861"/>
      <c r="B15861"/>
      <c r="C15861"/>
      <c r="D15861"/>
      <c r="E15861"/>
      <c r="F15861"/>
      <c r="G15861"/>
      <c r="H15861"/>
      <c r="I15861"/>
      <c r="J15861"/>
      <c r="K15861"/>
    </row>
    <row r="15862" spans="1:11" ht="15">
      <c r="A15862"/>
      <c r="B15862"/>
      <c r="C15862"/>
      <c r="D15862"/>
      <c r="E15862"/>
      <c r="F15862"/>
      <c r="G15862"/>
      <c r="H15862"/>
      <c r="I15862"/>
      <c r="J15862"/>
      <c r="K15862"/>
    </row>
    <row r="15863" spans="1:11" ht="15">
      <c r="A15863"/>
      <c r="B15863"/>
      <c r="C15863"/>
      <c r="D15863"/>
      <c r="E15863"/>
      <c r="F15863"/>
      <c r="G15863"/>
      <c r="H15863"/>
      <c r="I15863"/>
      <c r="J15863"/>
      <c r="K15863"/>
    </row>
    <row r="15864" spans="1:11" ht="15">
      <c r="A15864"/>
      <c r="B15864"/>
      <c r="C15864"/>
      <c r="D15864"/>
      <c r="E15864"/>
      <c r="F15864"/>
      <c r="G15864"/>
      <c r="H15864"/>
      <c r="I15864"/>
      <c r="J15864"/>
      <c r="K15864"/>
    </row>
    <row r="15865" spans="1:11" ht="15">
      <c r="A15865"/>
      <c r="B15865"/>
      <c r="C15865"/>
      <c r="D15865"/>
      <c r="E15865"/>
      <c r="F15865"/>
      <c r="G15865"/>
      <c r="H15865"/>
      <c r="I15865"/>
      <c r="J15865"/>
      <c r="K15865"/>
    </row>
    <row r="15866" spans="1:11" ht="15">
      <c r="A15866"/>
      <c r="B15866"/>
      <c r="C15866"/>
      <c r="D15866"/>
      <c r="E15866"/>
      <c r="F15866"/>
      <c r="G15866"/>
      <c r="H15866"/>
      <c r="I15866"/>
      <c r="J15866"/>
      <c r="K15866"/>
    </row>
    <row r="15867" spans="1:11" ht="15">
      <c r="A15867"/>
      <c r="B15867"/>
      <c r="C15867"/>
      <c r="D15867"/>
      <c r="E15867"/>
      <c r="F15867"/>
      <c r="G15867"/>
      <c r="H15867"/>
      <c r="I15867"/>
      <c r="J15867"/>
      <c r="K15867"/>
    </row>
    <row r="15868" spans="1:11" ht="15">
      <c r="A15868"/>
      <c r="B15868"/>
      <c r="C15868"/>
      <c r="D15868"/>
      <c r="E15868"/>
      <c r="F15868"/>
      <c r="G15868"/>
      <c r="H15868"/>
      <c r="I15868"/>
      <c r="J15868"/>
      <c r="K15868"/>
    </row>
    <row r="15869" spans="1:11" ht="15">
      <c r="A15869"/>
      <c r="B15869"/>
      <c r="C15869"/>
      <c r="D15869"/>
      <c r="E15869"/>
      <c r="F15869"/>
      <c r="G15869"/>
      <c r="H15869"/>
      <c r="I15869"/>
      <c r="J15869"/>
      <c r="K15869"/>
    </row>
    <row r="15870" spans="1:11" ht="15">
      <c r="A15870"/>
      <c r="B15870"/>
      <c r="C15870"/>
      <c r="D15870"/>
      <c r="E15870"/>
      <c r="F15870"/>
      <c r="G15870"/>
      <c r="H15870"/>
      <c r="I15870"/>
      <c r="J15870"/>
      <c r="K15870"/>
    </row>
    <row r="15871" spans="1:11" ht="15">
      <c r="A15871"/>
      <c r="B15871"/>
      <c r="C15871"/>
      <c r="D15871"/>
      <c r="E15871"/>
      <c r="F15871"/>
      <c r="G15871"/>
      <c r="H15871"/>
      <c r="I15871"/>
      <c r="J15871"/>
      <c r="K15871"/>
    </row>
    <row r="15872" spans="1:11" ht="15">
      <c r="A15872"/>
      <c r="B15872"/>
      <c r="C15872"/>
      <c r="D15872"/>
      <c r="E15872"/>
      <c r="F15872"/>
      <c r="G15872"/>
      <c r="H15872"/>
      <c r="I15872"/>
      <c r="J15872"/>
      <c r="K15872"/>
    </row>
    <row r="15873" spans="1:11" ht="15">
      <c r="A15873"/>
      <c r="B15873"/>
      <c r="C15873"/>
      <c r="D15873"/>
      <c r="E15873"/>
      <c r="F15873"/>
      <c r="G15873"/>
      <c r="H15873"/>
      <c r="I15873"/>
      <c r="J15873"/>
      <c r="K15873"/>
    </row>
    <row r="15874" spans="1:11" ht="15">
      <c r="A15874"/>
      <c r="B15874"/>
      <c r="C15874"/>
      <c r="D15874"/>
      <c r="E15874"/>
      <c r="F15874"/>
      <c r="G15874"/>
      <c r="H15874"/>
      <c r="I15874"/>
      <c r="J15874"/>
      <c r="K15874"/>
    </row>
    <row r="15875" spans="1:11" ht="15">
      <c r="A15875"/>
      <c r="B15875"/>
      <c r="C15875"/>
      <c r="D15875"/>
      <c r="E15875"/>
      <c r="F15875"/>
      <c r="G15875"/>
      <c r="H15875"/>
      <c r="I15875"/>
      <c r="J15875"/>
      <c r="K15875"/>
    </row>
    <row r="15876" spans="1:11" ht="15">
      <c r="A15876"/>
      <c r="B15876"/>
      <c r="C15876"/>
      <c r="D15876"/>
      <c r="E15876"/>
      <c r="F15876"/>
      <c r="G15876"/>
      <c r="H15876"/>
      <c r="I15876"/>
      <c r="J15876"/>
      <c r="K15876"/>
    </row>
    <row r="15877" spans="1:11" ht="15">
      <c r="A15877"/>
      <c r="B15877"/>
      <c r="C15877"/>
      <c r="D15877"/>
      <c r="E15877"/>
      <c r="F15877"/>
      <c r="G15877"/>
      <c r="H15877"/>
      <c r="I15877"/>
      <c r="J15877"/>
      <c r="K15877"/>
    </row>
    <row r="15878" spans="1:11" ht="15">
      <c r="A15878"/>
      <c r="B15878"/>
      <c r="C15878"/>
      <c r="D15878"/>
      <c r="E15878"/>
      <c r="F15878"/>
      <c r="G15878"/>
      <c r="H15878"/>
      <c r="I15878"/>
      <c r="J15878"/>
      <c r="K15878"/>
    </row>
    <row r="15879" spans="1:11" ht="15">
      <c r="A15879"/>
      <c r="B15879"/>
      <c r="C15879"/>
      <c r="D15879"/>
      <c r="E15879"/>
      <c r="F15879"/>
      <c r="G15879"/>
      <c r="H15879"/>
      <c r="I15879"/>
      <c r="J15879"/>
      <c r="K15879"/>
    </row>
    <row r="15880" spans="1:11" ht="15">
      <c r="A15880"/>
      <c r="B15880"/>
      <c r="C15880"/>
      <c r="D15880"/>
      <c r="E15880"/>
      <c r="F15880"/>
      <c r="G15880"/>
      <c r="H15880"/>
      <c r="I15880"/>
      <c r="J15880"/>
      <c r="K15880"/>
    </row>
    <row r="15881" spans="1:11" ht="15">
      <c r="A15881"/>
      <c r="B15881"/>
      <c r="C15881"/>
      <c r="D15881"/>
      <c r="E15881"/>
      <c r="F15881"/>
      <c r="G15881"/>
      <c r="H15881"/>
      <c r="I15881"/>
      <c r="J15881"/>
      <c r="K15881"/>
    </row>
    <row r="15882" spans="1:11" ht="15">
      <c r="A15882"/>
      <c r="B15882"/>
      <c r="C15882"/>
      <c r="D15882"/>
      <c r="E15882"/>
      <c r="F15882"/>
      <c r="G15882"/>
      <c r="H15882"/>
      <c r="I15882"/>
      <c r="J15882"/>
      <c r="K15882"/>
    </row>
    <row r="15883" spans="1:11" ht="15">
      <c r="A15883"/>
      <c r="B15883"/>
      <c r="C15883"/>
      <c r="D15883"/>
      <c r="E15883"/>
      <c r="F15883"/>
      <c r="G15883"/>
      <c r="H15883"/>
      <c r="I15883"/>
      <c r="J15883"/>
      <c r="K15883"/>
    </row>
    <row r="15884" spans="1:11" ht="15">
      <c r="A15884"/>
      <c r="B15884"/>
      <c r="C15884"/>
      <c r="D15884"/>
      <c r="E15884"/>
      <c r="F15884"/>
      <c r="G15884"/>
      <c r="H15884"/>
      <c r="I15884"/>
      <c r="J15884"/>
      <c r="K15884"/>
    </row>
    <row r="15885" spans="1:11" ht="15">
      <c r="A15885"/>
      <c r="B15885"/>
      <c r="C15885"/>
      <c r="D15885"/>
      <c r="E15885"/>
      <c r="F15885"/>
      <c r="G15885"/>
      <c r="H15885"/>
      <c r="I15885"/>
      <c r="J15885"/>
      <c r="K15885"/>
    </row>
    <row r="15886" spans="1:11" ht="15">
      <c r="A15886"/>
      <c r="B15886"/>
      <c r="C15886"/>
      <c r="D15886"/>
      <c r="E15886"/>
      <c r="F15886"/>
      <c r="G15886"/>
      <c r="H15886"/>
      <c r="I15886"/>
      <c r="J15886"/>
      <c r="K15886"/>
    </row>
    <row r="15887" spans="1:11" ht="15">
      <c r="A15887"/>
      <c r="B15887"/>
      <c r="C15887"/>
      <c r="D15887"/>
      <c r="E15887"/>
      <c r="F15887"/>
      <c r="G15887"/>
      <c r="H15887"/>
      <c r="I15887"/>
      <c r="J15887"/>
      <c r="K15887"/>
    </row>
    <row r="15888" spans="1:11" ht="15">
      <c r="A15888"/>
      <c r="B15888"/>
      <c r="C15888"/>
      <c r="D15888"/>
      <c r="E15888"/>
      <c r="F15888"/>
      <c r="G15888"/>
      <c r="H15888"/>
      <c r="I15888"/>
      <c r="J15888"/>
      <c r="K15888"/>
    </row>
    <row r="15889" spans="1:11" ht="15">
      <c r="A15889"/>
      <c r="B15889"/>
      <c r="C15889"/>
      <c r="D15889"/>
      <c r="E15889"/>
      <c r="F15889"/>
      <c r="G15889"/>
      <c r="H15889"/>
      <c r="I15889"/>
      <c r="J15889"/>
      <c r="K15889"/>
    </row>
    <row r="15890" spans="1:11" ht="15">
      <c r="A15890"/>
      <c r="B15890"/>
      <c r="C15890"/>
      <c r="D15890"/>
      <c r="E15890"/>
      <c r="F15890"/>
      <c r="G15890"/>
      <c r="H15890"/>
      <c r="I15890"/>
      <c r="J15890"/>
      <c r="K15890"/>
    </row>
    <row r="15891" spans="1:11" ht="15">
      <c r="A15891"/>
      <c r="B15891"/>
      <c r="C15891"/>
      <c r="D15891"/>
      <c r="E15891"/>
      <c r="F15891"/>
      <c r="G15891"/>
      <c r="H15891"/>
      <c r="I15891"/>
      <c r="J15891"/>
      <c r="K15891"/>
    </row>
    <row r="15892" spans="1:11" ht="15">
      <c r="A15892"/>
      <c r="B15892"/>
      <c r="C15892"/>
      <c r="D15892"/>
      <c r="E15892"/>
      <c r="F15892"/>
      <c r="G15892"/>
      <c r="H15892"/>
      <c r="I15892"/>
      <c r="J15892"/>
      <c r="K15892"/>
    </row>
    <row r="15893" spans="1:11" ht="15">
      <c r="A15893"/>
      <c r="B15893"/>
      <c r="C15893"/>
      <c r="D15893"/>
      <c r="E15893"/>
      <c r="F15893"/>
      <c r="G15893"/>
      <c r="H15893"/>
      <c r="I15893"/>
      <c r="J15893"/>
      <c r="K15893"/>
    </row>
    <row r="15894" spans="1:11" ht="15">
      <c r="A15894"/>
      <c r="B15894"/>
      <c r="C15894"/>
      <c r="D15894"/>
      <c r="E15894"/>
      <c r="F15894"/>
      <c r="G15894"/>
      <c r="H15894"/>
      <c r="I15894"/>
      <c r="J15894"/>
      <c r="K15894"/>
    </row>
    <row r="15895" spans="1:11" ht="15">
      <c r="A15895"/>
      <c r="B15895"/>
      <c r="C15895"/>
      <c r="D15895"/>
      <c r="E15895"/>
      <c r="F15895"/>
      <c r="G15895"/>
      <c r="H15895"/>
      <c r="I15895"/>
      <c r="J15895"/>
      <c r="K15895"/>
    </row>
    <row r="15896" spans="1:11" ht="15">
      <c r="A15896"/>
      <c r="B15896"/>
      <c r="C15896"/>
      <c r="D15896"/>
      <c r="E15896"/>
      <c r="F15896"/>
      <c r="G15896"/>
      <c r="H15896"/>
      <c r="I15896"/>
      <c r="J15896"/>
      <c r="K15896"/>
    </row>
    <row r="15897" spans="1:11" ht="15">
      <c r="A15897"/>
      <c r="B15897"/>
      <c r="C15897"/>
      <c r="D15897"/>
      <c r="E15897"/>
      <c r="F15897"/>
      <c r="G15897"/>
      <c r="H15897"/>
      <c r="I15897"/>
      <c r="J15897"/>
      <c r="K15897"/>
    </row>
    <row r="15898" spans="1:11" ht="15">
      <c r="A15898"/>
      <c r="B15898"/>
      <c r="C15898"/>
      <c r="D15898"/>
      <c r="E15898"/>
      <c r="F15898"/>
      <c r="G15898"/>
      <c r="H15898"/>
      <c r="I15898"/>
      <c r="J15898"/>
      <c r="K15898"/>
    </row>
    <row r="15899" spans="1:11" ht="15">
      <c r="A15899"/>
      <c r="B15899"/>
      <c r="C15899"/>
      <c r="D15899"/>
      <c r="E15899"/>
      <c r="F15899"/>
      <c r="G15899"/>
      <c r="H15899"/>
      <c r="I15899"/>
      <c r="J15899"/>
      <c r="K15899"/>
    </row>
    <row r="15900" spans="1:11" ht="15">
      <c r="A15900"/>
      <c r="B15900"/>
      <c r="C15900"/>
      <c r="D15900"/>
      <c r="E15900"/>
      <c r="F15900"/>
      <c r="G15900"/>
      <c r="H15900"/>
      <c r="I15900"/>
      <c r="J15900"/>
      <c r="K15900"/>
    </row>
    <row r="15901" spans="1:11" ht="15">
      <c r="A15901"/>
      <c r="B15901"/>
      <c r="C15901"/>
      <c r="D15901"/>
      <c r="E15901"/>
      <c r="F15901"/>
      <c r="G15901"/>
      <c r="H15901"/>
      <c r="I15901"/>
      <c r="J15901"/>
      <c r="K15901"/>
    </row>
    <row r="15902" spans="1:11" ht="15">
      <c r="A15902"/>
      <c r="B15902"/>
      <c r="C15902"/>
      <c r="D15902"/>
      <c r="E15902"/>
      <c r="F15902"/>
      <c r="G15902"/>
      <c r="H15902"/>
      <c r="I15902"/>
      <c r="J15902"/>
      <c r="K15902"/>
    </row>
    <row r="15903" spans="1:11" ht="15">
      <c r="A15903"/>
      <c r="B15903"/>
      <c r="C15903"/>
      <c r="D15903"/>
      <c r="E15903"/>
      <c r="F15903"/>
      <c r="G15903"/>
      <c r="H15903"/>
      <c r="I15903"/>
      <c r="J15903"/>
      <c r="K15903"/>
    </row>
    <row r="15904" spans="1:11" ht="15">
      <c r="A15904"/>
      <c r="B15904"/>
      <c r="C15904"/>
      <c r="D15904"/>
      <c r="E15904"/>
      <c r="F15904"/>
      <c r="G15904"/>
      <c r="H15904"/>
      <c r="I15904"/>
      <c r="J15904"/>
      <c r="K15904"/>
    </row>
    <row r="15905" spans="1:11" ht="15">
      <c r="A15905"/>
      <c r="B15905"/>
      <c r="C15905"/>
      <c r="D15905"/>
      <c r="E15905"/>
      <c r="F15905"/>
      <c r="G15905"/>
      <c r="H15905"/>
      <c r="I15905"/>
      <c r="J15905"/>
      <c r="K15905"/>
    </row>
    <row r="15906" spans="1:11" ht="15">
      <c r="A15906"/>
      <c r="B15906"/>
      <c r="C15906"/>
      <c r="D15906"/>
      <c r="E15906"/>
      <c r="F15906"/>
      <c r="G15906"/>
      <c r="H15906"/>
      <c r="I15906"/>
      <c r="J15906"/>
      <c r="K15906"/>
    </row>
    <row r="15907" spans="1:11" ht="15">
      <c r="A15907"/>
      <c r="B15907"/>
      <c r="C15907"/>
      <c r="D15907"/>
      <c r="E15907"/>
      <c r="F15907"/>
      <c r="G15907"/>
      <c r="H15907"/>
      <c r="I15907"/>
      <c r="J15907"/>
      <c r="K15907"/>
    </row>
    <row r="15908" spans="1:11" ht="15">
      <c r="A15908"/>
      <c r="B15908"/>
      <c r="C15908"/>
      <c r="D15908"/>
      <c r="E15908"/>
      <c r="F15908"/>
      <c r="G15908"/>
      <c r="H15908"/>
      <c r="I15908"/>
      <c r="J15908"/>
      <c r="K15908"/>
    </row>
    <row r="15909" spans="1:11" ht="15">
      <c r="A15909"/>
      <c r="B15909"/>
      <c r="C15909"/>
      <c r="D15909"/>
      <c r="E15909"/>
      <c r="F15909"/>
      <c r="G15909"/>
      <c r="H15909"/>
      <c r="I15909"/>
      <c r="J15909"/>
      <c r="K15909"/>
    </row>
    <row r="15910" spans="1:11" ht="15">
      <c r="A15910"/>
      <c r="B15910"/>
      <c r="C15910"/>
      <c r="D15910"/>
      <c r="E15910"/>
      <c r="F15910"/>
      <c r="G15910"/>
      <c r="H15910"/>
      <c r="I15910"/>
      <c r="J15910"/>
      <c r="K15910"/>
    </row>
    <row r="15911" spans="1:11" ht="15">
      <c r="A15911"/>
      <c r="B15911"/>
      <c r="C15911"/>
      <c r="D15911"/>
      <c r="E15911"/>
      <c r="F15911"/>
      <c r="G15911"/>
      <c r="H15911"/>
      <c r="I15911"/>
      <c r="J15911"/>
      <c r="K15911"/>
    </row>
    <row r="15912" spans="1:11" ht="15">
      <c r="A15912"/>
      <c r="B15912"/>
      <c r="C15912"/>
      <c r="D15912"/>
      <c r="E15912"/>
      <c r="F15912"/>
      <c r="G15912"/>
      <c r="H15912"/>
      <c r="I15912"/>
      <c r="J15912"/>
      <c r="K15912"/>
    </row>
    <row r="15913" spans="1:11" ht="15">
      <c r="A15913"/>
      <c r="B15913"/>
      <c r="C15913"/>
      <c r="D15913"/>
      <c r="E15913"/>
      <c r="F15913"/>
      <c r="G15913"/>
      <c r="H15913"/>
      <c r="I15913"/>
      <c r="J15913"/>
      <c r="K15913"/>
    </row>
    <row r="15914" spans="1:11" ht="15">
      <c r="A15914"/>
      <c r="B15914"/>
      <c r="C15914"/>
      <c r="D15914"/>
      <c r="E15914"/>
      <c r="F15914"/>
      <c r="G15914"/>
      <c r="H15914"/>
      <c r="I15914"/>
      <c r="J15914"/>
      <c r="K15914"/>
    </row>
    <row r="15915" spans="1:11" ht="15">
      <c r="A15915"/>
      <c r="B15915"/>
      <c r="C15915"/>
      <c r="D15915"/>
      <c r="E15915"/>
      <c r="F15915"/>
      <c r="G15915"/>
      <c r="H15915"/>
      <c r="I15915"/>
      <c r="J15915"/>
      <c r="K15915"/>
    </row>
    <row r="15916" spans="1:11" ht="15">
      <c r="A15916"/>
      <c r="B15916"/>
      <c r="C15916"/>
      <c r="D15916"/>
      <c r="E15916"/>
      <c r="F15916"/>
      <c r="G15916"/>
      <c r="H15916"/>
      <c r="I15916"/>
      <c r="J15916"/>
      <c r="K15916"/>
    </row>
    <row r="15917" spans="1:11" ht="15">
      <c r="A15917"/>
      <c r="B15917"/>
      <c r="C15917"/>
      <c r="D15917"/>
      <c r="E15917"/>
      <c r="F15917"/>
      <c r="G15917"/>
      <c r="H15917"/>
      <c r="I15917"/>
      <c r="J15917"/>
      <c r="K15917"/>
    </row>
    <row r="15918" spans="1:11" ht="15">
      <c r="A15918"/>
      <c r="B15918"/>
      <c r="C15918"/>
      <c r="D15918"/>
      <c r="E15918"/>
      <c r="F15918"/>
      <c r="G15918"/>
      <c r="H15918"/>
      <c r="I15918"/>
      <c r="J15918"/>
      <c r="K15918"/>
    </row>
    <row r="15919" spans="1:11" ht="15">
      <c r="A15919"/>
      <c r="B15919"/>
      <c r="C15919"/>
      <c r="D15919"/>
      <c r="E15919"/>
      <c r="F15919"/>
      <c r="G15919"/>
      <c r="H15919"/>
      <c r="I15919"/>
      <c r="J15919"/>
      <c r="K15919"/>
    </row>
    <row r="15920" spans="1:11" ht="15">
      <c r="A15920"/>
      <c r="B15920"/>
      <c r="C15920"/>
      <c r="D15920"/>
      <c r="E15920"/>
      <c r="F15920"/>
      <c r="G15920"/>
      <c r="H15920"/>
      <c r="I15920"/>
      <c r="J15920"/>
      <c r="K15920"/>
    </row>
    <row r="15921" spans="1:11" ht="15">
      <c r="A15921"/>
      <c r="B15921"/>
      <c r="C15921"/>
      <c r="D15921"/>
      <c r="E15921"/>
      <c r="F15921"/>
      <c r="G15921"/>
      <c r="H15921"/>
      <c r="I15921"/>
      <c r="J15921"/>
      <c r="K15921"/>
    </row>
    <row r="15922" spans="1:11" ht="15">
      <c r="A15922"/>
      <c r="B15922"/>
      <c r="C15922"/>
      <c r="D15922"/>
      <c r="E15922"/>
      <c r="F15922"/>
      <c r="G15922"/>
      <c r="H15922"/>
      <c r="I15922"/>
      <c r="J15922"/>
      <c r="K15922"/>
    </row>
    <row r="15923" spans="1:11" ht="15">
      <c r="A15923"/>
      <c r="B15923"/>
      <c r="C15923"/>
      <c r="D15923"/>
      <c r="E15923"/>
      <c r="F15923"/>
      <c r="G15923"/>
      <c r="H15923"/>
      <c r="I15923"/>
      <c r="J15923"/>
      <c r="K15923"/>
    </row>
    <row r="15924" spans="1:11" ht="15">
      <c r="A15924"/>
      <c r="B15924"/>
      <c r="C15924"/>
      <c r="D15924"/>
      <c r="E15924"/>
      <c r="F15924"/>
      <c r="G15924"/>
      <c r="H15924"/>
      <c r="I15924"/>
      <c r="J15924"/>
      <c r="K15924"/>
    </row>
    <row r="15925" spans="1:11" ht="15">
      <c r="A15925"/>
      <c r="B15925"/>
      <c r="C15925"/>
      <c r="D15925"/>
      <c r="E15925"/>
      <c r="F15925"/>
      <c r="G15925"/>
      <c r="H15925"/>
      <c r="I15925"/>
      <c r="J15925"/>
      <c r="K15925"/>
    </row>
    <row r="15926" spans="1:11" ht="15">
      <c r="A15926"/>
      <c r="B15926"/>
      <c r="C15926"/>
      <c r="D15926"/>
      <c r="E15926"/>
      <c r="F15926"/>
      <c r="G15926"/>
      <c r="H15926"/>
      <c r="I15926"/>
      <c r="J15926"/>
      <c r="K15926"/>
    </row>
    <row r="15927" spans="1:11" ht="15">
      <c r="A15927"/>
      <c r="B15927"/>
      <c r="C15927"/>
      <c r="D15927"/>
      <c r="E15927"/>
      <c r="F15927"/>
      <c r="G15927"/>
      <c r="H15927"/>
      <c r="I15927"/>
      <c r="J15927"/>
      <c r="K15927"/>
    </row>
    <row r="15928" spans="1:11" ht="15">
      <c r="A15928"/>
      <c r="B15928"/>
      <c r="C15928"/>
      <c r="D15928"/>
      <c r="E15928"/>
      <c r="F15928"/>
      <c r="G15928"/>
      <c r="H15928"/>
      <c r="I15928"/>
      <c r="J15928"/>
      <c r="K15928"/>
    </row>
    <row r="15929" spans="1:11" ht="15">
      <c r="A15929"/>
      <c r="B15929"/>
      <c r="C15929"/>
      <c r="D15929"/>
      <c r="E15929"/>
      <c r="F15929"/>
      <c r="G15929"/>
      <c r="H15929"/>
      <c r="I15929"/>
      <c r="J15929"/>
      <c r="K15929"/>
    </row>
    <row r="15930" spans="1:11" ht="15">
      <c r="A15930"/>
      <c r="B15930"/>
      <c r="C15930"/>
      <c r="D15930"/>
      <c r="E15930"/>
      <c r="F15930"/>
      <c r="G15930"/>
      <c r="H15930"/>
      <c r="I15930"/>
      <c r="J15930"/>
      <c r="K15930"/>
    </row>
    <row r="15931" spans="1:11" ht="15">
      <c r="A15931"/>
      <c r="B15931"/>
      <c r="C15931"/>
      <c r="D15931"/>
      <c r="E15931"/>
      <c r="F15931"/>
      <c r="G15931"/>
      <c r="H15931"/>
      <c r="I15931"/>
      <c r="J15931"/>
      <c r="K15931"/>
    </row>
    <row r="15932" spans="1:11" ht="15">
      <c r="A15932"/>
      <c r="B15932"/>
      <c r="C15932"/>
      <c r="D15932"/>
      <c r="E15932"/>
      <c r="F15932"/>
      <c r="G15932"/>
      <c r="H15932"/>
      <c r="I15932"/>
      <c r="J15932"/>
      <c r="K15932"/>
    </row>
    <row r="15933" spans="1:11" ht="15">
      <c r="A15933"/>
      <c r="B15933"/>
      <c r="C15933"/>
      <c r="D15933"/>
      <c r="E15933"/>
      <c r="F15933"/>
      <c r="G15933"/>
      <c r="H15933"/>
      <c r="I15933"/>
      <c r="J15933"/>
      <c r="K15933"/>
    </row>
    <row r="15934" spans="1:11" ht="15">
      <c r="A15934"/>
      <c r="B15934"/>
      <c r="C15934"/>
      <c r="D15934"/>
      <c r="E15934"/>
      <c r="F15934"/>
      <c r="G15934"/>
      <c r="H15934"/>
      <c r="I15934"/>
      <c r="J15934"/>
      <c r="K15934"/>
    </row>
    <row r="15935" spans="1:11" ht="15">
      <c r="A15935"/>
      <c r="B15935"/>
      <c r="C15935"/>
      <c r="D15935"/>
      <c r="E15935"/>
      <c r="F15935"/>
      <c r="G15935"/>
      <c r="H15935"/>
      <c r="I15935"/>
      <c r="J15935"/>
      <c r="K15935"/>
    </row>
    <row r="15936" spans="1:11" ht="15">
      <c r="A15936"/>
      <c r="B15936"/>
      <c r="C15936"/>
      <c r="D15936"/>
      <c r="E15936"/>
      <c r="F15936"/>
      <c r="G15936"/>
      <c r="H15936"/>
      <c r="I15936"/>
      <c r="J15936"/>
      <c r="K15936"/>
    </row>
    <row r="15937" spans="1:11" ht="15">
      <c r="A15937"/>
      <c r="B15937"/>
      <c r="C15937"/>
      <c r="D15937"/>
      <c r="E15937"/>
      <c r="F15937"/>
      <c r="G15937"/>
      <c r="H15937"/>
      <c r="I15937"/>
      <c r="J15937"/>
      <c r="K15937"/>
    </row>
    <row r="15938" spans="1:11" ht="15">
      <c r="A15938"/>
      <c r="B15938"/>
      <c r="C15938"/>
      <c r="D15938"/>
      <c r="E15938"/>
      <c r="F15938"/>
      <c r="G15938"/>
      <c r="H15938"/>
      <c r="I15938"/>
      <c r="J15938"/>
      <c r="K15938"/>
    </row>
    <row r="15939" spans="1:11" ht="15">
      <c r="A15939"/>
      <c r="B15939"/>
      <c r="C15939"/>
      <c r="D15939"/>
      <c r="E15939"/>
      <c r="F15939"/>
      <c r="G15939"/>
      <c r="H15939"/>
      <c r="I15939"/>
      <c r="J15939"/>
      <c r="K15939"/>
    </row>
    <row r="15940" spans="1:11" ht="15">
      <c r="A15940"/>
      <c r="B15940"/>
      <c r="C15940"/>
      <c r="D15940"/>
      <c r="E15940"/>
      <c r="F15940"/>
      <c r="G15940"/>
      <c r="H15940"/>
      <c r="I15940"/>
      <c r="J15940"/>
      <c r="K15940"/>
    </row>
    <row r="15941" spans="1:11" ht="15">
      <c r="A15941"/>
      <c r="B15941"/>
      <c r="C15941"/>
      <c r="D15941"/>
      <c r="E15941"/>
      <c r="F15941"/>
      <c r="G15941"/>
      <c r="H15941"/>
      <c r="I15941"/>
      <c r="J15941"/>
      <c r="K15941"/>
    </row>
    <row r="15942" spans="1:11" ht="15">
      <c r="A15942"/>
      <c r="B15942"/>
      <c r="C15942"/>
      <c r="D15942"/>
      <c r="E15942"/>
      <c r="F15942"/>
      <c r="G15942"/>
      <c r="H15942"/>
      <c r="I15942"/>
      <c r="J15942"/>
      <c r="K15942"/>
    </row>
    <row r="15943" spans="1:11" ht="15">
      <c r="A15943"/>
      <c r="B15943"/>
      <c r="C15943"/>
      <c r="D15943"/>
      <c r="E15943"/>
      <c r="F15943"/>
      <c r="G15943"/>
      <c r="H15943"/>
      <c r="I15943"/>
      <c r="J15943"/>
      <c r="K15943"/>
    </row>
    <row r="15944" spans="1:11" ht="15">
      <c r="A15944"/>
      <c r="B15944"/>
      <c r="C15944"/>
      <c r="D15944"/>
      <c r="E15944"/>
      <c r="F15944"/>
      <c r="G15944"/>
      <c r="H15944"/>
      <c r="I15944"/>
      <c r="J15944"/>
      <c r="K15944"/>
    </row>
    <row r="15945" spans="1:11" ht="15">
      <c r="A15945"/>
      <c r="B15945"/>
      <c r="C15945"/>
      <c r="D15945"/>
      <c r="E15945"/>
      <c r="F15945"/>
      <c r="G15945"/>
      <c r="H15945"/>
      <c r="I15945"/>
      <c r="J15945"/>
      <c r="K15945"/>
    </row>
    <row r="15946" spans="1:11" ht="15">
      <c r="A15946"/>
      <c r="B15946"/>
      <c r="C15946"/>
      <c r="D15946"/>
      <c r="E15946"/>
      <c r="F15946"/>
      <c r="G15946"/>
      <c r="H15946"/>
      <c r="I15946"/>
      <c r="J15946"/>
      <c r="K15946"/>
    </row>
    <row r="15947" spans="1:11" ht="15">
      <c r="A15947"/>
      <c r="B15947"/>
      <c r="C15947"/>
      <c r="D15947"/>
      <c r="E15947"/>
      <c r="F15947"/>
      <c r="G15947"/>
      <c r="H15947"/>
      <c r="I15947"/>
      <c r="J15947"/>
      <c r="K15947"/>
    </row>
    <row r="15948" spans="1:11" ht="15">
      <c r="A15948"/>
      <c r="B15948"/>
      <c r="C15948"/>
      <c r="D15948"/>
      <c r="E15948"/>
      <c r="F15948"/>
      <c r="G15948"/>
      <c r="H15948"/>
      <c r="I15948"/>
      <c r="J15948"/>
      <c r="K15948"/>
    </row>
    <row r="15949" spans="1:11" ht="15">
      <c r="A15949"/>
      <c r="B15949"/>
      <c r="C15949"/>
      <c r="D15949"/>
      <c r="E15949"/>
      <c r="F15949"/>
      <c r="G15949"/>
      <c r="H15949"/>
      <c r="I15949"/>
      <c r="J15949"/>
      <c r="K15949"/>
    </row>
    <row r="15950" spans="1:11" ht="15">
      <c r="A15950"/>
      <c r="B15950"/>
      <c r="C15950"/>
      <c r="D15950"/>
      <c r="E15950"/>
      <c r="F15950"/>
      <c r="G15950"/>
      <c r="H15950"/>
      <c r="I15950"/>
      <c r="J15950"/>
      <c r="K15950"/>
    </row>
    <row r="15951" spans="1:11" ht="15">
      <c r="A15951"/>
      <c r="B15951"/>
      <c r="C15951"/>
      <c r="D15951"/>
      <c r="E15951"/>
      <c r="F15951"/>
      <c r="G15951"/>
      <c r="H15951"/>
      <c r="I15951"/>
      <c r="J15951"/>
      <c r="K15951"/>
    </row>
    <row r="15952" spans="1:11" ht="15">
      <c r="A15952"/>
      <c r="B15952"/>
      <c r="C15952"/>
      <c r="D15952"/>
      <c r="E15952"/>
      <c r="F15952"/>
      <c r="G15952"/>
      <c r="H15952"/>
      <c r="I15952"/>
      <c r="J15952"/>
      <c r="K15952"/>
    </row>
    <row r="15953" spans="1:11" ht="15">
      <c r="A15953"/>
      <c r="B15953"/>
      <c r="C15953"/>
      <c r="D15953"/>
      <c r="E15953"/>
      <c r="F15953"/>
      <c r="G15953"/>
      <c r="H15953"/>
      <c r="I15953"/>
      <c r="J15953"/>
      <c r="K15953"/>
    </row>
    <row r="15954" spans="1:11" ht="15">
      <c r="A15954"/>
      <c r="B15954"/>
      <c r="C15954"/>
      <c r="D15954"/>
      <c r="E15954"/>
      <c r="F15954"/>
      <c r="G15954"/>
      <c r="H15954"/>
      <c r="I15954"/>
      <c r="J15954"/>
      <c r="K15954"/>
    </row>
    <row r="15955" spans="1:11" ht="15">
      <c r="A15955"/>
      <c r="B15955"/>
      <c r="C15955"/>
      <c r="D15955"/>
      <c r="E15955"/>
      <c r="F15955"/>
      <c r="G15955"/>
      <c r="H15955"/>
      <c r="I15955"/>
      <c r="J15955"/>
      <c r="K15955"/>
    </row>
    <row r="15956" spans="1:11" ht="15">
      <c r="A15956"/>
      <c r="B15956"/>
      <c r="C15956"/>
      <c r="D15956"/>
      <c r="E15956"/>
      <c r="F15956"/>
      <c r="G15956"/>
      <c r="H15956"/>
      <c r="I15956"/>
      <c r="J15956"/>
      <c r="K15956"/>
    </row>
    <row r="15957" spans="1:11" ht="15">
      <c r="A15957"/>
      <c r="B15957"/>
      <c r="C15957"/>
      <c r="D15957"/>
      <c r="E15957"/>
      <c r="F15957"/>
      <c r="G15957"/>
      <c r="H15957"/>
      <c r="I15957"/>
      <c r="J15957"/>
      <c r="K15957"/>
    </row>
    <row r="15958" spans="1:11" ht="15">
      <c r="A15958"/>
      <c r="B15958"/>
      <c r="C15958"/>
      <c r="D15958"/>
      <c r="E15958"/>
      <c r="F15958"/>
      <c r="G15958"/>
      <c r="H15958"/>
      <c r="I15958"/>
      <c r="J15958"/>
      <c r="K15958"/>
    </row>
    <row r="15959" spans="1:11" ht="15">
      <c r="A15959"/>
      <c r="B15959"/>
      <c r="C15959"/>
      <c r="D15959"/>
      <c r="E15959"/>
      <c r="F15959"/>
      <c r="G15959"/>
      <c r="H15959"/>
      <c r="I15959"/>
      <c r="J15959"/>
      <c r="K15959"/>
    </row>
    <row r="15960" spans="1:11" ht="15">
      <c r="A15960"/>
      <c r="B15960"/>
      <c r="C15960"/>
      <c r="D15960"/>
      <c r="E15960"/>
      <c r="F15960"/>
      <c r="G15960"/>
      <c r="H15960"/>
      <c r="I15960"/>
      <c r="J15960"/>
      <c r="K15960"/>
    </row>
    <row r="15961" spans="1:11" ht="15">
      <c r="A15961"/>
      <c r="B15961"/>
      <c r="C15961"/>
      <c r="D15961"/>
      <c r="E15961"/>
      <c r="F15961"/>
      <c r="G15961"/>
      <c r="H15961"/>
      <c r="I15961"/>
      <c r="J15961"/>
      <c r="K15961"/>
    </row>
    <row r="15962" spans="1:11" ht="15">
      <c r="A15962"/>
      <c r="B15962"/>
      <c r="C15962"/>
      <c r="D15962"/>
      <c r="E15962"/>
      <c r="F15962"/>
      <c r="G15962"/>
      <c r="H15962"/>
      <c r="I15962"/>
      <c r="J15962"/>
      <c r="K15962"/>
    </row>
    <row r="15963" spans="1:11" ht="15">
      <c r="A15963"/>
      <c r="B15963"/>
      <c r="C15963"/>
      <c r="D15963"/>
      <c r="E15963"/>
      <c r="F15963"/>
      <c r="G15963"/>
      <c r="H15963"/>
      <c r="I15963"/>
      <c r="J15963"/>
      <c r="K15963"/>
    </row>
    <row r="15964" spans="1:11" ht="15">
      <c r="A15964"/>
      <c r="B15964"/>
      <c r="C15964"/>
      <c r="D15964"/>
      <c r="E15964"/>
      <c r="F15964"/>
      <c r="G15964"/>
      <c r="H15964"/>
      <c r="I15964"/>
      <c r="J15964"/>
      <c r="K15964"/>
    </row>
    <row r="15965" spans="1:11" ht="15">
      <c r="A15965"/>
      <c r="B15965"/>
      <c r="C15965"/>
      <c r="D15965"/>
      <c r="E15965"/>
      <c r="F15965"/>
      <c r="G15965"/>
      <c r="H15965"/>
      <c r="I15965"/>
      <c r="J15965"/>
      <c r="K15965"/>
    </row>
    <row r="15966" spans="1:11" ht="15">
      <c r="A15966"/>
      <c r="B15966"/>
      <c r="C15966"/>
      <c r="D15966"/>
      <c r="E15966"/>
      <c r="F15966"/>
      <c r="G15966"/>
      <c r="H15966"/>
      <c r="I15966"/>
      <c r="J15966"/>
      <c r="K15966"/>
    </row>
    <row r="15967" spans="1:11" ht="15">
      <c r="A15967"/>
      <c r="B15967"/>
      <c r="C15967"/>
      <c r="D15967"/>
      <c r="E15967"/>
      <c r="F15967"/>
      <c r="G15967"/>
      <c r="H15967"/>
      <c r="I15967"/>
      <c r="J15967"/>
      <c r="K15967"/>
    </row>
    <row r="15968" spans="1:11" ht="15">
      <c r="A15968"/>
      <c r="B15968"/>
      <c r="C15968"/>
      <c r="D15968"/>
      <c r="E15968"/>
      <c r="F15968"/>
      <c r="G15968"/>
      <c r="H15968"/>
      <c r="I15968"/>
      <c r="J15968"/>
      <c r="K15968"/>
    </row>
    <row r="15969" spans="1:11" ht="15">
      <c r="A15969"/>
      <c r="B15969"/>
      <c r="C15969"/>
      <c r="D15969"/>
      <c r="E15969"/>
      <c r="F15969"/>
      <c r="G15969"/>
      <c r="H15969"/>
      <c r="I15969"/>
      <c r="J15969"/>
      <c r="K15969"/>
    </row>
    <row r="15970" spans="1:11" ht="15">
      <c r="A15970"/>
      <c r="B15970"/>
      <c r="C15970"/>
      <c r="D15970"/>
      <c r="E15970"/>
      <c r="F15970"/>
      <c r="G15970"/>
      <c r="H15970"/>
      <c r="I15970"/>
      <c r="J15970"/>
      <c r="K15970"/>
    </row>
    <row r="15971" spans="1:11" ht="15">
      <c r="A15971"/>
      <c r="B15971"/>
      <c r="C15971"/>
      <c r="D15971"/>
      <c r="E15971"/>
      <c r="F15971"/>
      <c r="G15971"/>
      <c r="H15971"/>
      <c r="I15971"/>
      <c r="J15971"/>
      <c r="K15971"/>
    </row>
    <row r="15972" spans="1:11" ht="15">
      <c r="A15972"/>
      <c r="B15972"/>
      <c r="C15972"/>
      <c r="D15972"/>
      <c r="E15972"/>
      <c r="F15972"/>
      <c r="G15972"/>
      <c r="H15972"/>
      <c r="I15972"/>
      <c r="J15972"/>
      <c r="K15972"/>
    </row>
    <row r="15973" spans="1:11" ht="15">
      <c r="A15973"/>
      <c r="B15973"/>
      <c r="C15973"/>
      <c r="D15973"/>
      <c r="E15973"/>
      <c r="F15973"/>
      <c r="G15973"/>
      <c r="H15973"/>
      <c r="I15973"/>
      <c r="J15973"/>
      <c r="K15973"/>
    </row>
    <row r="15974" spans="1:11" ht="15">
      <c r="A15974"/>
      <c r="B15974"/>
      <c r="C15974"/>
      <c r="D15974"/>
      <c r="E15974"/>
      <c r="F15974"/>
      <c r="G15974"/>
      <c r="H15974"/>
      <c r="I15974"/>
      <c r="J15974"/>
      <c r="K15974"/>
    </row>
    <row r="15975" spans="1:11" ht="15">
      <c r="A15975"/>
      <c r="B15975"/>
      <c r="C15975"/>
      <c r="D15975"/>
      <c r="E15975"/>
      <c r="F15975"/>
      <c r="G15975"/>
      <c r="H15975"/>
      <c r="I15975"/>
      <c r="J15975"/>
      <c r="K15975"/>
    </row>
    <row r="15976" spans="1:11" ht="15">
      <c r="A15976"/>
      <c r="B15976"/>
      <c r="C15976"/>
      <c r="D15976"/>
      <c r="E15976"/>
      <c r="F15976"/>
      <c r="G15976"/>
      <c r="H15976"/>
      <c r="I15976"/>
      <c r="J15976"/>
      <c r="K15976"/>
    </row>
    <row r="15977" spans="1:11" ht="15">
      <c r="A15977"/>
      <c r="B15977"/>
      <c r="C15977"/>
      <c r="D15977"/>
      <c r="E15977"/>
      <c r="F15977"/>
      <c r="G15977"/>
      <c r="H15977"/>
      <c r="I15977"/>
      <c r="J15977"/>
      <c r="K15977"/>
    </row>
    <row r="15978" spans="1:11" ht="15">
      <c r="A15978"/>
      <c r="B15978"/>
      <c r="C15978"/>
      <c r="D15978"/>
      <c r="E15978"/>
      <c r="F15978"/>
      <c r="G15978"/>
      <c r="H15978"/>
      <c r="I15978"/>
      <c r="J15978"/>
      <c r="K15978"/>
    </row>
    <row r="15979" spans="1:11" ht="15">
      <c r="A15979"/>
      <c r="B15979"/>
      <c r="C15979"/>
      <c r="D15979"/>
      <c r="E15979"/>
      <c r="F15979"/>
      <c r="G15979"/>
      <c r="H15979"/>
      <c r="I15979"/>
      <c r="J15979"/>
      <c r="K15979"/>
    </row>
    <row r="15980" spans="1:11" ht="15">
      <c r="A15980"/>
      <c r="B15980"/>
      <c r="C15980"/>
      <c r="D15980"/>
      <c r="E15980"/>
      <c r="F15980"/>
      <c r="G15980"/>
      <c r="H15980"/>
      <c r="I15980"/>
      <c r="J15980"/>
      <c r="K15980"/>
    </row>
    <row r="15981" spans="1:11" ht="15">
      <c r="A15981"/>
      <c r="B15981"/>
      <c r="C15981"/>
      <c r="D15981"/>
      <c r="E15981"/>
      <c r="F15981"/>
      <c r="G15981"/>
      <c r="H15981"/>
      <c r="I15981"/>
      <c r="J15981"/>
      <c r="K15981"/>
    </row>
    <row r="15982" spans="1:11" ht="15">
      <c r="A15982"/>
      <c r="B15982"/>
      <c r="C15982"/>
      <c r="D15982"/>
      <c r="E15982"/>
      <c r="F15982"/>
      <c r="G15982"/>
      <c r="H15982"/>
      <c r="I15982"/>
      <c r="J15982"/>
      <c r="K15982"/>
    </row>
    <row r="15983" spans="1:11" ht="15">
      <c r="A15983"/>
      <c r="B15983"/>
      <c r="C15983"/>
      <c r="D15983"/>
      <c r="E15983"/>
      <c r="F15983"/>
      <c r="G15983"/>
      <c r="H15983"/>
      <c r="I15983"/>
      <c r="J15983"/>
      <c r="K15983"/>
    </row>
    <row r="15984" spans="1:11" ht="15">
      <c r="A15984"/>
      <c r="B15984"/>
      <c r="C15984"/>
      <c r="D15984"/>
      <c r="E15984"/>
      <c r="F15984"/>
      <c r="G15984"/>
      <c r="H15984"/>
      <c r="I15984"/>
      <c r="J15984"/>
      <c r="K15984"/>
    </row>
    <row r="15985" spans="1:11" ht="15">
      <c r="A15985"/>
      <c r="B15985"/>
      <c r="C15985"/>
      <c r="D15985"/>
      <c r="E15985"/>
      <c r="F15985"/>
      <c r="G15985"/>
      <c r="H15985"/>
      <c r="I15985"/>
      <c r="J15985"/>
      <c r="K15985"/>
    </row>
    <row r="15986" spans="1:11" ht="15">
      <c r="A15986"/>
      <c r="B15986"/>
      <c r="C15986"/>
      <c r="D15986"/>
      <c r="E15986"/>
      <c r="F15986"/>
      <c r="G15986"/>
      <c r="H15986"/>
      <c r="I15986"/>
      <c r="J15986"/>
      <c r="K15986"/>
    </row>
    <row r="15987" spans="1:11" ht="15">
      <c r="A15987"/>
      <c r="B15987"/>
      <c r="C15987"/>
      <c r="D15987"/>
      <c r="E15987"/>
      <c r="F15987"/>
      <c r="G15987"/>
      <c r="H15987"/>
      <c r="I15987"/>
      <c r="J15987"/>
      <c r="K15987"/>
    </row>
    <row r="15988" spans="1:11" ht="15">
      <c r="A15988"/>
      <c r="B15988"/>
      <c r="C15988"/>
      <c r="D15988"/>
      <c r="E15988"/>
      <c r="F15988"/>
      <c r="G15988"/>
      <c r="H15988"/>
      <c r="I15988"/>
      <c r="J15988"/>
      <c r="K15988"/>
    </row>
    <row r="15989" spans="1:11" ht="15">
      <c r="A15989"/>
      <c r="B15989"/>
      <c r="C15989"/>
      <c r="D15989"/>
      <c r="E15989"/>
      <c r="F15989"/>
      <c r="G15989"/>
      <c r="H15989"/>
      <c r="I15989"/>
      <c r="J15989"/>
      <c r="K15989"/>
    </row>
    <row r="15990" spans="1:11" ht="15">
      <c r="A15990"/>
      <c r="B15990"/>
      <c r="C15990"/>
      <c r="D15990"/>
      <c r="E15990"/>
      <c r="F15990"/>
      <c r="G15990"/>
      <c r="H15990"/>
      <c r="I15990"/>
      <c r="J15990"/>
      <c r="K15990"/>
    </row>
    <row r="15991" spans="1:11" ht="15">
      <c r="A15991"/>
      <c r="B15991"/>
      <c r="C15991"/>
      <c r="D15991"/>
      <c r="E15991"/>
      <c r="F15991"/>
      <c r="G15991"/>
      <c r="H15991"/>
      <c r="I15991"/>
      <c r="J15991"/>
      <c r="K15991"/>
    </row>
    <row r="15992" spans="1:11" ht="15">
      <c r="A15992"/>
      <c r="B15992"/>
      <c r="C15992"/>
      <c r="D15992"/>
      <c r="E15992"/>
      <c r="F15992"/>
      <c r="G15992"/>
      <c r="H15992"/>
      <c r="I15992"/>
      <c r="J15992"/>
      <c r="K15992"/>
    </row>
    <row r="15993" spans="1:11" ht="15">
      <c r="A15993"/>
      <c r="B15993"/>
      <c r="C15993"/>
      <c r="D15993"/>
      <c r="E15993"/>
      <c r="F15993"/>
      <c r="G15993"/>
      <c r="H15993"/>
      <c r="I15993"/>
      <c r="J15993"/>
      <c r="K15993"/>
    </row>
    <row r="15994" spans="1:11" ht="15">
      <c r="A15994"/>
      <c r="B15994"/>
      <c r="C15994"/>
      <c r="D15994"/>
      <c r="E15994"/>
      <c r="F15994"/>
      <c r="G15994"/>
      <c r="H15994"/>
      <c r="I15994"/>
      <c r="J15994"/>
      <c r="K15994"/>
    </row>
    <row r="15995" spans="1:11" ht="15">
      <c r="A15995"/>
      <c r="B15995"/>
      <c r="C15995"/>
      <c r="D15995"/>
      <c r="E15995"/>
      <c r="F15995"/>
      <c r="G15995"/>
      <c r="H15995"/>
      <c r="I15995"/>
      <c r="J15995"/>
      <c r="K15995"/>
    </row>
    <row r="15996" spans="1:11" ht="15">
      <c r="A15996"/>
      <c r="B15996"/>
      <c r="C15996"/>
      <c r="D15996"/>
      <c r="E15996"/>
      <c r="F15996"/>
      <c r="G15996"/>
      <c r="H15996"/>
      <c r="I15996"/>
      <c r="J15996"/>
      <c r="K15996"/>
    </row>
    <row r="15997" spans="1:11" ht="15">
      <c r="A15997"/>
      <c r="B15997"/>
      <c r="C15997"/>
      <c r="D15997"/>
      <c r="E15997"/>
      <c r="F15997"/>
      <c r="G15997"/>
      <c r="H15997"/>
      <c r="I15997"/>
      <c r="J15997"/>
      <c r="K15997"/>
    </row>
    <row r="15998" spans="1:11" ht="15">
      <c r="A15998"/>
      <c r="B15998"/>
      <c r="C15998"/>
      <c r="D15998"/>
      <c r="E15998"/>
      <c r="F15998"/>
      <c r="G15998"/>
      <c r="H15998"/>
      <c r="I15998"/>
      <c r="J15998"/>
      <c r="K15998"/>
    </row>
    <row r="15999" spans="1:11" ht="15">
      <c r="A15999"/>
      <c r="B15999"/>
      <c r="C15999"/>
      <c r="D15999"/>
      <c r="E15999"/>
      <c r="F15999"/>
      <c r="G15999"/>
      <c r="H15999"/>
      <c r="I15999"/>
      <c r="J15999"/>
      <c r="K15999"/>
    </row>
    <row r="16000" spans="1:11" ht="15">
      <c r="A16000"/>
      <c r="B16000"/>
      <c r="C16000"/>
      <c r="D16000"/>
      <c r="E16000"/>
      <c r="F16000"/>
      <c r="G16000"/>
      <c r="H16000"/>
      <c r="I16000"/>
      <c r="J16000"/>
      <c r="K16000"/>
    </row>
    <row r="16001" spans="1:11" ht="15">
      <c r="A16001"/>
      <c r="B16001"/>
      <c r="C16001"/>
      <c r="D16001"/>
      <c r="E16001"/>
      <c r="F16001"/>
      <c r="G16001"/>
      <c r="H16001"/>
      <c r="I16001"/>
      <c r="J16001"/>
      <c r="K16001"/>
    </row>
    <row r="16002" spans="1:11" ht="15">
      <c r="A16002"/>
      <c r="B16002"/>
      <c r="C16002"/>
      <c r="D16002"/>
      <c r="E16002"/>
      <c r="F16002"/>
      <c r="G16002"/>
      <c r="H16002"/>
      <c r="I16002"/>
      <c r="J16002"/>
      <c r="K16002"/>
    </row>
    <row r="16003" spans="1:11" ht="15">
      <c r="A16003"/>
      <c r="B16003"/>
      <c r="C16003"/>
      <c r="D16003"/>
      <c r="E16003"/>
      <c r="F16003"/>
      <c r="G16003"/>
      <c r="H16003"/>
      <c r="I16003"/>
      <c r="J16003"/>
      <c r="K16003"/>
    </row>
    <row r="16004" spans="1:11" ht="15">
      <c r="A16004"/>
      <c r="B16004"/>
      <c r="C16004"/>
      <c r="D16004"/>
      <c r="E16004"/>
      <c r="F16004"/>
      <c r="G16004"/>
      <c r="H16004"/>
      <c r="I16004"/>
      <c r="J16004"/>
      <c r="K16004"/>
    </row>
    <row r="16005" spans="1:11" ht="15">
      <c r="A16005"/>
      <c r="B16005"/>
      <c r="C16005"/>
      <c r="D16005"/>
      <c r="E16005"/>
      <c r="F16005"/>
      <c r="G16005"/>
      <c r="H16005"/>
      <c r="I16005"/>
      <c r="J16005"/>
      <c r="K16005"/>
    </row>
    <row r="16006" spans="1:11" ht="15">
      <c r="A16006"/>
      <c r="B16006"/>
      <c r="C16006"/>
      <c r="D16006"/>
      <c r="E16006"/>
      <c r="F16006"/>
      <c r="G16006"/>
      <c r="H16006"/>
      <c r="I16006"/>
      <c r="J16006"/>
      <c r="K16006"/>
    </row>
    <row r="16007" spans="1:11" ht="15">
      <c r="A16007"/>
      <c r="B16007"/>
      <c r="C16007"/>
      <c r="D16007"/>
      <c r="E16007"/>
      <c r="F16007"/>
      <c r="G16007"/>
      <c r="H16007"/>
      <c r="I16007"/>
      <c r="J16007"/>
      <c r="K16007"/>
    </row>
    <row r="16008" spans="1:11" ht="15">
      <c r="A16008"/>
      <c r="B16008"/>
      <c r="C16008"/>
      <c r="D16008"/>
      <c r="E16008"/>
      <c r="F16008"/>
      <c r="G16008"/>
      <c r="H16008"/>
      <c r="I16008"/>
      <c r="J16008"/>
      <c r="K16008"/>
    </row>
    <row r="16009" spans="1:11" ht="15">
      <c r="A16009"/>
      <c r="B16009"/>
      <c r="C16009"/>
      <c r="D16009"/>
      <c r="E16009"/>
      <c r="F16009"/>
      <c r="G16009"/>
      <c r="H16009"/>
      <c r="I16009"/>
      <c r="J16009"/>
      <c r="K16009"/>
    </row>
    <row r="16010" spans="1:11" ht="15">
      <c r="A16010"/>
      <c r="B16010"/>
      <c r="C16010"/>
      <c r="D16010"/>
      <c r="E16010"/>
      <c r="F16010"/>
      <c r="G16010"/>
      <c r="H16010"/>
      <c r="I16010"/>
      <c r="J16010"/>
      <c r="K16010"/>
    </row>
    <row r="16011" spans="1:11" ht="15">
      <c r="A16011"/>
      <c r="B16011"/>
      <c r="C16011"/>
      <c r="D16011"/>
      <c r="E16011"/>
      <c r="F16011"/>
      <c r="G16011"/>
      <c r="H16011"/>
      <c r="I16011"/>
      <c r="J16011"/>
      <c r="K16011"/>
    </row>
    <row r="16012" spans="1:11" ht="15">
      <c r="A16012"/>
      <c r="B16012"/>
      <c r="C16012"/>
      <c r="D16012"/>
      <c r="E16012"/>
      <c r="F16012"/>
      <c r="G16012"/>
      <c r="H16012"/>
      <c r="I16012"/>
      <c r="J16012"/>
      <c r="K16012"/>
    </row>
    <row r="16013" spans="1:11" ht="15">
      <c r="A16013"/>
      <c r="B16013"/>
      <c r="C16013"/>
      <c r="D16013"/>
      <c r="E16013"/>
      <c r="F16013"/>
      <c r="G16013"/>
      <c r="H16013"/>
      <c r="I16013"/>
      <c r="J16013"/>
      <c r="K16013"/>
    </row>
    <row r="16014" spans="1:11" ht="15">
      <c r="A16014"/>
      <c r="B16014"/>
      <c r="C16014"/>
      <c r="D16014"/>
      <c r="E16014"/>
      <c r="F16014"/>
      <c r="G16014"/>
      <c r="H16014"/>
      <c r="I16014"/>
      <c r="J16014"/>
      <c r="K16014"/>
    </row>
    <row r="16015" spans="1:11" ht="15">
      <c r="A16015"/>
      <c r="B16015"/>
      <c r="C16015"/>
      <c r="D16015"/>
      <c r="E16015"/>
      <c r="F16015"/>
      <c r="G16015"/>
      <c r="H16015"/>
      <c r="I16015"/>
      <c r="J16015"/>
      <c r="K16015"/>
    </row>
    <row r="16016" spans="1:11" ht="15">
      <c r="A16016"/>
      <c r="B16016"/>
      <c r="C16016"/>
      <c r="D16016"/>
      <c r="E16016"/>
      <c r="F16016"/>
      <c r="G16016"/>
      <c r="H16016"/>
      <c r="I16016"/>
      <c r="J16016"/>
      <c r="K16016"/>
    </row>
    <row r="16017" spans="1:11" ht="15">
      <c r="A16017"/>
      <c r="B16017"/>
      <c r="C16017"/>
      <c r="D16017"/>
      <c r="E16017"/>
      <c r="F16017"/>
      <c r="G16017"/>
      <c r="H16017"/>
      <c r="I16017"/>
      <c r="J16017"/>
      <c r="K16017"/>
    </row>
    <row r="16018" spans="1:11" ht="15">
      <c r="A16018"/>
      <c r="B16018"/>
      <c r="C16018"/>
      <c r="D16018"/>
      <c r="E16018"/>
      <c r="F16018"/>
      <c r="G16018"/>
      <c r="H16018"/>
      <c r="I16018"/>
      <c r="J16018"/>
      <c r="K16018"/>
    </row>
    <row r="16019" spans="1:11" ht="15">
      <c r="A16019"/>
      <c r="B16019"/>
      <c r="C16019"/>
      <c r="D16019"/>
      <c r="E16019"/>
      <c r="F16019"/>
      <c r="G16019"/>
      <c r="H16019"/>
      <c r="I16019"/>
      <c r="J16019"/>
      <c r="K16019"/>
    </row>
    <row r="16020" spans="1:11" ht="15">
      <c r="A16020"/>
      <c r="B16020"/>
      <c r="C16020"/>
      <c r="D16020"/>
      <c r="E16020"/>
      <c r="F16020"/>
      <c r="G16020"/>
      <c r="H16020"/>
      <c r="I16020"/>
      <c r="J16020"/>
      <c r="K16020"/>
    </row>
    <row r="16021" spans="1:11" ht="15">
      <c r="A16021"/>
      <c r="B16021"/>
      <c r="C16021"/>
      <c r="D16021"/>
      <c r="E16021"/>
      <c r="F16021"/>
      <c r="G16021"/>
      <c r="H16021"/>
      <c r="I16021"/>
      <c r="J16021"/>
      <c r="K16021"/>
    </row>
    <row r="16022" spans="1:11" ht="15">
      <c r="A16022"/>
      <c r="B16022"/>
      <c r="C16022"/>
      <c r="D16022"/>
      <c r="E16022"/>
      <c r="F16022"/>
      <c r="G16022"/>
      <c r="H16022"/>
      <c r="I16022"/>
      <c r="J16022"/>
      <c r="K16022"/>
    </row>
    <row r="16023" spans="1:11" ht="15">
      <c r="A16023"/>
      <c r="B16023"/>
      <c r="C16023"/>
      <c r="D16023"/>
      <c r="E16023"/>
      <c r="F16023"/>
      <c r="G16023"/>
      <c r="H16023"/>
      <c r="I16023"/>
      <c r="J16023"/>
      <c r="K16023"/>
    </row>
    <row r="16024" spans="1:11" ht="15">
      <c r="A16024"/>
      <c r="B16024"/>
      <c r="C16024"/>
      <c r="D16024"/>
      <c r="E16024"/>
      <c r="F16024"/>
      <c r="G16024"/>
      <c r="H16024"/>
      <c r="I16024"/>
      <c r="J16024"/>
      <c r="K16024"/>
    </row>
    <row r="16025" spans="1:11" ht="15">
      <c r="A16025"/>
      <c r="B16025"/>
      <c r="C16025"/>
      <c r="D16025"/>
      <c r="E16025"/>
      <c r="F16025"/>
      <c r="G16025"/>
      <c r="H16025"/>
      <c r="I16025"/>
      <c r="J16025"/>
      <c r="K16025"/>
    </row>
    <row r="16026" spans="1:11" ht="15">
      <c r="A16026"/>
      <c r="B16026"/>
      <c r="C16026"/>
      <c r="D16026"/>
      <c r="E16026"/>
      <c r="F16026"/>
      <c r="G16026"/>
      <c r="H16026"/>
      <c r="I16026"/>
      <c r="J16026"/>
      <c r="K16026"/>
    </row>
    <row r="16027" spans="1:11" ht="15">
      <c r="A16027"/>
      <c r="B16027"/>
      <c r="C16027"/>
      <c r="D16027"/>
      <c r="E16027"/>
      <c r="F16027"/>
      <c r="G16027"/>
      <c r="H16027"/>
      <c r="I16027"/>
      <c r="J16027"/>
      <c r="K16027"/>
    </row>
    <row r="16028" spans="1:11" ht="15">
      <c r="A16028"/>
      <c r="B16028"/>
      <c r="C16028"/>
      <c r="D16028"/>
      <c r="E16028"/>
      <c r="F16028"/>
      <c r="G16028"/>
      <c r="H16028"/>
      <c r="I16028"/>
      <c r="J16028"/>
      <c r="K16028"/>
    </row>
    <row r="16029" spans="1:11" ht="15">
      <c r="A16029"/>
      <c r="B16029"/>
      <c r="C16029"/>
      <c r="D16029"/>
      <c r="E16029"/>
      <c r="F16029"/>
      <c r="G16029"/>
      <c r="H16029"/>
      <c r="I16029"/>
      <c r="J16029"/>
      <c r="K16029"/>
    </row>
    <row r="16030" spans="1:11" ht="15">
      <c r="A16030"/>
      <c r="B16030"/>
      <c r="C16030"/>
      <c r="D16030"/>
      <c r="E16030"/>
      <c r="F16030"/>
      <c r="G16030"/>
      <c r="H16030"/>
      <c r="I16030"/>
      <c r="J16030"/>
      <c r="K16030"/>
    </row>
    <row r="16031" spans="1:11" ht="15">
      <c r="A16031"/>
      <c r="B16031"/>
      <c r="C16031"/>
      <c r="D16031"/>
      <c r="E16031"/>
      <c r="F16031"/>
      <c r="G16031"/>
      <c r="H16031"/>
      <c r="I16031"/>
      <c r="J16031"/>
      <c r="K16031"/>
    </row>
    <row r="16032" spans="1:11" ht="15">
      <c r="A16032"/>
      <c r="B16032"/>
      <c r="C16032"/>
      <c r="D16032"/>
      <c r="E16032"/>
      <c r="F16032"/>
      <c r="G16032"/>
      <c r="H16032"/>
      <c r="I16032"/>
      <c r="J16032"/>
      <c r="K16032"/>
    </row>
    <row r="16033" spans="1:11" ht="15">
      <c r="A16033"/>
      <c r="B16033"/>
      <c r="C16033"/>
      <c r="D16033"/>
      <c r="E16033"/>
      <c r="F16033"/>
      <c r="G16033"/>
      <c r="H16033"/>
      <c r="I16033"/>
      <c r="J16033"/>
      <c r="K16033"/>
    </row>
    <row r="16034" spans="1:11" ht="15">
      <c r="A16034"/>
      <c r="B16034"/>
      <c r="C16034"/>
      <c r="D16034"/>
      <c r="E16034"/>
      <c r="F16034"/>
      <c r="G16034"/>
      <c r="H16034"/>
      <c r="I16034"/>
      <c r="J16034"/>
      <c r="K16034"/>
    </row>
    <row r="16035" spans="1:11" ht="15">
      <c r="A16035"/>
      <c r="B16035"/>
      <c r="C16035"/>
      <c r="D16035"/>
      <c r="E16035"/>
      <c r="F16035"/>
      <c r="G16035"/>
      <c r="H16035"/>
      <c r="I16035"/>
      <c r="J16035"/>
      <c r="K16035"/>
    </row>
    <row r="16036" spans="1:11" ht="15">
      <c r="A16036"/>
      <c r="B16036"/>
      <c r="C16036"/>
      <c r="D16036"/>
      <c r="E16036"/>
      <c r="F16036"/>
      <c r="G16036"/>
      <c r="H16036"/>
      <c r="I16036"/>
      <c r="J16036"/>
      <c r="K16036"/>
    </row>
    <row r="16037" spans="1:11" ht="15">
      <c r="A16037"/>
      <c r="B16037"/>
      <c r="C16037"/>
      <c r="D16037"/>
      <c r="E16037"/>
      <c r="F16037"/>
      <c r="G16037"/>
      <c r="H16037"/>
      <c r="I16037"/>
      <c r="J16037"/>
      <c r="K16037"/>
    </row>
    <row r="16038" spans="1:11" ht="15">
      <c r="A16038"/>
      <c r="B16038"/>
      <c r="C16038"/>
      <c r="D16038"/>
      <c r="E16038"/>
      <c r="F16038"/>
      <c r="G16038"/>
      <c r="H16038"/>
      <c r="I16038"/>
      <c r="J16038"/>
      <c r="K16038"/>
    </row>
    <row r="16039" spans="1:11" ht="15">
      <c r="A16039"/>
      <c r="B16039"/>
      <c r="C16039"/>
      <c r="D16039"/>
      <c r="E16039"/>
      <c r="F16039"/>
      <c r="G16039"/>
      <c r="H16039"/>
      <c r="I16039"/>
      <c r="J16039"/>
      <c r="K16039"/>
    </row>
    <row r="16040" spans="1:11" ht="15">
      <c r="A16040"/>
      <c r="B16040"/>
      <c r="C16040"/>
      <c r="D16040"/>
      <c r="E16040"/>
      <c r="F16040"/>
      <c r="G16040"/>
      <c r="H16040"/>
      <c r="I16040"/>
      <c r="J16040"/>
      <c r="K16040"/>
    </row>
    <row r="16041" spans="1:11" ht="15">
      <c r="A16041"/>
      <c r="B16041"/>
      <c r="C16041"/>
      <c r="D16041"/>
      <c r="E16041"/>
      <c r="F16041"/>
      <c r="G16041"/>
      <c r="H16041"/>
      <c r="I16041"/>
      <c r="J16041"/>
      <c r="K16041"/>
    </row>
    <row r="16042" spans="1:11" ht="15">
      <c r="A16042"/>
      <c r="B16042"/>
      <c r="C16042"/>
      <c r="D16042"/>
      <c r="E16042"/>
      <c r="F16042"/>
      <c r="G16042"/>
      <c r="H16042"/>
      <c r="I16042"/>
      <c r="J16042"/>
      <c r="K16042"/>
    </row>
    <row r="16043" spans="1:11" ht="15">
      <c r="A16043"/>
      <c r="B16043"/>
      <c r="C16043"/>
      <c r="D16043"/>
      <c r="E16043"/>
      <c r="F16043"/>
      <c r="G16043"/>
      <c r="H16043"/>
      <c r="I16043"/>
      <c r="J16043"/>
      <c r="K16043"/>
    </row>
    <row r="16044" spans="1:11" ht="15">
      <c r="A16044"/>
      <c r="B16044"/>
      <c r="C16044"/>
      <c r="D16044"/>
      <c r="E16044"/>
      <c r="F16044"/>
      <c r="G16044"/>
      <c r="H16044"/>
      <c r="I16044"/>
      <c r="J16044"/>
      <c r="K16044"/>
    </row>
    <row r="16045" spans="1:11" ht="15">
      <c r="A16045"/>
      <c r="B16045"/>
      <c r="C16045"/>
      <c r="D16045"/>
      <c r="E16045"/>
      <c r="F16045"/>
      <c r="G16045"/>
      <c r="H16045"/>
      <c r="I16045"/>
      <c r="J16045"/>
      <c r="K16045"/>
    </row>
    <row r="16046" spans="1:11" ht="15">
      <c r="A16046"/>
      <c r="B16046"/>
      <c r="C16046"/>
      <c r="D16046"/>
      <c r="E16046"/>
      <c r="F16046"/>
      <c r="G16046"/>
      <c r="H16046"/>
      <c r="I16046"/>
      <c r="J16046"/>
      <c r="K16046"/>
    </row>
    <row r="16047" spans="1:11" ht="15">
      <c r="A16047"/>
      <c r="B16047"/>
      <c r="C16047"/>
      <c r="D16047"/>
      <c r="E16047"/>
      <c r="F16047"/>
      <c r="G16047"/>
      <c r="H16047"/>
      <c r="I16047"/>
      <c r="J16047"/>
      <c r="K16047"/>
    </row>
    <row r="16048" spans="1:11" ht="15">
      <c r="A16048"/>
      <c r="B16048"/>
      <c r="C16048"/>
      <c r="D16048"/>
      <c r="E16048"/>
      <c r="F16048"/>
      <c r="G16048"/>
      <c r="H16048"/>
      <c r="I16048"/>
      <c r="J16048"/>
      <c r="K16048"/>
    </row>
    <row r="16049" spans="1:11" ht="15">
      <c r="A16049"/>
      <c r="B16049"/>
      <c r="C16049"/>
      <c r="D16049"/>
      <c r="E16049"/>
      <c r="F16049"/>
      <c r="G16049"/>
      <c r="H16049"/>
      <c r="I16049"/>
      <c r="J16049"/>
      <c r="K16049"/>
    </row>
    <row r="16050" spans="1:11" ht="15">
      <c r="A16050"/>
      <c r="B16050"/>
      <c r="C16050"/>
      <c r="D16050"/>
      <c r="E16050"/>
      <c r="F16050"/>
      <c r="G16050"/>
      <c r="H16050"/>
      <c r="I16050"/>
      <c r="J16050"/>
      <c r="K16050"/>
    </row>
    <row r="16051" spans="1:11" ht="15">
      <c r="A16051"/>
      <c r="B16051"/>
      <c r="C16051"/>
      <c r="D16051"/>
      <c r="E16051"/>
      <c r="F16051"/>
      <c r="G16051"/>
      <c r="H16051"/>
      <c r="I16051"/>
      <c r="J16051"/>
      <c r="K16051"/>
    </row>
    <row r="16052" spans="1:11" ht="15">
      <c r="A16052"/>
      <c r="B16052"/>
      <c r="C16052"/>
      <c r="D16052"/>
      <c r="E16052"/>
      <c r="F16052"/>
      <c r="G16052"/>
      <c r="H16052"/>
      <c r="I16052"/>
      <c r="J16052"/>
      <c r="K16052"/>
    </row>
    <row r="16053" spans="1:11" ht="15">
      <c r="A16053"/>
      <c r="B16053"/>
      <c r="C16053"/>
      <c r="D16053"/>
      <c r="E16053"/>
      <c r="F16053"/>
      <c r="G16053"/>
      <c r="H16053"/>
      <c r="I16053"/>
      <c r="J16053"/>
      <c r="K16053"/>
    </row>
    <row r="16054" spans="1:11" ht="15">
      <c r="A16054"/>
      <c r="B16054"/>
      <c r="C16054"/>
      <c r="D16054"/>
      <c r="E16054"/>
      <c r="F16054"/>
      <c r="G16054"/>
      <c r="H16054"/>
      <c r="I16054"/>
      <c r="J16054"/>
      <c r="K16054"/>
    </row>
    <row r="16055" spans="1:11" ht="15">
      <c r="A16055"/>
      <c r="B16055"/>
      <c r="C16055"/>
      <c r="D16055"/>
      <c r="E16055"/>
      <c r="F16055"/>
      <c r="G16055"/>
      <c r="H16055"/>
      <c r="I16055"/>
      <c r="J16055"/>
      <c r="K16055"/>
    </row>
    <row r="16056" spans="1:11" ht="15">
      <c r="A16056"/>
      <c r="B16056"/>
      <c r="C16056"/>
      <c r="D16056"/>
      <c r="E16056"/>
      <c r="F16056"/>
      <c r="G16056"/>
      <c r="H16056"/>
      <c r="I16056"/>
      <c r="J16056"/>
      <c r="K16056"/>
    </row>
    <row r="16057" spans="1:11" ht="15">
      <c r="A16057"/>
      <c r="B16057"/>
      <c r="C16057"/>
      <c r="D16057"/>
      <c r="E16057"/>
      <c r="F16057"/>
      <c r="G16057"/>
      <c r="H16057"/>
      <c r="I16057"/>
      <c r="J16057"/>
      <c r="K16057"/>
    </row>
    <row r="16058" spans="1:11" ht="15">
      <c r="A16058"/>
      <c r="B16058"/>
      <c r="C16058"/>
      <c r="D16058"/>
      <c r="E16058"/>
      <c r="F16058"/>
      <c r="G16058"/>
      <c r="H16058"/>
      <c r="I16058"/>
      <c r="J16058"/>
      <c r="K16058"/>
    </row>
    <row r="16059" spans="1:11" ht="15">
      <c r="A16059"/>
      <c r="B16059"/>
      <c r="C16059"/>
      <c r="D16059"/>
      <c r="E16059"/>
      <c r="F16059"/>
      <c r="G16059"/>
      <c r="H16059"/>
      <c r="I16059"/>
      <c r="J16059"/>
      <c r="K16059"/>
    </row>
    <row r="16060" spans="1:11" ht="15">
      <c r="A16060"/>
      <c r="B16060"/>
      <c r="C16060"/>
      <c r="D16060"/>
      <c r="E16060"/>
      <c r="F16060"/>
      <c r="G16060"/>
      <c r="H16060"/>
      <c r="I16060"/>
      <c r="J16060"/>
      <c r="K16060"/>
    </row>
    <row r="16061" spans="1:11" ht="15">
      <c r="A16061"/>
      <c r="B16061"/>
      <c r="C16061"/>
      <c r="D16061"/>
      <c r="E16061"/>
      <c r="F16061"/>
      <c r="G16061"/>
      <c r="H16061"/>
      <c r="I16061"/>
      <c r="J16061"/>
      <c r="K16061"/>
    </row>
    <row r="16062" spans="1:11" ht="15">
      <c r="A16062"/>
      <c r="B16062"/>
      <c r="C16062"/>
      <c r="D16062"/>
      <c r="E16062"/>
      <c r="F16062"/>
      <c r="G16062"/>
      <c r="H16062"/>
      <c r="I16062"/>
      <c r="J16062"/>
      <c r="K16062"/>
    </row>
    <row r="16063" spans="1:11" ht="15">
      <c r="A16063"/>
      <c r="B16063"/>
      <c r="C16063"/>
      <c r="D16063"/>
      <c r="E16063"/>
      <c r="F16063"/>
      <c r="G16063"/>
      <c r="H16063"/>
      <c r="I16063"/>
      <c r="J16063"/>
      <c r="K16063"/>
    </row>
    <row r="16064" spans="1:11" ht="15">
      <c r="A16064"/>
      <c r="B16064"/>
      <c r="C16064"/>
      <c r="D16064"/>
      <c r="E16064"/>
      <c r="F16064"/>
      <c r="G16064"/>
      <c r="H16064"/>
      <c r="I16064"/>
      <c r="J16064"/>
      <c r="K16064"/>
    </row>
    <row r="16065" spans="1:11" ht="15">
      <c r="A16065"/>
      <c r="B16065"/>
      <c r="C16065"/>
      <c r="D16065"/>
      <c r="E16065"/>
      <c r="F16065"/>
      <c r="G16065"/>
      <c r="H16065"/>
      <c r="I16065"/>
      <c r="J16065"/>
      <c r="K16065"/>
    </row>
    <row r="16066" spans="1:11" ht="15">
      <c r="A16066"/>
      <c r="B16066"/>
      <c r="C16066"/>
      <c r="D16066"/>
      <c r="E16066"/>
      <c r="F16066"/>
      <c r="G16066"/>
      <c r="H16066"/>
      <c r="I16066"/>
      <c r="J16066"/>
      <c r="K16066"/>
    </row>
    <row r="16067" spans="1:11" ht="15">
      <c r="A16067"/>
      <c r="B16067"/>
      <c r="C16067"/>
      <c r="D16067"/>
      <c r="E16067"/>
      <c r="F16067"/>
      <c r="G16067"/>
      <c r="H16067"/>
      <c r="I16067"/>
      <c r="J16067"/>
      <c r="K16067"/>
    </row>
    <row r="16068" spans="1:11" ht="15">
      <c r="A16068"/>
      <c r="B16068"/>
      <c r="C16068"/>
      <c r="D16068"/>
      <c r="E16068"/>
      <c r="F16068"/>
      <c r="G16068"/>
      <c r="H16068"/>
      <c r="I16068"/>
      <c r="J16068"/>
      <c r="K16068"/>
    </row>
    <row r="16069" spans="1:11" ht="15">
      <c r="A16069"/>
      <c r="B16069"/>
      <c r="C16069"/>
      <c r="D16069"/>
      <c r="E16069"/>
      <c r="F16069"/>
      <c r="G16069"/>
      <c r="H16069"/>
      <c r="I16069"/>
      <c r="J16069"/>
      <c r="K16069"/>
    </row>
    <row r="16070" spans="1:11" ht="15">
      <c r="A16070"/>
      <c r="B16070"/>
      <c r="C16070"/>
      <c r="D16070"/>
      <c r="E16070"/>
      <c r="F16070"/>
      <c r="G16070"/>
      <c r="H16070"/>
      <c r="I16070"/>
      <c r="J16070"/>
      <c r="K16070"/>
    </row>
    <row r="16071" spans="1:11" ht="15">
      <c r="A16071"/>
      <c r="B16071"/>
      <c r="C16071"/>
      <c r="D16071"/>
      <c r="E16071"/>
      <c r="F16071"/>
      <c r="G16071"/>
      <c r="H16071"/>
      <c r="I16071"/>
      <c r="J16071"/>
      <c r="K16071"/>
    </row>
    <row r="16072" spans="1:11" ht="15">
      <c r="A16072"/>
      <c r="B16072"/>
      <c r="C16072"/>
      <c r="D16072"/>
      <c r="E16072"/>
      <c r="F16072"/>
      <c r="G16072"/>
      <c r="H16072"/>
      <c r="I16072"/>
      <c r="J16072"/>
      <c r="K16072"/>
    </row>
    <row r="16073" spans="1:11" ht="15">
      <c r="A16073"/>
      <c r="B16073"/>
      <c r="C16073"/>
      <c r="D16073"/>
      <c r="E16073"/>
      <c r="F16073"/>
      <c r="G16073"/>
      <c r="H16073"/>
      <c r="I16073"/>
      <c r="J16073"/>
      <c r="K16073"/>
    </row>
    <row r="16074" spans="1:11" ht="15">
      <c r="A16074"/>
      <c r="B16074"/>
      <c r="C16074"/>
      <c r="D16074"/>
      <c r="E16074"/>
      <c r="F16074"/>
      <c r="G16074"/>
      <c r="H16074"/>
      <c r="I16074"/>
      <c r="J16074"/>
      <c r="K16074"/>
    </row>
    <row r="16075" spans="1:11" ht="15">
      <c r="A16075"/>
      <c r="B16075"/>
      <c r="C16075"/>
      <c r="D16075"/>
      <c r="E16075"/>
      <c r="F16075"/>
      <c r="G16075"/>
      <c r="H16075"/>
      <c r="I16075"/>
      <c r="J16075"/>
      <c r="K16075"/>
    </row>
    <row r="16076" spans="1:11" ht="15">
      <c r="A16076"/>
      <c r="B16076"/>
      <c r="C16076"/>
      <c r="D16076"/>
      <c r="E16076"/>
      <c r="F16076"/>
      <c r="G16076"/>
      <c r="H16076"/>
      <c r="I16076"/>
      <c r="J16076"/>
      <c r="K16076"/>
    </row>
    <row r="16077" spans="1:11" ht="15">
      <c r="A16077"/>
      <c r="B16077"/>
      <c r="C16077"/>
      <c r="D16077"/>
      <c r="E16077"/>
      <c r="F16077"/>
      <c r="G16077"/>
      <c r="H16077"/>
      <c r="I16077"/>
      <c r="J16077"/>
      <c r="K16077"/>
    </row>
    <row r="16078" spans="1:11" ht="15">
      <c r="A16078"/>
      <c r="B16078"/>
      <c r="C16078"/>
      <c r="D16078"/>
      <c r="E16078"/>
      <c r="F16078"/>
      <c r="G16078"/>
      <c r="H16078"/>
      <c r="I16078"/>
      <c r="J16078"/>
      <c r="K16078"/>
    </row>
    <row r="16079" spans="1:11" ht="15">
      <c r="A16079"/>
      <c r="B16079"/>
      <c r="C16079"/>
      <c r="D16079"/>
      <c r="E16079"/>
      <c r="F16079"/>
      <c r="G16079"/>
      <c r="H16079"/>
      <c r="I16079"/>
      <c r="J16079"/>
      <c r="K16079"/>
    </row>
    <row r="16080" spans="1:11" ht="15">
      <c r="A16080"/>
      <c r="B16080"/>
      <c r="C16080"/>
      <c r="D16080"/>
      <c r="E16080"/>
      <c r="F16080"/>
      <c r="G16080"/>
      <c r="H16080"/>
      <c r="I16080"/>
      <c r="J16080"/>
      <c r="K16080"/>
    </row>
    <row r="16081" spans="1:11" ht="15">
      <c r="A16081"/>
      <c r="B16081"/>
      <c r="C16081"/>
      <c r="D16081"/>
      <c r="E16081"/>
      <c r="F16081"/>
      <c r="G16081"/>
      <c r="H16081"/>
      <c r="I16081"/>
      <c r="J16081"/>
      <c r="K16081"/>
    </row>
    <row r="16082" spans="1:11" ht="15">
      <c r="A16082"/>
      <c r="B16082"/>
      <c r="C16082"/>
      <c r="D16082"/>
      <c r="E16082"/>
      <c r="F16082"/>
      <c r="G16082"/>
      <c r="H16082"/>
      <c r="I16082"/>
      <c r="J16082"/>
      <c r="K16082"/>
    </row>
    <row r="16083" spans="1:11" ht="15">
      <c r="A16083"/>
      <c r="B16083"/>
      <c r="C16083"/>
      <c r="D16083"/>
      <c r="E16083"/>
      <c r="F16083"/>
      <c r="G16083"/>
      <c r="H16083"/>
      <c r="I16083"/>
      <c r="J16083"/>
      <c r="K16083"/>
    </row>
    <row r="16084" spans="1:11" ht="15">
      <c r="A16084"/>
      <c r="B16084"/>
      <c r="C16084"/>
      <c r="D16084"/>
      <c r="E16084"/>
      <c r="F16084"/>
      <c r="G16084"/>
      <c r="H16084"/>
      <c r="I16084"/>
      <c r="J16084"/>
      <c r="K16084"/>
    </row>
    <row r="16085" spans="1:11" ht="15">
      <c r="A16085"/>
      <c r="B16085"/>
      <c r="C16085"/>
      <c r="D16085"/>
      <c r="E16085"/>
      <c r="F16085"/>
      <c r="G16085"/>
      <c r="H16085"/>
      <c r="I16085"/>
      <c r="J16085"/>
      <c r="K16085"/>
    </row>
    <row r="16086" spans="1:11" ht="15">
      <c r="A16086"/>
      <c r="B16086"/>
      <c r="C16086"/>
      <c r="D16086"/>
      <c r="E16086"/>
      <c r="F16086"/>
      <c r="G16086"/>
      <c r="H16086"/>
      <c r="I16086"/>
      <c r="J16086"/>
      <c r="K16086"/>
    </row>
    <row r="16087" spans="1:11" ht="15">
      <c r="A16087"/>
      <c r="B16087"/>
      <c r="C16087"/>
      <c r="D16087"/>
      <c r="E16087"/>
      <c r="F16087"/>
      <c r="G16087"/>
      <c r="H16087"/>
      <c r="I16087"/>
      <c r="J16087"/>
      <c r="K16087"/>
    </row>
    <row r="16088" spans="1:11" ht="15">
      <c r="A16088"/>
      <c r="B16088"/>
      <c r="C16088"/>
      <c r="D16088"/>
      <c r="E16088"/>
      <c r="F16088"/>
      <c r="G16088"/>
      <c r="H16088"/>
      <c r="I16088"/>
      <c r="J16088"/>
      <c r="K16088"/>
    </row>
    <row r="16089" spans="1:11" ht="15">
      <c r="A16089"/>
      <c r="B16089"/>
      <c r="C16089"/>
      <c r="D16089"/>
      <c r="E16089"/>
      <c r="F16089"/>
      <c r="G16089"/>
      <c r="H16089"/>
      <c r="I16089"/>
      <c r="J16089"/>
      <c r="K16089"/>
    </row>
    <row r="16090" spans="1:11" ht="15">
      <c r="A16090"/>
      <c r="B16090"/>
      <c r="C16090"/>
      <c r="D16090"/>
      <c r="E16090"/>
      <c r="F16090"/>
      <c r="G16090"/>
      <c r="H16090"/>
      <c r="I16090"/>
      <c r="J16090"/>
      <c r="K16090"/>
    </row>
    <row r="16091" spans="1:11" ht="15">
      <c r="A16091"/>
      <c r="B16091"/>
      <c r="C16091"/>
      <c r="D16091"/>
      <c r="E16091"/>
      <c r="F16091"/>
      <c r="G16091"/>
      <c r="H16091"/>
      <c r="I16091"/>
      <c r="J16091"/>
      <c r="K16091"/>
    </row>
    <row r="16092" spans="1:11" ht="15">
      <c r="A16092"/>
      <c r="B16092"/>
      <c r="C16092"/>
      <c r="D16092"/>
      <c r="E16092"/>
      <c r="F16092"/>
      <c r="G16092"/>
      <c r="H16092"/>
      <c r="I16092"/>
      <c r="J16092"/>
      <c r="K16092"/>
    </row>
    <row r="16093" spans="1:11" ht="15">
      <c r="A16093"/>
      <c r="B16093"/>
      <c r="C16093"/>
      <c r="D16093"/>
      <c r="E16093"/>
      <c r="F16093"/>
      <c r="G16093"/>
      <c r="H16093"/>
      <c r="I16093"/>
      <c r="J16093"/>
      <c r="K16093"/>
    </row>
    <row r="16094" spans="1:11" ht="15">
      <c r="A16094"/>
      <c r="B16094"/>
      <c r="C16094"/>
      <c r="D16094"/>
      <c r="E16094"/>
      <c r="F16094"/>
      <c r="G16094"/>
      <c r="H16094"/>
      <c r="I16094"/>
      <c r="J16094"/>
      <c r="K16094"/>
    </row>
    <row r="16095" spans="1:11" ht="15">
      <c r="A16095"/>
      <c r="B16095"/>
      <c r="C16095"/>
      <c r="D16095"/>
      <c r="E16095"/>
      <c r="F16095"/>
      <c r="G16095"/>
      <c r="H16095"/>
      <c r="I16095"/>
      <c r="J16095"/>
      <c r="K16095"/>
    </row>
    <row r="16096" spans="1:11" ht="15">
      <c r="A16096"/>
      <c r="B16096"/>
      <c r="C16096"/>
      <c r="D16096"/>
      <c r="E16096"/>
      <c r="F16096"/>
      <c r="G16096"/>
      <c r="H16096"/>
      <c r="I16096"/>
      <c r="J16096"/>
      <c r="K16096"/>
    </row>
    <row r="16097" spans="1:11" ht="15">
      <c r="A16097"/>
      <c r="B16097"/>
      <c r="C16097"/>
      <c r="D16097"/>
      <c r="E16097"/>
      <c r="F16097"/>
      <c r="G16097"/>
      <c r="H16097"/>
      <c r="I16097"/>
      <c r="J16097"/>
      <c r="K16097"/>
    </row>
    <row r="16098" spans="1:11" ht="15">
      <c r="A16098"/>
      <c r="B16098"/>
      <c r="C16098"/>
      <c r="D16098"/>
      <c r="E16098"/>
      <c r="F16098"/>
      <c r="G16098"/>
      <c r="H16098"/>
      <c r="I16098"/>
      <c r="J16098"/>
      <c r="K16098"/>
    </row>
    <row r="16099" spans="1:11" ht="15">
      <c r="A16099"/>
      <c r="B16099"/>
      <c r="C16099"/>
      <c r="D16099"/>
      <c r="E16099"/>
      <c r="F16099"/>
      <c r="G16099"/>
      <c r="H16099"/>
      <c r="I16099"/>
      <c r="J16099"/>
      <c r="K16099"/>
    </row>
    <row r="16100" spans="1:11" ht="15">
      <c r="A16100"/>
      <c r="B16100"/>
      <c r="C16100"/>
      <c r="D16100"/>
      <c r="E16100"/>
      <c r="F16100"/>
      <c r="G16100"/>
      <c r="H16100"/>
      <c r="I16100"/>
      <c r="J16100"/>
      <c r="K16100"/>
    </row>
    <row r="16101" spans="1:11" ht="15">
      <c r="A16101"/>
      <c r="B16101"/>
      <c r="C16101"/>
      <c r="D16101"/>
      <c r="E16101"/>
      <c r="F16101"/>
      <c r="G16101"/>
      <c r="H16101"/>
      <c r="I16101"/>
      <c r="J16101"/>
      <c r="K16101"/>
    </row>
    <row r="16102" spans="1:11" ht="15">
      <c r="A16102"/>
      <c r="B16102"/>
      <c r="C16102"/>
      <c r="D16102"/>
      <c r="E16102"/>
      <c r="F16102"/>
      <c r="G16102"/>
      <c r="H16102"/>
      <c r="I16102"/>
      <c r="J16102"/>
      <c r="K16102"/>
    </row>
    <row r="16103" spans="1:11" ht="15">
      <c r="A16103"/>
      <c r="B16103"/>
      <c r="C16103"/>
      <c r="D16103"/>
      <c r="E16103"/>
      <c r="F16103"/>
      <c r="G16103"/>
      <c r="H16103"/>
      <c r="I16103"/>
      <c r="J16103"/>
      <c r="K16103"/>
    </row>
    <row r="16104" spans="1:11" ht="15">
      <c r="A16104"/>
      <c r="B16104"/>
      <c r="C16104"/>
      <c r="D16104"/>
      <c r="E16104"/>
      <c r="F16104"/>
      <c r="G16104"/>
      <c r="H16104"/>
      <c r="I16104"/>
      <c r="J16104"/>
      <c r="K16104"/>
    </row>
    <row r="16105" spans="1:11" ht="15">
      <c r="A16105"/>
      <c r="B16105"/>
      <c r="C16105"/>
      <c r="D16105"/>
      <c r="E16105"/>
      <c r="F16105"/>
      <c r="G16105"/>
      <c r="H16105"/>
      <c r="I16105"/>
      <c r="J16105"/>
      <c r="K16105"/>
    </row>
    <row r="16106" spans="1:11" ht="15">
      <c r="A16106"/>
      <c r="B16106"/>
      <c r="C16106"/>
      <c r="D16106"/>
      <c r="E16106"/>
      <c r="F16106"/>
      <c r="G16106"/>
      <c r="H16106"/>
      <c r="I16106"/>
      <c r="J16106"/>
      <c r="K16106"/>
    </row>
    <row r="16107" spans="1:11" ht="15">
      <c r="A16107"/>
      <c r="B16107"/>
      <c r="C16107"/>
      <c r="D16107"/>
      <c r="E16107"/>
      <c r="F16107"/>
      <c r="G16107"/>
      <c r="H16107"/>
      <c r="I16107"/>
      <c r="J16107"/>
      <c r="K16107"/>
    </row>
    <row r="16108" spans="1:11" ht="15">
      <c r="A16108"/>
      <c r="B16108"/>
      <c r="C16108"/>
      <c r="D16108"/>
      <c r="E16108"/>
      <c r="F16108"/>
      <c r="G16108"/>
      <c r="H16108"/>
      <c r="I16108"/>
      <c r="J16108"/>
      <c r="K16108"/>
    </row>
    <row r="16109" spans="1:11" ht="15">
      <c r="A16109"/>
      <c r="B16109"/>
      <c r="C16109"/>
      <c r="D16109"/>
      <c r="E16109"/>
      <c r="F16109"/>
      <c r="G16109"/>
      <c r="H16109"/>
      <c r="I16109"/>
      <c r="J16109"/>
      <c r="K16109"/>
    </row>
    <row r="16110" spans="1:11" ht="15">
      <c r="A16110"/>
      <c r="B16110"/>
      <c r="C16110"/>
      <c r="D16110"/>
      <c r="E16110"/>
      <c r="F16110"/>
      <c r="G16110"/>
      <c r="H16110"/>
      <c r="I16110"/>
      <c r="J16110"/>
      <c r="K16110"/>
    </row>
    <row r="16111" spans="1:11" ht="15">
      <c r="A16111"/>
      <c r="B16111"/>
      <c r="C16111"/>
      <c r="D16111"/>
      <c r="E16111"/>
      <c r="F16111"/>
      <c r="G16111"/>
      <c r="H16111"/>
      <c r="I16111"/>
      <c r="J16111"/>
      <c r="K16111"/>
    </row>
    <row r="16112" spans="1:11" ht="15">
      <c r="A16112"/>
      <c r="B16112"/>
      <c r="C16112"/>
      <c r="D16112"/>
      <c r="E16112"/>
      <c r="F16112"/>
      <c r="G16112"/>
      <c r="H16112"/>
      <c r="I16112"/>
      <c r="J16112"/>
      <c r="K16112"/>
    </row>
    <row r="16113" spans="1:11" ht="15">
      <c r="A16113"/>
      <c r="B16113"/>
      <c r="C16113"/>
      <c r="D16113"/>
      <c r="E16113"/>
      <c r="F16113"/>
      <c r="G16113"/>
      <c r="H16113"/>
      <c r="I16113"/>
      <c r="J16113"/>
      <c r="K16113"/>
    </row>
    <row r="16114" spans="1:11" ht="15">
      <c r="A16114"/>
      <c r="B16114"/>
      <c r="C16114"/>
      <c r="D16114"/>
      <c r="E16114"/>
      <c r="F16114"/>
      <c r="G16114"/>
      <c r="H16114"/>
      <c r="I16114"/>
      <c r="J16114"/>
      <c r="K16114"/>
    </row>
    <row r="16115" spans="1:11" ht="15">
      <c r="A16115"/>
      <c r="B16115"/>
      <c r="C16115"/>
      <c r="D16115"/>
      <c r="E16115"/>
      <c r="F16115"/>
      <c r="G16115"/>
      <c r="H16115"/>
      <c r="I16115"/>
      <c r="J16115"/>
      <c r="K16115"/>
    </row>
    <row r="16116" spans="1:11" ht="15">
      <c r="A16116"/>
      <c r="B16116"/>
      <c r="C16116"/>
      <c r="D16116"/>
      <c r="E16116"/>
      <c r="F16116"/>
      <c r="G16116"/>
      <c r="H16116"/>
      <c r="I16116"/>
      <c r="J16116"/>
      <c r="K16116"/>
    </row>
    <row r="16117" spans="1:11" ht="15">
      <c r="A16117"/>
      <c r="B16117"/>
      <c r="C16117"/>
      <c r="D16117"/>
      <c r="E16117"/>
      <c r="F16117"/>
      <c r="G16117"/>
      <c r="H16117"/>
      <c r="I16117"/>
      <c r="J16117"/>
      <c r="K16117"/>
    </row>
    <row r="16118" spans="1:11" ht="15">
      <c r="A16118"/>
      <c r="B16118"/>
      <c r="C16118"/>
      <c r="D16118"/>
      <c r="E16118"/>
      <c r="F16118"/>
      <c r="G16118"/>
      <c r="H16118"/>
      <c r="I16118"/>
      <c r="J16118"/>
      <c r="K16118"/>
    </row>
    <row r="16119" spans="1:11" ht="15">
      <c r="A16119"/>
      <c r="B16119"/>
      <c r="C16119"/>
      <c r="D16119"/>
      <c r="E16119"/>
      <c r="F16119"/>
      <c r="G16119"/>
      <c r="H16119"/>
      <c r="I16119"/>
      <c r="J16119"/>
      <c r="K16119"/>
    </row>
    <row r="16120" spans="1:11" ht="15">
      <c r="A16120"/>
      <c r="B16120"/>
      <c r="C16120"/>
      <c r="D16120"/>
      <c r="E16120"/>
      <c r="F16120"/>
      <c r="G16120"/>
      <c r="H16120"/>
      <c r="I16120"/>
      <c r="J16120"/>
      <c r="K16120"/>
    </row>
    <row r="16121" spans="1:11" ht="15">
      <c r="A16121"/>
      <c r="B16121"/>
      <c r="C16121"/>
      <c r="D16121"/>
      <c r="E16121"/>
      <c r="F16121"/>
      <c r="G16121"/>
      <c r="H16121"/>
      <c r="I16121"/>
      <c r="J16121"/>
      <c r="K16121"/>
    </row>
    <row r="16122" spans="1:11" ht="15">
      <c r="A16122"/>
      <c r="B16122"/>
      <c r="C16122"/>
      <c r="D16122"/>
      <c r="E16122"/>
      <c r="F16122"/>
      <c r="G16122"/>
      <c r="H16122"/>
      <c r="I16122"/>
      <c r="J16122"/>
      <c r="K16122"/>
    </row>
    <row r="16123" spans="1:11" ht="15">
      <c r="A16123"/>
      <c r="B16123"/>
      <c r="C16123"/>
      <c r="D16123"/>
      <c r="E16123"/>
      <c r="F16123"/>
      <c r="G16123"/>
      <c r="H16123"/>
      <c r="I16123"/>
      <c r="J16123"/>
      <c r="K16123"/>
    </row>
    <row r="16124" spans="1:11" ht="15">
      <c r="A16124"/>
      <c r="B16124"/>
      <c r="C16124"/>
      <c r="D16124"/>
      <c r="E16124"/>
      <c r="F16124"/>
      <c r="G16124"/>
      <c r="H16124"/>
      <c r="I16124"/>
      <c r="J16124"/>
      <c r="K16124"/>
    </row>
    <row r="16125" spans="1:11" ht="15">
      <c r="A16125"/>
      <c r="B16125"/>
      <c r="C16125"/>
      <c r="D16125"/>
      <c r="E16125"/>
      <c r="F16125"/>
      <c r="G16125"/>
      <c r="H16125"/>
      <c r="I16125"/>
      <c r="J16125"/>
      <c r="K16125"/>
    </row>
    <row r="16126" spans="1:11" ht="15">
      <c r="A16126"/>
      <c r="B16126"/>
      <c r="C16126"/>
      <c r="D16126"/>
      <c r="E16126"/>
      <c r="F16126"/>
      <c r="G16126"/>
      <c r="H16126"/>
      <c r="I16126"/>
      <c r="J16126"/>
      <c r="K16126"/>
    </row>
    <row r="16127" spans="1:11" ht="15">
      <c r="A16127"/>
      <c r="B16127"/>
      <c r="C16127"/>
      <c r="D16127"/>
      <c r="E16127"/>
      <c r="F16127"/>
      <c r="G16127"/>
      <c r="H16127"/>
      <c r="I16127"/>
      <c r="J16127"/>
      <c r="K16127"/>
    </row>
    <row r="16128" spans="1:11" ht="15">
      <c r="A16128"/>
      <c r="B16128"/>
      <c r="C16128"/>
      <c r="D16128"/>
      <c r="E16128"/>
      <c r="F16128"/>
      <c r="G16128"/>
      <c r="H16128"/>
      <c r="I16128"/>
      <c r="J16128"/>
      <c r="K16128"/>
    </row>
    <row r="16129" spans="1:11" ht="15">
      <c r="A16129"/>
      <c r="B16129"/>
      <c r="C16129"/>
      <c r="D16129"/>
      <c r="E16129"/>
      <c r="F16129"/>
      <c r="G16129"/>
      <c r="H16129"/>
      <c r="I16129"/>
      <c r="J16129"/>
      <c r="K16129"/>
    </row>
    <row r="16130" spans="1:11" ht="15">
      <c r="A16130"/>
      <c r="B16130"/>
      <c r="C16130"/>
      <c r="D16130"/>
      <c r="E16130"/>
      <c r="F16130"/>
      <c r="G16130"/>
      <c r="H16130"/>
      <c r="I16130"/>
      <c r="J16130"/>
      <c r="K16130"/>
    </row>
    <row r="16131" spans="1:11" ht="15">
      <c r="A16131"/>
      <c r="B16131"/>
      <c r="C16131"/>
      <c r="D16131"/>
      <c r="E16131"/>
      <c r="F16131"/>
      <c r="G16131"/>
      <c r="H16131"/>
      <c r="I16131"/>
      <c r="J16131"/>
      <c r="K16131"/>
    </row>
    <row r="16132" spans="1:11" ht="15">
      <c r="A16132"/>
      <c r="B16132"/>
      <c r="C16132"/>
      <c r="D16132"/>
      <c r="E16132"/>
      <c r="F16132"/>
      <c r="G16132"/>
      <c r="H16132"/>
      <c r="I16132"/>
      <c r="J16132"/>
      <c r="K16132"/>
    </row>
    <row r="16133" spans="1:11" ht="15">
      <c r="A16133"/>
      <c r="B16133"/>
      <c r="C16133"/>
      <c r="D16133"/>
      <c r="E16133"/>
      <c r="F16133"/>
      <c r="G16133"/>
      <c r="H16133"/>
      <c r="I16133"/>
      <c r="J16133"/>
      <c r="K16133"/>
    </row>
    <row r="16134" spans="1:11" ht="15">
      <c r="A16134"/>
      <c r="B16134"/>
      <c r="C16134"/>
      <c r="D16134"/>
      <c r="E16134"/>
      <c r="F16134"/>
      <c r="G16134"/>
      <c r="H16134"/>
      <c r="I16134"/>
      <c r="J16134"/>
      <c r="K16134"/>
    </row>
    <row r="16135" spans="1:11" ht="15">
      <c r="A16135"/>
      <c r="B16135"/>
      <c r="C16135"/>
      <c r="D16135"/>
      <c r="E16135"/>
      <c r="F16135"/>
      <c r="G16135"/>
      <c r="H16135"/>
      <c r="I16135"/>
      <c r="J16135"/>
      <c r="K16135"/>
    </row>
    <row r="16136" spans="1:11" ht="15">
      <c r="A16136"/>
      <c r="B16136"/>
      <c r="C16136"/>
      <c r="D16136"/>
      <c r="E16136"/>
      <c r="F16136"/>
      <c r="G16136"/>
      <c r="H16136"/>
      <c r="I16136"/>
      <c r="J16136"/>
      <c r="K16136"/>
    </row>
    <row r="16137" spans="1:11" ht="15">
      <c r="A16137"/>
      <c r="B16137"/>
      <c r="C16137"/>
      <c r="D16137"/>
      <c r="E16137"/>
      <c r="F16137"/>
      <c r="G16137"/>
      <c r="H16137"/>
      <c r="I16137"/>
      <c r="J16137"/>
      <c r="K16137"/>
    </row>
    <row r="16138" spans="1:11" ht="15">
      <c r="A16138"/>
      <c r="B16138"/>
      <c r="C16138"/>
      <c r="D16138"/>
      <c r="E16138"/>
      <c r="F16138"/>
      <c r="G16138"/>
      <c r="H16138"/>
      <c r="I16138"/>
      <c r="J16138"/>
      <c r="K16138"/>
    </row>
    <row r="16139" spans="1:11" ht="15">
      <c r="A16139"/>
      <c r="B16139"/>
      <c r="C16139"/>
      <c r="D16139"/>
      <c r="E16139"/>
      <c r="F16139"/>
      <c r="G16139"/>
      <c r="H16139"/>
      <c r="I16139"/>
      <c r="J16139"/>
      <c r="K16139"/>
    </row>
    <row r="16140" spans="1:11" ht="15">
      <c r="A16140"/>
      <c r="B16140"/>
      <c r="C16140"/>
      <c r="D16140"/>
      <c r="E16140"/>
      <c r="F16140"/>
      <c r="G16140"/>
      <c r="H16140"/>
      <c r="I16140"/>
      <c r="J16140"/>
      <c r="K16140"/>
    </row>
    <row r="16141" spans="1:11" ht="15">
      <c r="A16141"/>
      <c r="B16141"/>
      <c r="C16141"/>
      <c r="D16141"/>
      <c r="E16141"/>
      <c r="F16141"/>
      <c r="G16141"/>
      <c r="H16141"/>
      <c r="I16141"/>
      <c r="J16141"/>
      <c r="K16141"/>
    </row>
    <row r="16142" spans="1:11" ht="15">
      <c r="A16142"/>
      <c r="B16142"/>
      <c r="C16142"/>
      <c r="D16142"/>
      <c r="E16142"/>
      <c r="F16142"/>
      <c r="G16142"/>
      <c r="H16142"/>
      <c r="I16142"/>
      <c r="J16142"/>
      <c r="K16142"/>
    </row>
    <row r="16143" spans="1:11" ht="15">
      <c r="A16143"/>
      <c r="B16143"/>
      <c r="C16143"/>
      <c r="D16143"/>
      <c r="E16143"/>
      <c r="F16143"/>
      <c r="G16143"/>
      <c r="H16143"/>
      <c r="I16143"/>
      <c r="J16143"/>
      <c r="K16143"/>
    </row>
    <row r="16144" spans="1:11" ht="15">
      <c r="A16144"/>
      <c r="B16144"/>
      <c r="C16144"/>
      <c r="D16144"/>
      <c r="E16144"/>
      <c r="F16144"/>
      <c r="G16144"/>
      <c r="H16144"/>
      <c r="I16144"/>
      <c r="J16144"/>
      <c r="K16144"/>
    </row>
    <row r="16145" spans="1:11" ht="15">
      <c r="A16145"/>
      <c r="B16145"/>
      <c r="C16145"/>
      <c r="D16145"/>
      <c r="E16145"/>
      <c r="F16145"/>
      <c r="G16145"/>
      <c r="H16145"/>
      <c r="I16145"/>
      <c r="J16145"/>
      <c r="K16145"/>
    </row>
    <row r="16146" spans="1:11" ht="15">
      <c r="A16146"/>
      <c r="B16146"/>
      <c r="C16146"/>
      <c r="D16146"/>
      <c r="E16146"/>
      <c r="F16146"/>
      <c r="G16146"/>
      <c r="H16146"/>
      <c r="I16146"/>
      <c r="J16146"/>
      <c r="K16146"/>
    </row>
    <row r="16147" spans="1:11" ht="15">
      <c r="A16147"/>
      <c r="B16147"/>
      <c r="C16147"/>
      <c r="D16147"/>
      <c r="E16147"/>
      <c r="F16147"/>
      <c r="G16147"/>
      <c r="H16147"/>
      <c r="I16147"/>
      <c r="J16147"/>
      <c r="K16147"/>
    </row>
    <row r="16148" spans="1:11" ht="15">
      <c r="A16148"/>
      <c r="B16148"/>
      <c r="C16148"/>
      <c r="D16148"/>
      <c r="E16148"/>
      <c r="F16148"/>
      <c r="G16148"/>
      <c r="H16148"/>
      <c r="I16148"/>
      <c r="J16148"/>
      <c r="K16148"/>
    </row>
    <row r="16149" spans="1:11" ht="15">
      <c r="A16149"/>
      <c r="B16149"/>
      <c r="C16149"/>
      <c r="D16149"/>
      <c r="E16149"/>
      <c r="F16149"/>
      <c r="G16149"/>
      <c r="H16149"/>
      <c r="I16149"/>
      <c r="J16149"/>
      <c r="K16149"/>
    </row>
    <row r="16150" spans="1:11" ht="15">
      <c r="A16150"/>
      <c r="B16150"/>
      <c r="C16150"/>
      <c r="D16150"/>
      <c r="E16150"/>
      <c r="F16150"/>
      <c r="G16150"/>
      <c r="H16150"/>
      <c r="I16150"/>
      <c r="J16150"/>
      <c r="K16150"/>
    </row>
    <row r="16151" spans="1:11" ht="15">
      <c r="A16151"/>
      <c r="B16151"/>
      <c r="C16151"/>
      <c r="D16151"/>
      <c r="E16151"/>
      <c r="F16151"/>
      <c r="G16151"/>
      <c r="H16151"/>
      <c r="I16151"/>
      <c r="J16151"/>
      <c r="K16151"/>
    </row>
    <row r="16152" spans="1:11" ht="15">
      <c r="A16152"/>
      <c r="B16152"/>
      <c r="C16152"/>
      <c r="D16152"/>
      <c r="E16152"/>
      <c r="F16152"/>
      <c r="G16152"/>
      <c r="H16152"/>
      <c r="I16152"/>
      <c r="J16152"/>
      <c r="K16152"/>
    </row>
    <row r="16153" spans="1:11" ht="15">
      <c r="A16153"/>
      <c r="B16153"/>
      <c r="C16153"/>
      <c r="D16153"/>
      <c r="E16153"/>
      <c r="F16153"/>
      <c r="G16153"/>
      <c r="H16153"/>
      <c r="I16153"/>
      <c r="J16153"/>
      <c r="K16153"/>
    </row>
    <row r="16154" spans="1:11" ht="15">
      <c r="A16154"/>
      <c r="B16154"/>
      <c r="C16154"/>
      <c r="D16154"/>
      <c r="E16154"/>
      <c r="F16154"/>
      <c r="G16154"/>
      <c r="H16154"/>
      <c r="I16154"/>
      <c r="J16154"/>
      <c r="K16154"/>
    </row>
    <row r="16155" spans="1:11" ht="15">
      <c r="A16155"/>
      <c r="B16155"/>
      <c r="C16155"/>
      <c r="D16155"/>
      <c r="E16155"/>
      <c r="F16155"/>
      <c r="G16155"/>
      <c r="H16155"/>
      <c r="I16155"/>
      <c r="J16155"/>
      <c r="K16155"/>
    </row>
    <row r="16156" spans="1:11" ht="15">
      <c r="A16156"/>
      <c r="B16156"/>
      <c r="C16156"/>
      <c r="D16156"/>
      <c r="E16156"/>
      <c r="F16156"/>
      <c r="G16156"/>
      <c r="H16156"/>
      <c r="I16156"/>
      <c r="J16156"/>
      <c r="K16156"/>
    </row>
    <row r="16157" spans="1:11" ht="15">
      <c r="A16157"/>
      <c r="B16157"/>
      <c r="C16157"/>
      <c r="D16157"/>
      <c r="E16157"/>
      <c r="F16157"/>
      <c r="G16157"/>
      <c r="H16157"/>
      <c r="I16157"/>
      <c r="J16157"/>
      <c r="K16157"/>
    </row>
    <row r="16158" spans="1:11" ht="15">
      <c r="A16158"/>
      <c r="B16158"/>
      <c r="C16158"/>
      <c r="D16158"/>
      <c r="E16158"/>
      <c r="F16158"/>
      <c r="G16158"/>
      <c r="H16158"/>
      <c r="I16158"/>
      <c r="J16158"/>
      <c r="K16158"/>
    </row>
    <row r="16159" spans="1:11" ht="15">
      <c r="A16159"/>
      <c r="B16159"/>
      <c r="C16159"/>
      <c r="D16159"/>
      <c r="E16159"/>
      <c r="F16159"/>
      <c r="G16159"/>
      <c r="H16159"/>
      <c r="I16159"/>
      <c r="J16159"/>
      <c r="K16159"/>
    </row>
    <row r="16160" spans="1:11" ht="15">
      <c r="A16160"/>
      <c r="B16160"/>
      <c r="C16160"/>
      <c r="D16160"/>
      <c r="E16160"/>
      <c r="F16160"/>
      <c r="G16160"/>
      <c r="H16160"/>
      <c r="I16160"/>
      <c r="J16160"/>
      <c r="K16160"/>
    </row>
    <row r="16161" spans="1:11" ht="15">
      <c r="A16161"/>
      <c r="B16161"/>
      <c r="C16161"/>
      <c r="D16161"/>
      <c r="E16161"/>
      <c r="F16161"/>
      <c r="G16161"/>
      <c r="H16161"/>
      <c r="I16161"/>
      <c r="J16161"/>
      <c r="K16161"/>
    </row>
    <row r="16162" spans="1:11" ht="15">
      <c r="A16162"/>
      <c r="B16162"/>
      <c r="C16162"/>
      <c r="D16162"/>
      <c r="E16162"/>
      <c r="F16162"/>
      <c r="G16162"/>
      <c r="H16162"/>
      <c r="I16162"/>
      <c r="J16162"/>
      <c r="K16162"/>
    </row>
    <row r="16163" spans="1:11" ht="15">
      <c r="A16163"/>
      <c r="B16163"/>
      <c r="C16163"/>
      <c r="D16163"/>
      <c r="E16163"/>
      <c r="F16163"/>
      <c r="G16163"/>
      <c r="H16163"/>
      <c r="I16163"/>
      <c r="J16163"/>
      <c r="K16163"/>
    </row>
    <row r="16164" spans="1:11" ht="15">
      <c r="A16164"/>
      <c r="B16164"/>
      <c r="C16164"/>
      <c r="D16164"/>
      <c r="E16164"/>
      <c r="F16164"/>
      <c r="G16164"/>
      <c r="H16164"/>
      <c r="I16164"/>
      <c r="J16164"/>
      <c r="K16164"/>
    </row>
    <row r="16165" spans="1:11" ht="15">
      <c r="A16165"/>
      <c r="B16165"/>
      <c r="C16165"/>
      <c r="D16165"/>
      <c r="E16165"/>
      <c r="F16165"/>
      <c r="G16165"/>
      <c r="H16165"/>
      <c r="I16165"/>
      <c r="J16165"/>
      <c r="K16165"/>
    </row>
    <row r="16166" spans="1:11" ht="15">
      <c r="A16166"/>
      <c r="B16166"/>
      <c r="C16166"/>
      <c r="D16166"/>
      <c r="E16166"/>
      <c r="F16166"/>
      <c r="G16166"/>
      <c r="H16166"/>
      <c r="I16166"/>
      <c r="J16166"/>
      <c r="K16166"/>
    </row>
    <row r="16167" spans="1:11" ht="15">
      <c r="A16167"/>
      <c r="B16167"/>
      <c r="C16167"/>
      <c r="D16167"/>
      <c r="E16167"/>
      <c r="F16167"/>
      <c r="G16167"/>
      <c r="H16167"/>
      <c r="I16167"/>
      <c r="J16167"/>
      <c r="K16167"/>
    </row>
    <row r="16168" spans="1:11" ht="15">
      <c r="A16168"/>
      <c r="B16168"/>
      <c r="C16168"/>
      <c r="D16168"/>
      <c r="E16168"/>
      <c r="F16168"/>
      <c r="G16168"/>
      <c r="H16168"/>
      <c r="I16168"/>
      <c r="J16168"/>
      <c r="K16168"/>
    </row>
    <row r="16169" spans="1:11" ht="15">
      <c r="A16169"/>
      <c r="B16169"/>
      <c r="C16169"/>
      <c r="D16169"/>
      <c r="E16169"/>
      <c r="F16169"/>
      <c r="G16169"/>
      <c r="H16169"/>
      <c r="I16169"/>
      <c r="J16169"/>
      <c r="K16169"/>
    </row>
    <row r="16170" spans="1:11" ht="15">
      <c r="A16170"/>
      <c r="B16170"/>
      <c r="C16170"/>
      <c r="D16170"/>
      <c r="E16170"/>
      <c r="F16170"/>
      <c r="G16170"/>
      <c r="H16170"/>
      <c r="I16170"/>
      <c r="J16170"/>
      <c r="K16170"/>
    </row>
    <row r="16171" spans="1:11" ht="15">
      <c r="A16171"/>
      <c r="B16171"/>
      <c r="C16171"/>
      <c r="D16171"/>
      <c r="E16171"/>
      <c r="F16171"/>
      <c r="G16171"/>
      <c r="H16171"/>
      <c r="I16171"/>
      <c r="J16171"/>
      <c r="K16171"/>
    </row>
    <row r="16172" spans="1:11" ht="15">
      <c r="A16172"/>
      <c r="B16172"/>
      <c r="C16172"/>
      <c r="D16172"/>
      <c r="E16172"/>
      <c r="F16172"/>
      <c r="G16172"/>
      <c r="H16172"/>
      <c r="I16172"/>
      <c r="J16172"/>
      <c r="K16172"/>
    </row>
    <row r="16173" spans="1:11" ht="15">
      <c r="A16173"/>
      <c r="B16173"/>
      <c r="C16173"/>
      <c r="D16173"/>
      <c r="E16173"/>
      <c r="F16173"/>
      <c r="G16173"/>
      <c r="H16173"/>
      <c r="I16173"/>
      <c r="J16173"/>
      <c r="K16173"/>
    </row>
    <row r="16174" spans="1:11" ht="15">
      <c r="A16174"/>
      <c r="B16174"/>
      <c r="C16174"/>
      <c r="D16174"/>
      <c r="E16174"/>
      <c r="F16174"/>
      <c r="G16174"/>
      <c r="H16174"/>
      <c r="I16174"/>
      <c r="J16174"/>
      <c r="K16174"/>
    </row>
    <row r="16175" spans="1:11" ht="15">
      <c r="A16175"/>
      <c r="B16175"/>
      <c r="C16175"/>
      <c r="D16175"/>
      <c r="E16175"/>
      <c r="F16175"/>
      <c r="G16175"/>
      <c r="H16175"/>
      <c r="I16175"/>
      <c r="J16175"/>
      <c r="K16175"/>
    </row>
    <row r="16176" spans="1:11" ht="15">
      <c r="A16176"/>
      <c r="B16176"/>
      <c r="C16176"/>
      <c r="D16176"/>
      <c r="E16176"/>
      <c r="F16176"/>
      <c r="G16176"/>
      <c r="H16176"/>
      <c r="I16176"/>
      <c r="J16176"/>
      <c r="K16176"/>
    </row>
    <row r="16177" spans="1:11" ht="15">
      <c r="A16177"/>
      <c r="B16177"/>
      <c r="C16177"/>
      <c r="D16177"/>
      <c r="E16177"/>
      <c r="F16177"/>
      <c r="G16177"/>
      <c r="H16177"/>
      <c r="I16177"/>
      <c r="J16177"/>
      <c r="K16177"/>
    </row>
    <row r="16178" spans="1:11" ht="15">
      <c r="A16178"/>
      <c r="B16178"/>
      <c r="C16178"/>
      <c r="D16178"/>
      <c r="E16178"/>
      <c r="F16178"/>
      <c r="G16178"/>
      <c r="H16178"/>
      <c r="I16178"/>
      <c r="J16178"/>
      <c r="K16178"/>
    </row>
    <row r="16179" spans="1:11" ht="15">
      <c r="A16179"/>
      <c r="B16179"/>
      <c r="C16179"/>
      <c r="D16179"/>
      <c r="E16179"/>
      <c r="F16179"/>
      <c r="G16179"/>
      <c r="H16179"/>
      <c r="I16179"/>
      <c r="J16179"/>
      <c r="K16179"/>
    </row>
    <row r="16180" spans="1:11" ht="15">
      <c r="A16180"/>
      <c r="B16180"/>
      <c r="C16180"/>
      <c r="D16180"/>
      <c r="E16180"/>
      <c r="F16180"/>
      <c r="G16180"/>
      <c r="H16180"/>
      <c r="I16180"/>
      <c r="J16180"/>
      <c r="K16180"/>
    </row>
    <row r="16181" spans="1:11" ht="15">
      <c r="A16181"/>
      <c r="B16181"/>
      <c r="C16181"/>
      <c r="D16181"/>
      <c r="E16181"/>
      <c r="F16181"/>
      <c r="G16181"/>
      <c r="H16181"/>
      <c r="I16181"/>
      <c r="J16181"/>
      <c r="K16181"/>
    </row>
    <row r="16182" spans="1:11" ht="15">
      <c r="A16182"/>
      <c r="B16182"/>
      <c r="C16182"/>
      <c r="D16182"/>
      <c r="E16182"/>
      <c r="F16182"/>
      <c r="G16182"/>
      <c r="H16182"/>
      <c r="I16182"/>
      <c r="J16182"/>
      <c r="K16182"/>
    </row>
    <row r="16183" spans="1:11" ht="15">
      <c r="A16183"/>
      <c r="B16183"/>
      <c r="C16183"/>
      <c r="D16183"/>
      <c r="E16183"/>
      <c r="F16183"/>
      <c r="G16183"/>
      <c r="H16183"/>
      <c r="I16183"/>
      <c r="J16183"/>
      <c r="K16183"/>
    </row>
    <row r="16184" spans="1:11" ht="15">
      <c r="A16184"/>
      <c r="B16184"/>
      <c r="C16184"/>
      <c r="D16184"/>
      <c r="E16184"/>
      <c r="F16184"/>
      <c r="G16184"/>
      <c r="H16184"/>
      <c r="I16184"/>
      <c r="J16184"/>
      <c r="K16184"/>
    </row>
    <row r="16185" spans="1:11" ht="15">
      <c r="A16185"/>
      <c r="B16185"/>
      <c r="C16185"/>
      <c r="D16185"/>
      <c r="E16185"/>
      <c r="F16185"/>
      <c r="G16185"/>
      <c r="H16185"/>
      <c r="I16185"/>
      <c r="J16185"/>
      <c r="K16185"/>
    </row>
    <row r="16186" spans="1:11" ht="15">
      <c r="A16186"/>
      <c r="B16186"/>
      <c r="C16186"/>
      <c r="D16186"/>
      <c r="E16186"/>
      <c r="F16186"/>
      <c r="G16186"/>
      <c r="H16186"/>
      <c r="I16186"/>
      <c r="J16186"/>
      <c r="K16186"/>
    </row>
    <row r="16187" spans="1:11" ht="15">
      <c r="A16187"/>
      <c r="B16187"/>
      <c r="C16187"/>
      <c r="D16187"/>
      <c r="E16187"/>
      <c r="F16187"/>
      <c r="G16187"/>
      <c r="H16187"/>
      <c r="I16187"/>
      <c r="J16187"/>
      <c r="K16187"/>
    </row>
    <row r="16188" spans="1:11" ht="15">
      <c r="A16188"/>
      <c r="B16188"/>
      <c r="C16188"/>
      <c r="D16188"/>
      <c r="E16188"/>
      <c r="F16188"/>
      <c r="G16188"/>
      <c r="H16188"/>
      <c r="I16188"/>
      <c r="J16188"/>
      <c r="K16188"/>
    </row>
    <row r="16189" spans="1:11" ht="15">
      <c r="A16189"/>
      <c r="B16189"/>
      <c r="C16189"/>
      <c r="D16189"/>
      <c r="E16189"/>
      <c r="F16189"/>
      <c r="G16189"/>
      <c r="H16189"/>
      <c r="I16189"/>
      <c r="J16189"/>
      <c r="K16189"/>
    </row>
    <row r="16190" spans="1:11" ht="15">
      <c r="A16190"/>
      <c r="B16190"/>
      <c r="C16190"/>
      <c r="D16190"/>
      <c r="E16190"/>
      <c r="F16190"/>
      <c r="G16190"/>
      <c r="H16190"/>
      <c r="I16190"/>
      <c r="J16190"/>
      <c r="K16190"/>
    </row>
    <row r="16191" spans="1:11" ht="15">
      <c r="A16191"/>
      <c r="B16191"/>
      <c r="C16191"/>
      <c r="D16191"/>
      <c r="E16191"/>
      <c r="F16191"/>
      <c r="G16191"/>
      <c r="H16191"/>
      <c r="I16191"/>
      <c r="J16191"/>
      <c r="K16191"/>
    </row>
    <row r="16192" spans="1:11" ht="15">
      <c r="A16192"/>
      <c r="B16192"/>
      <c r="C16192"/>
      <c r="D16192"/>
      <c r="E16192"/>
      <c r="F16192"/>
      <c r="G16192"/>
      <c r="H16192"/>
      <c r="I16192"/>
      <c r="J16192"/>
      <c r="K16192"/>
    </row>
    <row r="16193" spans="1:11" ht="15">
      <c r="A16193"/>
      <c r="B16193"/>
      <c r="C16193"/>
      <c r="D16193"/>
      <c r="E16193"/>
      <c r="F16193"/>
      <c r="G16193"/>
      <c r="H16193"/>
      <c r="I16193"/>
      <c r="J16193"/>
      <c r="K16193"/>
    </row>
    <row r="16194" spans="1:11" ht="15">
      <c r="A16194"/>
      <c r="B16194"/>
      <c r="C16194"/>
      <c r="D16194"/>
      <c r="E16194"/>
      <c r="F16194"/>
      <c r="G16194"/>
      <c r="H16194"/>
      <c r="I16194"/>
      <c r="J16194"/>
      <c r="K16194"/>
    </row>
    <row r="16195" spans="1:11" ht="15">
      <c r="A16195"/>
      <c r="B16195"/>
      <c r="C16195"/>
      <c r="D16195"/>
      <c r="E16195"/>
      <c r="F16195"/>
      <c r="G16195"/>
      <c r="H16195"/>
      <c r="I16195"/>
      <c r="J16195"/>
      <c r="K16195"/>
    </row>
    <row r="16196" spans="1:11" ht="15">
      <c r="A16196"/>
      <c r="B16196"/>
      <c r="C16196"/>
      <c r="D16196"/>
      <c r="E16196"/>
      <c r="F16196"/>
      <c r="G16196"/>
      <c r="H16196"/>
      <c r="I16196"/>
      <c r="J16196"/>
      <c r="K16196"/>
    </row>
    <row r="16197" spans="1:11" ht="15">
      <c r="A16197"/>
      <c r="B16197"/>
      <c r="C16197"/>
      <c r="D16197"/>
      <c r="E16197"/>
      <c r="F16197"/>
      <c r="G16197"/>
      <c r="H16197"/>
      <c r="I16197"/>
      <c r="J16197"/>
      <c r="K16197"/>
    </row>
    <row r="16198" spans="1:11" ht="15">
      <c r="A16198"/>
      <c r="B16198"/>
      <c r="C16198"/>
      <c r="D16198"/>
      <c r="E16198"/>
      <c r="F16198"/>
      <c r="G16198"/>
      <c r="H16198"/>
      <c r="I16198"/>
      <c r="J16198"/>
      <c r="K16198"/>
    </row>
    <row r="16199" spans="1:11" ht="15">
      <c r="A16199"/>
      <c r="B16199"/>
      <c r="C16199"/>
      <c r="D16199"/>
      <c r="E16199"/>
      <c r="F16199"/>
      <c r="G16199"/>
      <c r="H16199"/>
      <c r="I16199"/>
      <c r="J16199"/>
      <c r="K16199"/>
    </row>
    <row r="16200" spans="1:11" ht="15">
      <c r="A16200"/>
      <c r="B16200"/>
      <c r="C16200"/>
      <c r="D16200"/>
      <c r="E16200"/>
      <c r="F16200"/>
      <c r="G16200"/>
      <c r="H16200"/>
      <c r="I16200"/>
      <c r="J16200"/>
      <c r="K16200"/>
    </row>
    <row r="16201" spans="1:11" ht="15">
      <c r="A16201"/>
      <c r="B16201"/>
      <c r="C16201"/>
      <c r="D16201"/>
      <c r="E16201"/>
      <c r="F16201"/>
      <c r="G16201"/>
      <c r="H16201"/>
      <c r="I16201"/>
      <c r="J16201"/>
      <c r="K16201"/>
    </row>
    <row r="16202" spans="1:11" ht="15">
      <c r="A16202"/>
      <c r="B16202"/>
      <c r="C16202"/>
      <c r="D16202"/>
      <c r="E16202"/>
      <c r="F16202"/>
      <c r="G16202"/>
      <c r="H16202"/>
      <c r="I16202"/>
      <c r="J16202"/>
      <c r="K16202"/>
    </row>
    <row r="16203" spans="1:11" ht="15">
      <c r="A16203"/>
      <c r="B16203"/>
      <c r="C16203"/>
      <c r="D16203"/>
      <c r="E16203"/>
      <c r="F16203"/>
      <c r="G16203"/>
      <c r="H16203"/>
      <c r="I16203"/>
      <c r="J16203"/>
      <c r="K16203"/>
    </row>
    <row r="16204" spans="1:11" ht="15">
      <c r="A16204"/>
      <c r="B16204"/>
      <c r="C16204"/>
      <c r="D16204"/>
      <c r="E16204"/>
      <c r="F16204"/>
      <c r="G16204"/>
      <c r="H16204"/>
      <c r="I16204"/>
      <c r="J16204"/>
      <c r="K16204"/>
    </row>
    <row r="16205" spans="1:11" ht="15">
      <c r="A16205"/>
      <c r="B16205"/>
      <c r="C16205"/>
      <c r="D16205"/>
      <c r="E16205"/>
      <c r="F16205"/>
      <c r="G16205"/>
      <c r="H16205"/>
      <c r="I16205"/>
      <c r="J16205"/>
      <c r="K16205"/>
    </row>
    <row r="16206" spans="1:11" ht="15">
      <c r="A16206"/>
      <c r="B16206"/>
      <c r="C16206"/>
      <c r="D16206"/>
      <c r="E16206"/>
      <c r="F16206"/>
      <c r="G16206"/>
      <c r="H16206"/>
      <c r="I16206"/>
      <c r="J16206"/>
      <c r="K16206"/>
    </row>
    <row r="16207" spans="1:11" ht="15">
      <c r="A16207"/>
      <c r="B16207"/>
      <c r="C16207"/>
      <c r="D16207"/>
      <c r="E16207"/>
      <c r="F16207"/>
      <c r="G16207"/>
      <c r="H16207"/>
      <c r="I16207"/>
      <c r="J16207"/>
      <c r="K16207"/>
    </row>
    <row r="16208" spans="1:11" ht="15">
      <c r="A16208"/>
      <c r="B16208"/>
      <c r="C16208"/>
      <c r="D16208"/>
      <c r="E16208"/>
      <c r="F16208"/>
      <c r="G16208"/>
      <c r="H16208"/>
      <c r="I16208"/>
      <c r="J16208"/>
      <c r="K16208"/>
    </row>
    <row r="16209" spans="1:11" ht="15">
      <c r="A16209"/>
      <c r="B16209"/>
      <c r="C16209"/>
      <c r="D16209"/>
      <c r="E16209"/>
      <c r="F16209"/>
      <c r="G16209"/>
      <c r="H16209"/>
      <c r="I16209"/>
      <c r="J16209"/>
      <c r="K16209"/>
    </row>
    <row r="16210" spans="1:11" ht="15">
      <c r="A16210"/>
      <c r="B16210"/>
      <c r="C16210"/>
      <c r="D16210"/>
      <c r="E16210"/>
      <c r="F16210"/>
      <c r="G16210"/>
      <c r="H16210"/>
      <c r="I16210"/>
      <c r="J16210"/>
      <c r="K16210"/>
    </row>
    <row r="16211" spans="1:11" ht="15">
      <c r="A16211"/>
      <c r="B16211"/>
      <c r="C16211"/>
      <c r="D16211"/>
      <c r="E16211"/>
      <c r="F16211"/>
      <c r="G16211"/>
      <c r="H16211"/>
      <c r="I16211"/>
      <c r="J16211"/>
      <c r="K16211"/>
    </row>
    <row r="16212" spans="1:11" ht="15">
      <c r="A16212"/>
      <c r="B16212"/>
      <c r="C16212"/>
      <c r="D16212"/>
      <c r="E16212"/>
      <c r="F16212"/>
      <c r="G16212"/>
      <c r="H16212"/>
      <c r="I16212"/>
      <c r="J16212"/>
      <c r="K16212"/>
    </row>
    <row r="16213" spans="1:11" ht="15">
      <c r="A16213"/>
      <c r="B16213"/>
      <c r="C16213"/>
      <c r="D16213"/>
      <c r="E16213"/>
      <c r="F16213"/>
      <c r="G16213"/>
      <c r="H16213"/>
      <c r="I16213"/>
      <c r="J16213"/>
      <c r="K16213"/>
    </row>
    <row r="16214" spans="1:11" ht="15">
      <c r="A16214"/>
      <c r="B16214"/>
      <c r="C16214"/>
      <c r="D16214"/>
      <c r="E16214"/>
      <c r="F16214"/>
      <c r="G16214"/>
      <c r="H16214"/>
      <c r="I16214"/>
      <c r="J16214"/>
      <c r="K16214"/>
    </row>
    <row r="16215" spans="1:11" ht="15">
      <c r="A16215"/>
      <c r="B16215"/>
      <c r="C16215"/>
      <c r="D16215"/>
      <c r="E16215"/>
      <c r="F16215"/>
      <c r="G16215"/>
      <c r="H16215"/>
      <c r="I16215"/>
      <c r="J16215"/>
      <c r="K16215"/>
    </row>
    <row r="16216" spans="1:11" ht="15">
      <c r="A16216"/>
      <c r="B16216"/>
      <c r="C16216"/>
      <c r="D16216"/>
      <c r="E16216"/>
      <c r="F16216"/>
      <c r="G16216"/>
      <c r="H16216"/>
      <c r="I16216"/>
      <c r="J16216"/>
      <c r="K16216"/>
    </row>
    <row r="16217" spans="1:11" ht="15">
      <c r="A16217"/>
      <c r="B16217"/>
      <c r="C16217"/>
      <c r="D16217"/>
      <c r="E16217"/>
      <c r="F16217"/>
      <c r="G16217"/>
      <c r="H16217"/>
      <c r="I16217"/>
      <c r="J16217"/>
      <c r="K16217"/>
    </row>
    <row r="16218" spans="1:11" ht="15">
      <c r="A16218"/>
      <c r="B16218"/>
      <c r="C16218"/>
      <c r="D16218"/>
      <c r="E16218"/>
      <c r="F16218"/>
      <c r="G16218"/>
      <c r="H16218"/>
      <c r="I16218"/>
      <c r="J16218"/>
      <c r="K16218"/>
    </row>
    <row r="16219" spans="1:11" ht="15">
      <c r="A16219"/>
      <c r="B16219"/>
      <c r="C16219"/>
      <c r="D16219"/>
      <c r="E16219"/>
      <c r="F16219"/>
      <c r="G16219"/>
      <c r="H16219"/>
      <c r="I16219"/>
      <c r="J16219"/>
      <c r="K16219"/>
    </row>
    <row r="16220" spans="1:11" ht="15">
      <c r="A16220"/>
      <c r="B16220"/>
      <c r="C16220"/>
      <c r="D16220"/>
      <c r="E16220"/>
      <c r="F16220"/>
      <c r="G16220"/>
      <c r="H16220"/>
      <c r="I16220"/>
      <c r="J16220"/>
      <c r="K16220"/>
    </row>
    <row r="16221" spans="1:11" ht="15">
      <c r="A16221"/>
      <c r="B16221"/>
      <c r="C16221"/>
      <c r="D16221"/>
      <c r="E16221"/>
      <c r="F16221"/>
      <c r="G16221"/>
      <c r="H16221"/>
      <c r="I16221"/>
      <c r="J16221"/>
      <c r="K16221"/>
    </row>
    <row r="16222" spans="1:11" ht="15">
      <c r="A16222"/>
      <c r="B16222"/>
      <c r="C16222"/>
      <c r="D16222"/>
      <c r="E16222"/>
      <c r="F16222"/>
      <c r="G16222"/>
      <c r="H16222"/>
      <c r="I16222"/>
      <c r="J16222"/>
      <c r="K16222"/>
    </row>
    <row r="16223" spans="1:11" ht="15">
      <c r="A16223"/>
      <c r="B16223"/>
      <c r="C16223"/>
      <c r="D16223"/>
      <c r="E16223"/>
      <c r="F16223"/>
      <c r="G16223"/>
      <c r="H16223"/>
      <c r="I16223"/>
      <c r="J16223"/>
      <c r="K16223"/>
    </row>
    <row r="16224" spans="1:11" ht="15">
      <c r="A16224"/>
      <c r="B16224"/>
      <c r="C16224"/>
      <c r="D16224"/>
      <c r="E16224"/>
      <c r="F16224"/>
      <c r="G16224"/>
      <c r="H16224"/>
      <c r="I16224"/>
      <c r="J16224"/>
      <c r="K16224"/>
    </row>
    <row r="16225" spans="1:11" ht="15">
      <c r="A16225"/>
      <c r="B16225"/>
      <c r="C16225"/>
      <c r="D16225"/>
      <c r="E16225"/>
      <c r="F16225"/>
      <c r="G16225"/>
      <c r="H16225"/>
      <c r="I16225"/>
      <c r="J16225"/>
      <c r="K16225"/>
    </row>
    <row r="16226" spans="1:11" ht="15">
      <c r="A16226"/>
      <c r="B16226"/>
      <c r="C16226"/>
      <c r="D16226"/>
      <c r="E16226"/>
      <c r="F16226"/>
      <c r="G16226"/>
      <c r="H16226"/>
      <c r="I16226"/>
      <c r="J16226"/>
      <c r="K16226"/>
    </row>
    <row r="16227" spans="1:11" ht="15">
      <c r="A16227"/>
      <c r="B16227"/>
      <c r="C16227"/>
      <c r="D16227"/>
      <c r="E16227"/>
      <c r="F16227"/>
      <c r="G16227"/>
      <c r="H16227"/>
      <c r="I16227"/>
      <c r="J16227"/>
      <c r="K16227"/>
    </row>
    <row r="16228" spans="1:11" ht="15">
      <c r="A16228"/>
      <c r="B16228"/>
      <c r="C16228"/>
      <c r="D16228"/>
      <c r="E16228"/>
      <c r="F16228"/>
      <c r="G16228"/>
      <c r="H16228"/>
      <c r="I16228"/>
      <c r="J16228"/>
      <c r="K16228"/>
    </row>
    <row r="16229" spans="1:11" ht="15">
      <c r="A16229"/>
      <c r="B16229"/>
      <c r="C16229"/>
      <c r="D16229"/>
      <c r="E16229"/>
      <c r="F16229"/>
      <c r="G16229"/>
      <c r="H16229"/>
      <c r="I16229"/>
      <c r="J16229"/>
      <c r="K16229"/>
    </row>
    <row r="16230" spans="1:11" ht="15">
      <c r="A16230"/>
      <c r="B16230"/>
      <c r="C16230"/>
      <c r="D16230"/>
      <c r="E16230"/>
      <c r="F16230"/>
      <c r="G16230"/>
      <c r="H16230"/>
      <c r="I16230"/>
      <c r="J16230"/>
      <c r="K16230"/>
    </row>
    <row r="16231" spans="1:11" ht="15">
      <c r="A16231"/>
      <c r="B16231"/>
      <c r="C16231"/>
      <c r="D16231"/>
      <c r="E16231"/>
      <c r="F16231"/>
      <c r="G16231"/>
      <c r="H16231"/>
      <c r="I16231"/>
      <c r="J16231"/>
      <c r="K16231"/>
    </row>
    <row r="16232" spans="1:11" ht="15">
      <c r="A16232"/>
      <c r="B16232"/>
      <c r="C16232"/>
      <c r="D16232"/>
      <c r="E16232"/>
      <c r="F16232"/>
      <c r="G16232"/>
      <c r="H16232"/>
      <c r="I16232"/>
      <c r="J16232"/>
      <c r="K16232"/>
    </row>
    <row r="16233" spans="1:11" ht="15">
      <c r="A16233"/>
      <c r="B16233"/>
      <c r="C16233"/>
      <c r="D16233"/>
      <c r="E16233"/>
      <c r="F16233"/>
      <c r="G16233"/>
      <c r="H16233"/>
      <c r="I16233"/>
      <c r="J16233"/>
      <c r="K16233"/>
    </row>
    <row r="16234" spans="1:11" ht="15">
      <c r="A16234"/>
      <c r="B16234"/>
      <c r="C16234"/>
      <c r="D16234"/>
      <c r="E16234"/>
      <c r="F16234"/>
      <c r="G16234"/>
      <c r="H16234"/>
      <c r="I16234"/>
      <c r="J16234"/>
      <c r="K16234"/>
    </row>
    <row r="16235" spans="1:11" ht="15">
      <c r="A16235"/>
      <c r="B16235"/>
      <c r="C16235"/>
      <c r="D16235"/>
      <c r="E16235"/>
      <c r="F16235"/>
      <c r="G16235"/>
      <c r="H16235"/>
      <c r="I16235"/>
      <c r="J16235"/>
      <c r="K16235"/>
    </row>
    <row r="16236" spans="1:11" ht="15">
      <c r="A16236"/>
      <c r="B16236"/>
      <c r="C16236"/>
      <c r="D16236"/>
      <c r="E16236"/>
      <c r="F16236"/>
      <c r="G16236"/>
      <c r="H16236"/>
      <c r="I16236"/>
      <c r="J16236"/>
      <c r="K16236"/>
    </row>
    <row r="16237" spans="1:11" ht="15">
      <c r="A16237"/>
      <c r="B16237"/>
      <c r="C16237"/>
      <c r="D16237"/>
      <c r="E16237"/>
      <c r="F16237"/>
      <c r="G16237"/>
      <c r="H16237"/>
      <c r="I16237"/>
      <c r="J16237"/>
      <c r="K16237"/>
    </row>
    <row r="16238" spans="1:11" ht="15">
      <c r="A16238"/>
      <c r="B16238"/>
      <c r="C16238"/>
      <c r="D16238"/>
      <c r="E16238"/>
      <c r="F16238"/>
      <c r="G16238"/>
      <c r="H16238"/>
      <c r="I16238"/>
      <c r="J16238"/>
      <c r="K16238"/>
    </row>
    <row r="16239" spans="1:11" ht="15">
      <c r="A16239"/>
      <c r="B16239"/>
      <c r="C16239"/>
      <c r="D16239"/>
      <c r="E16239"/>
      <c r="F16239"/>
      <c r="G16239"/>
      <c r="H16239"/>
      <c r="I16239"/>
      <c r="J16239"/>
      <c r="K16239"/>
    </row>
    <row r="16240" spans="1:11" ht="15">
      <c r="A16240"/>
      <c r="B16240"/>
      <c r="C16240"/>
      <c r="D16240"/>
      <c r="E16240"/>
      <c r="F16240"/>
      <c r="G16240"/>
      <c r="H16240"/>
      <c r="I16240"/>
      <c r="J16240"/>
      <c r="K16240"/>
    </row>
    <row r="16241" spans="1:11" ht="15">
      <c r="A16241"/>
      <c r="B16241"/>
      <c r="C16241"/>
      <c r="D16241"/>
      <c r="E16241"/>
      <c r="F16241"/>
      <c r="G16241"/>
      <c r="H16241"/>
      <c r="I16241"/>
      <c r="J16241"/>
      <c r="K16241"/>
    </row>
    <row r="16242" spans="1:11" ht="15">
      <c r="A16242"/>
      <c r="B16242"/>
      <c r="C16242"/>
      <c r="D16242"/>
      <c r="E16242"/>
      <c r="F16242"/>
      <c r="G16242"/>
      <c r="H16242"/>
      <c r="I16242"/>
      <c r="J16242"/>
      <c r="K16242"/>
    </row>
    <row r="16243" spans="1:11" ht="15">
      <c r="A16243"/>
      <c r="B16243"/>
      <c r="C16243"/>
      <c r="D16243"/>
      <c r="E16243"/>
      <c r="F16243"/>
      <c r="G16243"/>
      <c r="H16243"/>
      <c r="I16243"/>
      <c r="J16243"/>
      <c r="K16243"/>
    </row>
    <row r="16244" spans="1:11" ht="15">
      <c r="A16244"/>
      <c r="B16244"/>
      <c r="C16244"/>
      <c r="D16244"/>
      <c r="E16244"/>
      <c r="F16244"/>
      <c r="G16244"/>
      <c r="H16244"/>
      <c r="I16244"/>
      <c r="J16244"/>
      <c r="K16244"/>
    </row>
    <row r="16245" spans="1:11" ht="15">
      <c r="A16245"/>
      <c r="B16245"/>
      <c r="C16245"/>
      <c r="D16245"/>
      <c r="E16245"/>
      <c r="F16245"/>
      <c r="G16245"/>
      <c r="H16245"/>
      <c r="I16245"/>
      <c r="J16245"/>
      <c r="K16245"/>
    </row>
    <row r="16246" spans="1:11" ht="15">
      <c r="A16246"/>
      <c r="B16246"/>
      <c r="C16246"/>
      <c r="D16246"/>
      <c r="E16246"/>
      <c r="F16246"/>
      <c r="G16246"/>
      <c r="H16246"/>
      <c r="I16246"/>
      <c r="J16246"/>
      <c r="K16246"/>
    </row>
    <row r="16247" spans="1:11" ht="15">
      <c r="A16247"/>
      <c r="B16247"/>
      <c r="C16247"/>
      <c r="D16247"/>
      <c r="E16247"/>
      <c r="F16247"/>
      <c r="G16247"/>
      <c r="H16247"/>
      <c r="I16247"/>
      <c r="J16247"/>
      <c r="K16247"/>
    </row>
    <row r="16248" spans="1:11" ht="15">
      <c r="A16248"/>
      <c r="B16248"/>
      <c r="C16248"/>
      <c r="D16248"/>
      <c r="E16248"/>
      <c r="F16248"/>
      <c r="G16248"/>
      <c r="H16248"/>
      <c r="I16248"/>
      <c r="J16248"/>
      <c r="K16248"/>
    </row>
    <row r="16249" spans="1:11" ht="15">
      <c r="A16249"/>
      <c r="B16249"/>
      <c r="C16249"/>
      <c r="D16249"/>
      <c r="E16249"/>
      <c r="F16249"/>
      <c r="G16249"/>
      <c r="H16249"/>
      <c r="I16249"/>
      <c r="J16249"/>
      <c r="K16249"/>
    </row>
    <row r="16250" spans="1:11" ht="15">
      <c r="A16250"/>
      <c r="B16250"/>
      <c r="C16250"/>
      <c r="D16250"/>
      <c r="E16250"/>
      <c r="F16250"/>
      <c r="G16250"/>
      <c r="H16250"/>
      <c r="I16250"/>
      <c r="J16250"/>
      <c r="K16250"/>
    </row>
    <row r="16251" spans="1:11" ht="15">
      <c r="A16251"/>
      <c r="B16251"/>
      <c r="C16251"/>
      <c r="D16251"/>
      <c r="E16251"/>
      <c r="F16251"/>
      <c r="G16251"/>
      <c r="H16251"/>
      <c r="I16251"/>
      <c r="J16251"/>
      <c r="K16251"/>
    </row>
    <row r="16252" spans="1:11" ht="15">
      <c r="A16252"/>
      <c r="B16252"/>
      <c r="C16252"/>
      <c r="D16252"/>
      <c r="E16252"/>
      <c r="F16252"/>
      <c r="G16252"/>
      <c r="H16252"/>
      <c r="I16252"/>
      <c r="J16252"/>
      <c r="K16252"/>
    </row>
    <row r="16253" spans="1:11" ht="15">
      <c r="A16253"/>
      <c r="B16253"/>
      <c r="C16253"/>
      <c r="D16253"/>
      <c r="E16253"/>
      <c r="F16253"/>
      <c r="G16253"/>
      <c r="H16253"/>
      <c r="I16253"/>
      <c r="J16253"/>
      <c r="K16253"/>
    </row>
    <row r="16254" spans="1:11" ht="15">
      <c r="A16254"/>
      <c r="B16254"/>
      <c r="C16254"/>
      <c r="D16254"/>
      <c r="E16254"/>
      <c r="F16254"/>
      <c r="G16254"/>
      <c r="H16254"/>
      <c r="I16254"/>
      <c r="J16254"/>
      <c r="K16254"/>
    </row>
    <row r="16255" spans="1:11" ht="15">
      <c r="A16255"/>
      <c r="B16255"/>
      <c r="C16255"/>
      <c r="D16255"/>
      <c r="E16255"/>
      <c r="F16255"/>
      <c r="G16255"/>
      <c r="H16255"/>
      <c r="I16255"/>
      <c r="J16255"/>
      <c r="K16255"/>
    </row>
    <row r="16256" spans="1:11" ht="15">
      <c r="A16256"/>
      <c r="B16256"/>
      <c r="C16256"/>
      <c r="D16256"/>
      <c r="E16256"/>
      <c r="F16256"/>
      <c r="G16256"/>
      <c r="H16256"/>
      <c r="I16256"/>
      <c r="J16256"/>
      <c r="K16256"/>
    </row>
    <row r="16257" spans="1:11" ht="15">
      <c r="A16257"/>
      <c r="B16257"/>
      <c r="C16257"/>
      <c r="D16257"/>
      <c r="E16257"/>
      <c r="F16257"/>
      <c r="G16257"/>
      <c r="H16257"/>
      <c r="I16257"/>
      <c r="J16257"/>
      <c r="K16257"/>
    </row>
    <row r="16258" spans="1:11" ht="15">
      <c r="A16258"/>
      <c r="B16258"/>
      <c r="C16258"/>
      <c r="D16258"/>
      <c r="E16258"/>
      <c r="F16258"/>
      <c r="G16258"/>
      <c r="H16258"/>
      <c r="I16258"/>
      <c r="J16258"/>
      <c r="K16258"/>
    </row>
    <row r="16259" spans="1:11" ht="15">
      <c r="A16259"/>
      <c r="B16259"/>
      <c r="C16259"/>
      <c r="D16259"/>
      <c r="E16259"/>
      <c r="F16259"/>
      <c r="G16259"/>
      <c r="H16259"/>
      <c r="I16259"/>
      <c r="J16259"/>
      <c r="K16259"/>
    </row>
    <row r="16260" spans="1:11" ht="15">
      <c r="A16260"/>
      <c r="B16260"/>
      <c r="C16260"/>
      <c r="D16260"/>
      <c r="E16260"/>
      <c r="F16260"/>
      <c r="G16260"/>
      <c r="H16260"/>
      <c r="I16260"/>
      <c r="J16260"/>
      <c r="K16260"/>
    </row>
    <row r="16261" spans="1:11" ht="15">
      <c r="A16261"/>
      <c r="B16261"/>
      <c r="C16261"/>
      <c r="D16261"/>
      <c r="E16261"/>
      <c r="F16261"/>
      <c r="G16261"/>
      <c r="H16261"/>
      <c r="I16261"/>
      <c r="J16261"/>
      <c r="K16261"/>
    </row>
    <row r="16262" spans="1:11" ht="15">
      <c r="A16262"/>
      <c r="B16262"/>
      <c r="C16262"/>
      <c r="D16262"/>
      <c r="E16262"/>
      <c r="F16262"/>
      <c r="G16262"/>
      <c r="H16262"/>
      <c r="I16262"/>
      <c r="J16262"/>
      <c r="K16262"/>
    </row>
    <row r="16263" spans="1:11" ht="15">
      <c r="A16263"/>
      <c r="B16263"/>
      <c r="C16263"/>
      <c r="D16263"/>
      <c r="E16263"/>
      <c r="F16263"/>
      <c r="G16263"/>
      <c r="H16263"/>
      <c r="I16263"/>
      <c r="J16263"/>
      <c r="K16263"/>
    </row>
    <row r="16264" spans="1:11" ht="15">
      <c r="A16264"/>
      <c r="B16264"/>
      <c r="C16264"/>
      <c r="D16264"/>
      <c r="E16264"/>
      <c r="F16264"/>
      <c r="G16264"/>
      <c r="H16264"/>
      <c r="I16264"/>
      <c r="J16264"/>
      <c r="K16264"/>
    </row>
    <row r="16265" spans="1:11" ht="15">
      <c r="A16265"/>
      <c r="B16265"/>
      <c r="C16265"/>
      <c r="D16265"/>
      <c r="E16265"/>
      <c r="F16265"/>
      <c r="G16265"/>
      <c r="H16265"/>
      <c r="I16265"/>
      <c r="J16265"/>
      <c r="K16265"/>
    </row>
    <row r="16266" spans="1:11" ht="15">
      <c r="A16266"/>
      <c r="B16266"/>
      <c r="C16266"/>
      <c r="D16266"/>
      <c r="E16266"/>
      <c r="F16266"/>
      <c r="G16266"/>
      <c r="H16266"/>
      <c r="I16266"/>
      <c r="J16266"/>
      <c r="K16266"/>
    </row>
    <row r="16267" spans="1:11" ht="15">
      <c r="A16267"/>
      <c r="B16267"/>
      <c r="C16267"/>
      <c r="D16267"/>
      <c r="E16267"/>
      <c r="F16267"/>
      <c r="G16267"/>
      <c r="H16267"/>
      <c r="I16267"/>
      <c r="J16267"/>
      <c r="K16267"/>
    </row>
    <row r="16268" spans="1:11" ht="15">
      <c r="A16268"/>
      <c r="B16268"/>
      <c r="C16268"/>
      <c r="D16268"/>
      <c r="E16268"/>
      <c r="F16268"/>
      <c r="G16268"/>
      <c r="H16268"/>
      <c r="I16268"/>
      <c r="J16268"/>
      <c r="K16268"/>
    </row>
    <row r="16269" spans="1:11" ht="15">
      <c r="A16269"/>
      <c r="B16269"/>
      <c r="C16269"/>
      <c r="D16269"/>
      <c r="E16269"/>
      <c r="F16269"/>
      <c r="G16269"/>
      <c r="H16269"/>
      <c r="I16269"/>
      <c r="J16269"/>
      <c r="K16269"/>
    </row>
    <row r="16270" spans="1:11" ht="15">
      <c r="A16270"/>
      <c r="B16270"/>
      <c r="C16270"/>
      <c r="D16270"/>
      <c r="E16270"/>
      <c r="F16270"/>
      <c r="G16270"/>
      <c r="H16270"/>
      <c r="I16270"/>
      <c r="J16270"/>
      <c r="K16270"/>
    </row>
    <row r="16271" spans="1:11" ht="15">
      <c r="A16271"/>
      <c r="B16271"/>
      <c r="C16271"/>
      <c r="D16271"/>
      <c r="E16271"/>
      <c r="F16271"/>
      <c r="G16271"/>
      <c r="H16271"/>
      <c r="I16271"/>
      <c r="J16271"/>
      <c r="K16271"/>
    </row>
    <row r="16272" spans="1:11" ht="15">
      <c r="A16272"/>
      <c r="B16272"/>
      <c r="C16272"/>
      <c r="D16272"/>
      <c r="E16272"/>
      <c r="F16272"/>
      <c r="G16272"/>
      <c r="H16272"/>
      <c r="I16272"/>
      <c r="J16272"/>
      <c r="K16272"/>
    </row>
    <row r="16273" spans="1:11" ht="15">
      <c r="A16273"/>
      <c r="B16273"/>
      <c r="C16273"/>
      <c r="D16273"/>
      <c r="E16273"/>
      <c r="F16273"/>
      <c r="G16273"/>
      <c r="H16273"/>
      <c r="I16273"/>
      <c r="J16273"/>
      <c r="K16273"/>
    </row>
    <row r="16274" spans="1:11" ht="15">
      <c r="A16274"/>
      <c r="B16274"/>
      <c r="C16274"/>
      <c r="D16274"/>
      <c r="E16274"/>
      <c r="F16274"/>
      <c r="G16274"/>
      <c r="H16274"/>
      <c r="I16274"/>
      <c r="J16274"/>
      <c r="K16274"/>
    </row>
    <row r="16275" spans="1:11" ht="15">
      <c r="A16275"/>
      <c r="B16275"/>
      <c r="C16275"/>
      <c r="D16275"/>
      <c r="E16275"/>
      <c r="F16275"/>
      <c r="G16275"/>
      <c r="H16275"/>
      <c r="I16275"/>
      <c r="J16275"/>
      <c r="K16275"/>
    </row>
    <row r="16276" spans="1:11" ht="15">
      <c r="A16276"/>
      <c r="B16276"/>
      <c r="C16276"/>
      <c r="D16276"/>
      <c r="E16276"/>
      <c r="F16276"/>
      <c r="G16276"/>
      <c r="H16276"/>
      <c r="I16276"/>
      <c r="J16276"/>
      <c r="K16276"/>
    </row>
    <row r="16277" spans="1:11" ht="15">
      <c r="A16277"/>
      <c r="B16277"/>
      <c r="C16277"/>
      <c r="D16277"/>
      <c r="E16277"/>
      <c r="F16277"/>
      <c r="G16277"/>
      <c r="H16277"/>
      <c r="I16277"/>
      <c r="J16277"/>
      <c r="K16277"/>
    </row>
    <row r="16278" spans="1:11" ht="15">
      <c r="A16278"/>
      <c r="B16278"/>
      <c r="C16278"/>
      <c r="D16278"/>
      <c r="E16278"/>
      <c r="F16278"/>
      <c r="G16278"/>
      <c r="H16278"/>
      <c r="I16278"/>
      <c r="J16278"/>
      <c r="K16278"/>
    </row>
    <row r="16279" spans="1:11" ht="15">
      <c r="A16279"/>
      <c r="B16279"/>
      <c r="C16279"/>
      <c r="D16279"/>
      <c r="E16279"/>
      <c r="F16279"/>
      <c r="G16279"/>
      <c r="H16279"/>
      <c r="I16279"/>
      <c r="J16279"/>
      <c r="K16279"/>
    </row>
    <row r="16280" spans="1:11" ht="15">
      <c r="A16280"/>
      <c r="B16280"/>
      <c r="C16280"/>
      <c r="D16280"/>
      <c r="E16280"/>
      <c r="F16280"/>
      <c r="G16280"/>
      <c r="H16280"/>
      <c r="I16280"/>
      <c r="J16280"/>
      <c r="K16280"/>
    </row>
    <row r="16281" spans="1:11" ht="15">
      <c r="A16281"/>
      <c r="B16281"/>
      <c r="C16281"/>
      <c r="D16281"/>
      <c r="E16281"/>
      <c r="F16281"/>
      <c r="G16281"/>
      <c r="H16281"/>
      <c r="I16281"/>
      <c r="J16281"/>
      <c r="K16281"/>
    </row>
    <row r="16282" spans="1:11" ht="15">
      <c r="A16282"/>
      <c r="B16282"/>
      <c r="C16282"/>
      <c r="D16282"/>
      <c r="E16282"/>
      <c r="F16282"/>
      <c r="G16282"/>
      <c r="H16282"/>
      <c r="I16282"/>
      <c r="J16282"/>
      <c r="K16282"/>
    </row>
    <row r="16283" spans="1:11" ht="15">
      <c r="A16283"/>
      <c r="B16283"/>
      <c r="C16283"/>
      <c r="D16283"/>
      <c r="E16283"/>
      <c r="F16283"/>
      <c r="G16283"/>
      <c r="H16283"/>
      <c r="I16283"/>
      <c r="J16283"/>
      <c r="K16283"/>
    </row>
    <row r="16284" spans="1:11" ht="15">
      <c r="A16284"/>
      <c r="B16284"/>
      <c r="C16284"/>
      <c r="D16284"/>
      <c r="E16284"/>
      <c r="F16284"/>
      <c r="G16284"/>
      <c r="H16284"/>
      <c r="I16284"/>
      <c r="J16284"/>
      <c r="K16284"/>
    </row>
    <row r="16285" spans="1:11" ht="15">
      <c r="A16285"/>
      <c r="B16285"/>
      <c r="C16285"/>
      <c r="D16285"/>
      <c r="E16285"/>
      <c r="F16285"/>
      <c r="G16285"/>
      <c r="H16285"/>
      <c r="I16285"/>
      <c r="J16285"/>
      <c r="K16285"/>
    </row>
    <row r="16286" spans="1:11" ht="15">
      <c r="A16286"/>
      <c r="B16286"/>
      <c r="C16286"/>
      <c r="D16286"/>
      <c r="E16286"/>
      <c r="F16286"/>
      <c r="G16286"/>
      <c r="H16286"/>
      <c r="I16286"/>
      <c r="J16286"/>
      <c r="K16286"/>
    </row>
    <row r="16287" spans="1:11" ht="15">
      <c r="A16287"/>
      <c r="B16287"/>
      <c r="C16287"/>
      <c r="D16287"/>
      <c r="E16287"/>
      <c r="F16287"/>
      <c r="G16287"/>
      <c r="H16287"/>
      <c r="I16287"/>
      <c r="J16287"/>
      <c r="K16287"/>
    </row>
    <row r="16288" spans="1:11" ht="15">
      <c r="A16288"/>
      <c r="B16288"/>
      <c r="C16288"/>
      <c r="D16288"/>
      <c r="E16288"/>
      <c r="F16288"/>
      <c r="G16288"/>
      <c r="H16288"/>
      <c r="I16288"/>
      <c r="J16288"/>
      <c r="K16288"/>
    </row>
    <row r="16289" spans="1:11" ht="15">
      <c r="A16289"/>
      <c r="B16289"/>
      <c r="C16289"/>
      <c r="D16289"/>
      <c r="E16289"/>
      <c r="F16289"/>
      <c r="G16289"/>
      <c r="H16289"/>
      <c r="I16289"/>
      <c r="J16289"/>
      <c r="K16289"/>
    </row>
    <row r="16290" spans="1:11" ht="15">
      <c r="A16290"/>
      <c r="B16290"/>
      <c r="C16290"/>
      <c r="D16290"/>
      <c r="E16290"/>
      <c r="F16290"/>
      <c r="G16290"/>
      <c r="H16290"/>
      <c r="I16290"/>
      <c r="J16290"/>
      <c r="K16290"/>
    </row>
    <row r="16291" spans="1:11" ht="15">
      <c r="A16291"/>
      <c r="B16291"/>
      <c r="C16291"/>
      <c r="D16291"/>
      <c r="E16291"/>
      <c r="F16291"/>
      <c r="G16291"/>
      <c r="H16291"/>
      <c r="I16291"/>
      <c r="J16291"/>
      <c r="K16291"/>
    </row>
    <row r="16292" spans="1:11" ht="15">
      <c r="A16292"/>
      <c r="B16292"/>
      <c r="C16292"/>
      <c r="D16292"/>
      <c r="E16292"/>
      <c r="F16292"/>
      <c r="G16292"/>
      <c r="H16292"/>
      <c r="I16292"/>
      <c r="J16292"/>
      <c r="K16292"/>
    </row>
    <row r="16293" spans="1:11" ht="15">
      <c r="A16293"/>
      <c r="B16293"/>
      <c r="C16293"/>
      <c r="D16293"/>
      <c r="E16293"/>
      <c r="F16293"/>
      <c r="G16293"/>
      <c r="H16293"/>
      <c r="I16293"/>
      <c r="J16293"/>
      <c r="K16293"/>
    </row>
    <row r="16294" spans="1:11" ht="15">
      <c r="A16294"/>
      <c r="B16294"/>
      <c r="C16294"/>
      <c r="D16294"/>
      <c r="E16294"/>
      <c r="F16294"/>
      <c r="G16294"/>
      <c r="H16294"/>
      <c r="I16294"/>
      <c r="J16294"/>
      <c r="K16294"/>
    </row>
    <row r="16295" spans="1:11" ht="15">
      <c r="A16295"/>
      <c r="B16295"/>
      <c r="C16295"/>
      <c r="D16295"/>
      <c r="E16295"/>
      <c r="F16295"/>
      <c r="G16295"/>
      <c r="H16295"/>
      <c r="I16295"/>
      <c r="J16295"/>
      <c r="K16295"/>
    </row>
    <row r="16296" spans="1:11" ht="15">
      <c r="A16296"/>
      <c r="B16296"/>
      <c r="C16296"/>
      <c r="D16296"/>
      <c r="E16296"/>
      <c r="F16296"/>
      <c r="G16296"/>
      <c r="H16296"/>
      <c r="I16296"/>
      <c r="J16296"/>
      <c r="K16296"/>
    </row>
    <row r="16297" spans="1:11" ht="15">
      <c r="A16297"/>
      <c r="B16297"/>
      <c r="C16297"/>
      <c r="D16297"/>
      <c r="E16297"/>
      <c r="F16297"/>
      <c r="G16297"/>
      <c r="H16297"/>
      <c r="I16297"/>
      <c r="J16297"/>
      <c r="K16297"/>
    </row>
    <row r="16298" spans="1:11" ht="15">
      <c r="A16298"/>
      <c r="B16298"/>
      <c r="C16298"/>
      <c r="D16298"/>
      <c r="E16298"/>
      <c r="F16298"/>
      <c r="G16298"/>
      <c r="H16298"/>
      <c r="I16298"/>
      <c r="J16298"/>
      <c r="K16298"/>
    </row>
    <row r="16299" spans="1:11" ht="15">
      <c r="A16299"/>
      <c r="B16299"/>
      <c r="C16299"/>
      <c r="D16299"/>
      <c r="E16299"/>
      <c r="F16299"/>
      <c r="G16299"/>
      <c r="H16299"/>
      <c r="I16299"/>
      <c r="J16299"/>
      <c r="K16299"/>
    </row>
    <row r="16300" spans="1:11" ht="15">
      <c r="A16300"/>
      <c r="B16300"/>
      <c r="C16300"/>
      <c r="D16300"/>
      <c r="E16300"/>
      <c r="F16300"/>
      <c r="G16300"/>
      <c r="H16300"/>
      <c r="I16300"/>
      <c r="J16300"/>
      <c r="K16300"/>
    </row>
    <row r="16301" spans="1:11" ht="15">
      <c r="A16301"/>
      <c r="B16301"/>
      <c r="C16301"/>
      <c r="D16301"/>
      <c r="E16301"/>
      <c r="F16301"/>
      <c r="G16301"/>
      <c r="H16301"/>
      <c r="I16301"/>
      <c r="J16301"/>
      <c r="K16301"/>
    </row>
    <row r="16302" spans="1:11" ht="15">
      <c r="A16302"/>
      <c r="B16302"/>
      <c r="C16302"/>
      <c r="D16302"/>
      <c r="E16302"/>
      <c r="F16302"/>
      <c r="G16302"/>
      <c r="H16302"/>
      <c r="I16302"/>
      <c r="J16302"/>
      <c r="K16302"/>
    </row>
    <row r="16303" spans="1:11" ht="15">
      <c r="A16303"/>
      <c r="B16303"/>
      <c r="C16303"/>
      <c r="D16303"/>
      <c r="E16303"/>
      <c r="F16303"/>
      <c r="G16303"/>
      <c r="H16303"/>
      <c r="I16303"/>
      <c r="J16303"/>
      <c r="K16303"/>
    </row>
    <row r="16304" spans="1:11" ht="15">
      <c r="A16304"/>
      <c r="B16304"/>
      <c r="C16304"/>
      <c r="D16304"/>
      <c r="E16304"/>
      <c r="F16304"/>
      <c r="G16304"/>
      <c r="H16304"/>
      <c r="I16304"/>
      <c r="J16304"/>
      <c r="K16304"/>
    </row>
    <row r="16305" spans="1:11" ht="15">
      <c r="A16305"/>
      <c r="B16305"/>
      <c r="C16305"/>
      <c r="D16305"/>
      <c r="E16305"/>
      <c r="F16305"/>
      <c r="G16305"/>
      <c r="H16305"/>
      <c r="I16305"/>
      <c r="J16305"/>
      <c r="K16305"/>
    </row>
    <row r="16306" spans="1:11" ht="15">
      <c r="A16306"/>
      <c r="B16306"/>
      <c r="C16306"/>
      <c r="D16306"/>
      <c r="E16306"/>
      <c r="F16306"/>
      <c r="G16306"/>
      <c r="H16306"/>
      <c r="I16306"/>
      <c r="J16306"/>
      <c r="K16306"/>
    </row>
    <row r="16307" spans="1:11" ht="15">
      <c r="A16307"/>
      <c r="B16307"/>
      <c r="C16307"/>
      <c r="D16307"/>
      <c r="E16307"/>
      <c r="F16307"/>
      <c r="G16307"/>
      <c r="H16307"/>
      <c r="I16307"/>
      <c r="J16307"/>
      <c r="K16307"/>
    </row>
    <row r="16308" spans="1:11" ht="15">
      <c r="A16308"/>
      <c r="B16308"/>
      <c r="C16308"/>
      <c r="D16308"/>
      <c r="E16308"/>
      <c r="F16308"/>
      <c r="G16308"/>
      <c r="H16308"/>
      <c r="I16308"/>
      <c r="J16308"/>
      <c r="K16308"/>
    </row>
    <row r="16309" spans="1:11" ht="15">
      <c r="A16309"/>
      <c r="B16309"/>
      <c r="C16309"/>
      <c r="D16309"/>
      <c r="E16309"/>
      <c r="F16309"/>
      <c r="G16309"/>
      <c r="H16309"/>
      <c r="I16309"/>
      <c r="J16309"/>
      <c r="K16309"/>
    </row>
    <row r="16310" spans="1:11" ht="15">
      <c r="A16310"/>
      <c r="B16310"/>
      <c r="C16310"/>
      <c r="D16310"/>
      <c r="E16310"/>
      <c r="F16310"/>
      <c r="G16310"/>
      <c r="H16310"/>
      <c r="I16310"/>
      <c r="J16310"/>
      <c r="K16310"/>
    </row>
    <row r="16311" spans="1:11" ht="15">
      <c r="A16311"/>
      <c r="B16311"/>
      <c r="C16311"/>
      <c r="D16311"/>
      <c r="E16311"/>
      <c r="F16311"/>
      <c r="G16311"/>
      <c r="H16311"/>
      <c r="I16311"/>
      <c r="J16311"/>
      <c r="K16311"/>
    </row>
    <row r="16312" spans="1:11" ht="15">
      <c r="A16312"/>
      <c r="B16312"/>
      <c r="C16312"/>
      <c r="D16312"/>
      <c r="E16312"/>
      <c r="F16312"/>
      <c r="G16312"/>
      <c r="H16312"/>
      <c r="I16312"/>
      <c r="J16312"/>
      <c r="K16312"/>
    </row>
    <row r="16313" spans="1:11" ht="15">
      <c r="A16313"/>
      <c r="B16313"/>
      <c r="C16313"/>
      <c r="D16313"/>
      <c r="E16313"/>
      <c r="F16313"/>
      <c r="G16313"/>
      <c r="H16313"/>
      <c r="I16313"/>
      <c r="J16313"/>
      <c r="K16313"/>
    </row>
    <row r="16314" spans="1:11" ht="15">
      <c r="A16314"/>
      <c r="B16314"/>
      <c r="C16314"/>
      <c r="D16314"/>
      <c r="E16314"/>
      <c r="F16314"/>
      <c r="G16314"/>
      <c r="H16314"/>
      <c r="I16314"/>
      <c r="J16314"/>
      <c r="K16314"/>
    </row>
    <row r="16315" spans="1:11" ht="15">
      <c r="A16315"/>
      <c r="B16315"/>
      <c r="C16315"/>
      <c r="D16315"/>
      <c r="E16315"/>
      <c r="F16315"/>
      <c r="G16315"/>
      <c r="H16315"/>
      <c r="I16315"/>
      <c r="J16315"/>
      <c r="K16315"/>
    </row>
    <row r="16316" spans="1:11" ht="15">
      <c r="A16316"/>
      <c r="B16316"/>
      <c r="C16316"/>
      <c r="D16316"/>
      <c r="E16316"/>
      <c r="F16316"/>
      <c r="G16316"/>
      <c r="H16316"/>
      <c r="I16316"/>
      <c r="J16316"/>
      <c r="K16316"/>
    </row>
    <row r="16317" spans="1:11" ht="15">
      <c r="A16317"/>
      <c r="B16317"/>
      <c r="C16317"/>
      <c r="D16317"/>
      <c r="E16317"/>
      <c r="F16317"/>
      <c r="G16317"/>
      <c r="H16317"/>
      <c r="I16317"/>
      <c r="J16317"/>
      <c r="K16317"/>
    </row>
    <row r="16318" spans="1:11" ht="15">
      <c r="A16318"/>
      <c r="B16318"/>
      <c r="C16318"/>
      <c r="D16318"/>
      <c r="E16318"/>
      <c r="F16318"/>
      <c r="G16318"/>
      <c r="H16318"/>
      <c r="I16318"/>
      <c r="J16318"/>
      <c r="K16318"/>
    </row>
    <row r="16319" spans="1:11" ht="15">
      <c r="A16319"/>
      <c r="B16319"/>
      <c r="C16319"/>
      <c r="D16319"/>
      <c r="E16319"/>
      <c r="F16319"/>
      <c r="G16319"/>
      <c r="H16319"/>
      <c r="I16319"/>
      <c r="J16319"/>
      <c r="K16319"/>
    </row>
    <row r="16320" spans="1:11" ht="15">
      <c r="A16320"/>
      <c r="B16320"/>
      <c r="C16320"/>
      <c r="D16320"/>
      <c r="E16320"/>
      <c r="F16320"/>
      <c r="G16320"/>
      <c r="H16320"/>
      <c r="I16320"/>
      <c r="J16320"/>
      <c r="K16320"/>
    </row>
    <row r="16321" spans="1:11" ht="15">
      <c r="A16321"/>
      <c r="B16321"/>
      <c r="C16321"/>
      <c r="D16321"/>
      <c r="E16321"/>
      <c r="F16321"/>
      <c r="G16321"/>
      <c r="H16321"/>
      <c r="I16321"/>
      <c r="J16321"/>
      <c r="K16321"/>
    </row>
    <row r="16322" spans="1:11" ht="15">
      <c r="A16322"/>
      <c r="B16322"/>
      <c r="C16322"/>
      <c r="D16322"/>
      <c r="E16322"/>
      <c r="F16322"/>
      <c r="G16322"/>
      <c r="H16322"/>
      <c r="I16322"/>
      <c r="J16322"/>
      <c r="K16322"/>
    </row>
    <row r="16323" spans="1:11" ht="15">
      <c r="A16323"/>
      <c r="B16323"/>
      <c r="C16323"/>
      <c r="D16323"/>
      <c r="E16323"/>
      <c r="F16323"/>
      <c r="G16323"/>
      <c r="H16323"/>
      <c r="I16323"/>
      <c r="J16323"/>
      <c r="K16323"/>
    </row>
    <row r="16324" spans="1:11" ht="15">
      <c r="A16324"/>
      <c r="B16324"/>
      <c r="C16324"/>
      <c r="D16324"/>
      <c r="E16324"/>
      <c r="F16324"/>
      <c r="G16324"/>
      <c r="H16324"/>
      <c r="I16324"/>
      <c r="J16324"/>
      <c r="K16324"/>
    </row>
    <row r="16325" spans="1:11" ht="15">
      <c r="A16325"/>
      <c r="B16325"/>
      <c r="C16325"/>
      <c r="D16325"/>
      <c r="E16325"/>
      <c r="F16325"/>
      <c r="G16325"/>
      <c r="H16325"/>
      <c r="I16325"/>
      <c r="J16325"/>
      <c r="K16325"/>
    </row>
    <row r="16326" spans="1:11" ht="15">
      <c r="A16326"/>
      <c r="B16326"/>
      <c r="C16326"/>
      <c r="D16326"/>
      <c r="E16326"/>
      <c r="F16326"/>
      <c r="G16326"/>
      <c r="H16326"/>
      <c r="I16326"/>
      <c r="J16326"/>
      <c r="K16326"/>
    </row>
    <row r="16327" spans="1:11" ht="15">
      <c r="A16327"/>
      <c r="B16327"/>
      <c r="C16327"/>
      <c r="D16327"/>
      <c r="E16327"/>
      <c r="F16327"/>
      <c r="G16327"/>
      <c r="H16327"/>
      <c r="I16327"/>
      <c r="J16327"/>
      <c r="K16327"/>
    </row>
    <row r="16328" spans="1:11" ht="15">
      <c r="A16328"/>
      <c r="B16328"/>
      <c r="C16328"/>
      <c r="D16328"/>
      <c r="E16328"/>
      <c r="F16328"/>
      <c r="G16328"/>
      <c r="H16328"/>
      <c r="I16328"/>
      <c r="J16328"/>
      <c r="K16328"/>
    </row>
    <row r="16329" spans="1:11" ht="15">
      <c r="A16329"/>
      <c r="B16329"/>
      <c r="C16329"/>
      <c r="D16329"/>
      <c r="E16329"/>
      <c r="F16329"/>
      <c r="G16329"/>
      <c r="H16329"/>
      <c r="I16329"/>
      <c r="J16329"/>
      <c r="K16329"/>
    </row>
    <row r="16330" spans="1:11" ht="15">
      <c r="A16330"/>
      <c r="B16330"/>
      <c r="C16330"/>
      <c r="D16330"/>
      <c r="E16330"/>
      <c r="F16330"/>
      <c r="G16330"/>
      <c r="H16330"/>
      <c r="I16330"/>
      <c r="J16330"/>
      <c r="K16330"/>
    </row>
    <row r="16331" spans="1:11" ht="15">
      <c r="A16331"/>
      <c r="B16331"/>
      <c r="C16331"/>
      <c r="D16331"/>
      <c r="E16331"/>
      <c r="F16331"/>
      <c r="G16331"/>
      <c r="H16331"/>
      <c r="I16331"/>
      <c r="J16331"/>
      <c r="K16331"/>
    </row>
    <row r="16332" spans="1:11" ht="15">
      <c r="A16332"/>
      <c r="B16332"/>
      <c r="C16332"/>
      <c r="D16332"/>
      <c r="E16332"/>
      <c r="F16332"/>
      <c r="G16332"/>
      <c r="H16332"/>
      <c r="I16332"/>
      <c r="J16332"/>
      <c r="K16332"/>
    </row>
    <row r="16333" spans="1:11" ht="15">
      <c r="A16333"/>
      <c r="B16333"/>
      <c r="C16333"/>
      <c r="D16333"/>
      <c r="E16333"/>
      <c r="F16333"/>
      <c r="G16333"/>
      <c r="H16333"/>
      <c r="I16333"/>
      <c r="J16333"/>
      <c r="K16333"/>
    </row>
    <row r="16334" spans="1:11" ht="15">
      <c r="A16334"/>
      <c r="B16334"/>
      <c r="C16334"/>
      <c r="D16334"/>
      <c r="E16334"/>
      <c r="F16334"/>
      <c r="G16334"/>
      <c r="H16334"/>
      <c r="I16334"/>
      <c r="J16334"/>
      <c r="K16334"/>
    </row>
    <row r="16335" spans="1:11" ht="15">
      <c r="A16335"/>
      <c r="B16335"/>
      <c r="C16335"/>
      <c r="D16335"/>
      <c r="E16335"/>
      <c r="F16335"/>
      <c r="G16335"/>
      <c r="H16335"/>
      <c r="I16335"/>
      <c r="J16335"/>
      <c r="K16335"/>
    </row>
    <row r="16336" spans="1:11" ht="15">
      <c r="A16336"/>
      <c r="B16336"/>
      <c r="C16336"/>
      <c r="D16336"/>
      <c r="E16336"/>
      <c r="F16336"/>
      <c r="G16336"/>
      <c r="H16336"/>
      <c r="I16336"/>
      <c r="J16336"/>
      <c r="K16336"/>
    </row>
    <row r="16337" spans="1:11" ht="15">
      <c r="A16337"/>
      <c r="B16337"/>
      <c r="C16337"/>
      <c r="D16337"/>
      <c r="E16337"/>
      <c r="F16337"/>
      <c r="G16337"/>
      <c r="H16337"/>
      <c r="I16337"/>
      <c r="J16337"/>
      <c r="K16337"/>
    </row>
    <row r="16338" spans="1:11" ht="15">
      <c r="A16338"/>
      <c r="B16338"/>
      <c r="C16338"/>
      <c r="D16338"/>
      <c r="E16338"/>
      <c r="F16338"/>
      <c r="G16338"/>
      <c r="H16338"/>
      <c r="I16338"/>
      <c r="J16338"/>
      <c r="K16338"/>
    </row>
    <row r="16339" spans="1:11" ht="15">
      <c r="A16339"/>
      <c r="B16339"/>
      <c r="C16339"/>
      <c r="D16339"/>
      <c r="E16339"/>
      <c r="F16339"/>
      <c r="G16339"/>
      <c r="H16339"/>
      <c r="I16339"/>
      <c r="J16339"/>
      <c r="K16339"/>
    </row>
    <row r="16340" spans="1:11" ht="15">
      <c r="A16340"/>
      <c r="B16340"/>
      <c r="C16340"/>
      <c r="D16340"/>
      <c r="E16340"/>
      <c r="F16340"/>
      <c r="G16340"/>
      <c r="H16340"/>
      <c r="I16340"/>
      <c r="J16340"/>
      <c r="K16340"/>
    </row>
    <row r="16341" spans="1:11" ht="15">
      <c r="A16341"/>
      <c r="B16341"/>
      <c r="C16341"/>
      <c r="D16341"/>
      <c r="E16341"/>
      <c r="F16341"/>
      <c r="G16341"/>
      <c r="H16341"/>
      <c r="I16341"/>
      <c r="J16341"/>
      <c r="K16341"/>
    </row>
    <row r="16342" spans="1:11" ht="15">
      <c r="A16342"/>
      <c r="B16342"/>
      <c r="C16342"/>
      <c r="D16342"/>
      <c r="E16342"/>
      <c r="F16342"/>
      <c r="G16342"/>
      <c r="H16342"/>
      <c r="I16342"/>
      <c r="J16342"/>
      <c r="K16342"/>
    </row>
    <row r="16343" spans="1:11" ht="15">
      <c r="A16343"/>
      <c r="B16343"/>
      <c r="C16343"/>
      <c r="D16343"/>
      <c r="E16343"/>
      <c r="F16343"/>
      <c r="G16343"/>
      <c r="H16343"/>
      <c r="I16343"/>
      <c r="J16343"/>
      <c r="K16343"/>
    </row>
    <row r="16344" spans="1:11" ht="15">
      <c r="A16344"/>
      <c r="B16344"/>
      <c r="C16344"/>
      <c r="D16344"/>
      <c r="E16344"/>
      <c r="F16344"/>
      <c r="G16344"/>
      <c r="H16344"/>
      <c r="I16344"/>
      <c r="J16344"/>
      <c r="K16344"/>
    </row>
    <row r="16345" spans="1:11" ht="15">
      <c r="A16345"/>
      <c r="B16345"/>
      <c r="C16345"/>
      <c r="D16345"/>
      <c r="E16345"/>
      <c r="F16345"/>
      <c r="G16345"/>
      <c r="H16345"/>
      <c r="I16345"/>
      <c r="J16345"/>
      <c r="K16345"/>
    </row>
    <row r="16346" spans="1:11" ht="15">
      <c r="A16346"/>
      <c r="B16346"/>
      <c r="C16346"/>
      <c r="D16346"/>
      <c r="E16346"/>
      <c r="F16346"/>
      <c r="G16346"/>
      <c r="H16346"/>
      <c r="I16346"/>
      <c r="J16346"/>
      <c r="K16346"/>
    </row>
    <row r="16347" spans="1:11" ht="15">
      <c r="A16347"/>
      <c r="B16347"/>
      <c r="C16347"/>
      <c r="D16347"/>
      <c r="E16347"/>
      <c r="F16347"/>
      <c r="G16347"/>
      <c r="H16347"/>
      <c r="I16347"/>
      <c r="J16347"/>
      <c r="K16347"/>
    </row>
    <row r="16348" spans="1:11" ht="15">
      <c r="A16348"/>
      <c r="B16348"/>
      <c r="C16348"/>
      <c r="D16348"/>
      <c r="E16348"/>
      <c r="F16348"/>
      <c r="G16348"/>
      <c r="H16348"/>
      <c r="I16348"/>
      <c r="J16348"/>
      <c r="K16348"/>
    </row>
    <row r="16349" spans="1:11" ht="15">
      <c r="A16349"/>
      <c r="B16349"/>
      <c r="C16349"/>
      <c r="D16349"/>
      <c r="E16349"/>
      <c r="F16349"/>
      <c r="G16349"/>
      <c r="H16349"/>
      <c r="I16349"/>
      <c r="J16349"/>
      <c r="K16349"/>
    </row>
    <row r="16350" spans="1:11" ht="15">
      <c r="A16350"/>
      <c r="B16350"/>
      <c r="C16350"/>
      <c r="D16350"/>
      <c r="E16350"/>
      <c r="F16350"/>
      <c r="G16350"/>
      <c r="H16350"/>
      <c r="I16350"/>
      <c r="J16350"/>
      <c r="K16350"/>
    </row>
    <row r="16351" spans="1:11" ht="15">
      <c r="A16351"/>
      <c r="B16351"/>
      <c r="C16351"/>
      <c r="D16351"/>
      <c r="E16351"/>
      <c r="F16351"/>
      <c r="G16351"/>
      <c r="H16351"/>
      <c r="I16351"/>
      <c r="J16351"/>
      <c r="K16351"/>
    </row>
    <row r="16352" spans="1:11" ht="15">
      <c r="A16352"/>
      <c r="B16352"/>
      <c r="C16352"/>
      <c r="D16352"/>
      <c r="E16352"/>
      <c r="F16352"/>
      <c r="G16352"/>
      <c r="H16352"/>
      <c r="I16352"/>
      <c r="J16352"/>
      <c r="K16352"/>
    </row>
    <row r="16353" spans="1:11" ht="15">
      <c r="A16353"/>
      <c r="B16353"/>
      <c r="C16353"/>
      <c r="D16353"/>
      <c r="E16353"/>
      <c r="F16353"/>
      <c r="G16353"/>
      <c r="H16353"/>
      <c r="I16353"/>
      <c r="J16353"/>
      <c r="K16353"/>
    </row>
    <row r="16354" spans="1:11" ht="15">
      <c r="A16354"/>
      <c r="B16354"/>
      <c r="C16354"/>
      <c r="D16354"/>
      <c r="E16354"/>
      <c r="F16354"/>
      <c r="G16354"/>
      <c r="H16354"/>
      <c r="I16354"/>
      <c r="J16354"/>
      <c r="K16354"/>
    </row>
    <row r="16355" spans="1:11" ht="15">
      <c r="A16355"/>
      <c r="B16355"/>
      <c r="C16355"/>
      <c r="D16355"/>
      <c r="E16355"/>
      <c r="F16355"/>
      <c r="G16355"/>
      <c r="H16355"/>
      <c r="I16355"/>
      <c r="J16355"/>
      <c r="K16355"/>
    </row>
    <row r="16356" spans="1:11" ht="15">
      <c r="A16356"/>
      <c r="B16356"/>
      <c r="C16356"/>
      <c r="D16356"/>
      <c r="E16356"/>
      <c r="F16356"/>
      <c r="G16356"/>
      <c r="H16356"/>
      <c r="I16356"/>
      <c r="J16356"/>
      <c r="K16356"/>
    </row>
    <row r="16357" spans="1:11" ht="15">
      <c r="A16357"/>
      <c r="B16357"/>
      <c r="C16357"/>
      <c r="D16357"/>
      <c r="E16357"/>
      <c r="F16357"/>
      <c r="G16357"/>
      <c r="H16357"/>
      <c r="I16357"/>
      <c r="J16357"/>
      <c r="K16357"/>
    </row>
    <row r="16358" spans="1:11" ht="15">
      <c r="A16358"/>
      <c r="B16358"/>
      <c r="C16358"/>
      <c r="D16358"/>
      <c r="E16358"/>
      <c r="F16358"/>
      <c r="G16358"/>
      <c r="H16358"/>
      <c r="I16358"/>
      <c r="J16358"/>
      <c r="K16358"/>
    </row>
    <row r="16359" spans="1:11" ht="15">
      <c r="A16359"/>
      <c r="B16359"/>
      <c r="C16359"/>
      <c r="D16359"/>
      <c r="E16359"/>
      <c r="F16359"/>
      <c r="G16359"/>
      <c r="H16359"/>
      <c r="I16359"/>
      <c r="J16359"/>
      <c r="K16359"/>
    </row>
    <row r="16360" spans="1:11" ht="15">
      <c r="A16360"/>
      <c r="B16360"/>
      <c r="C16360"/>
      <c r="D16360"/>
      <c r="E16360"/>
      <c r="F16360"/>
      <c r="G16360"/>
      <c r="H16360"/>
      <c r="I16360"/>
      <c r="J16360"/>
      <c r="K16360"/>
    </row>
    <row r="16361" spans="1:11" ht="15">
      <c r="A16361"/>
      <c r="B16361"/>
      <c r="C16361"/>
      <c r="D16361"/>
      <c r="E16361"/>
      <c r="F16361"/>
      <c r="G16361"/>
      <c r="H16361"/>
      <c r="I16361"/>
      <c r="J16361"/>
      <c r="K16361"/>
    </row>
    <row r="16362" spans="1:11" ht="15">
      <c r="A16362"/>
      <c r="B16362"/>
      <c r="C16362"/>
      <c r="D16362"/>
      <c r="E16362"/>
      <c r="F16362"/>
      <c r="G16362"/>
      <c r="H16362"/>
      <c r="I16362"/>
      <c r="J16362"/>
      <c r="K16362"/>
    </row>
    <row r="16363" spans="1:11" ht="15">
      <c r="A16363"/>
      <c r="B16363"/>
      <c r="C16363"/>
      <c r="D16363"/>
      <c r="E16363"/>
      <c r="F16363"/>
      <c r="G16363"/>
      <c r="H16363"/>
      <c r="I16363"/>
      <c r="J16363"/>
      <c r="K16363"/>
    </row>
    <row r="16364" spans="1:11" ht="15">
      <c r="A16364"/>
      <c r="B16364"/>
      <c r="C16364"/>
      <c r="D16364"/>
      <c r="E16364"/>
      <c r="F16364"/>
      <c r="G16364"/>
      <c r="H16364"/>
      <c r="I16364"/>
      <c r="J16364"/>
      <c r="K16364"/>
    </row>
    <row r="16365" spans="1:11" ht="15">
      <c r="A16365"/>
      <c r="B16365"/>
      <c r="C16365"/>
      <c r="D16365"/>
      <c r="E16365"/>
      <c r="F16365"/>
      <c r="G16365"/>
      <c r="H16365"/>
      <c r="I16365"/>
      <c r="J16365"/>
      <c r="K16365"/>
    </row>
    <row r="16366" spans="1:11" ht="15">
      <c r="A16366"/>
      <c r="B16366"/>
      <c r="C16366"/>
      <c r="D16366"/>
      <c r="E16366"/>
      <c r="F16366"/>
      <c r="G16366"/>
      <c r="H16366"/>
      <c r="I16366"/>
      <c r="J16366"/>
      <c r="K16366"/>
    </row>
    <row r="16367" spans="1:11" ht="15">
      <c r="A16367"/>
      <c r="B16367"/>
      <c r="C16367"/>
      <c r="D16367"/>
      <c r="E16367"/>
      <c r="F16367"/>
      <c r="G16367"/>
      <c r="H16367"/>
      <c r="I16367"/>
      <c r="J16367"/>
      <c r="K16367"/>
    </row>
    <row r="16368" spans="1:11" ht="15">
      <c r="A16368"/>
      <c r="B16368"/>
      <c r="C16368"/>
      <c r="D16368"/>
      <c r="E16368"/>
      <c r="F16368"/>
      <c r="G16368"/>
      <c r="H16368"/>
      <c r="I16368"/>
      <c r="J16368"/>
      <c r="K16368"/>
    </row>
    <row r="16369" spans="1:11" ht="15">
      <c r="A16369"/>
      <c r="B16369"/>
      <c r="C16369"/>
      <c r="D16369"/>
      <c r="E16369"/>
      <c r="F16369"/>
      <c r="G16369"/>
      <c r="H16369"/>
      <c r="I16369"/>
      <c r="J16369"/>
      <c r="K16369"/>
    </row>
    <row r="16370" spans="1:11" ht="15">
      <c r="A16370"/>
      <c r="B16370"/>
      <c r="C16370"/>
      <c r="D16370"/>
      <c r="E16370"/>
      <c r="F16370"/>
      <c r="G16370"/>
      <c r="H16370"/>
      <c r="I16370"/>
      <c r="J16370"/>
      <c r="K16370"/>
    </row>
    <row r="16371" spans="1:11" ht="15">
      <c r="A16371"/>
      <c r="B16371"/>
      <c r="C16371"/>
      <c r="D16371"/>
      <c r="E16371"/>
      <c r="F16371"/>
      <c r="G16371"/>
      <c r="H16371"/>
      <c r="I16371"/>
      <c r="J16371"/>
      <c r="K16371"/>
    </row>
    <row r="16372" spans="1:11" ht="15">
      <c r="A16372"/>
      <c r="B16372"/>
      <c r="C16372"/>
      <c r="D16372"/>
      <c r="E16372"/>
      <c r="F16372"/>
      <c r="G16372"/>
      <c r="H16372"/>
      <c r="I16372"/>
      <c r="J16372"/>
      <c r="K16372"/>
    </row>
    <row r="16373" spans="1:11" ht="15">
      <c r="A16373"/>
      <c r="B16373"/>
      <c r="C16373"/>
      <c r="D16373"/>
      <c r="E16373"/>
      <c r="F16373"/>
      <c r="G16373"/>
      <c r="H16373"/>
      <c r="I16373"/>
      <c r="J16373"/>
      <c r="K16373"/>
    </row>
    <row r="16374" spans="1:11" ht="15">
      <c r="A16374"/>
      <c r="B16374"/>
      <c r="C16374"/>
      <c r="D16374"/>
      <c r="E16374"/>
      <c r="F16374"/>
      <c r="G16374"/>
      <c r="H16374"/>
      <c r="I16374"/>
      <c r="J16374"/>
      <c r="K16374"/>
    </row>
    <row r="16375" spans="1:11" ht="15">
      <c r="A16375"/>
      <c r="B16375"/>
      <c r="C16375"/>
      <c r="D16375"/>
      <c r="E16375"/>
      <c r="F16375"/>
      <c r="G16375"/>
      <c r="H16375"/>
      <c r="I16375"/>
      <c r="J16375"/>
      <c r="K16375"/>
    </row>
    <row r="16376" spans="1:11" ht="15">
      <c r="A16376"/>
      <c r="B16376"/>
      <c r="C16376"/>
      <c r="D16376"/>
      <c r="E16376"/>
      <c r="F16376"/>
      <c r="G16376"/>
      <c r="H16376"/>
      <c r="I16376"/>
      <c r="J16376"/>
      <c r="K16376"/>
    </row>
    <row r="16377" spans="1:11" ht="15">
      <c r="A16377"/>
      <c r="B16377"/>
      <c r="C16377"/>
      <c r="D16377"/>
      <c r="E16377"/>
      <c r="F16377"/>
      <c r="G16377"/>
      <c r="H16377"/>
      <c r="I16377"/>
      <c r="J16377"/>
      <c r="K16377"/>
    </row>
    <row r="16378" spans="1:11" ht="15">
      <c r="A16378"/>
      <c r="B16378"/>
      <c r="C16378"/>
      <c r="D16378"/>
      <c r="E16378"/>
      <c r="F16378"/>
      <c r="G16378"/>
      <c r="H16378"/>
      <c r="I16378"/>
      <c r="J16378"/>
      <c r="K16378"/>
    </row>
    <row r="16379" spans="1:11" ht="15">
      <c r="A16379"/>
      <c r="B16379"/>
      <c r="C16379"/>
      <c r="D16379"/>
      <c r="E16379"/>
      <c r="F16379"/>
      <c r="G16379"/>
      <c r="H16379"/>
      <c r="I16379"/>
      <c r="J16379"/>
      <c r="K16379"/>
    </row>
    <row r="16380" spans="1:11" ht="15">
      <c r="A16380"/>
      <c r="B16380"/>
      <c r="C16380"/>
      <c r="D16380"/>
      <c r="E16380"/>
      <c r="F16380"/>
      <c r="G16380"/>
      <c r="H16380"/>
      <c r="I16380"/>
      <c r="J16380"/>
      <c r="K16380"/>
    </row>
    <row r="16381" spans="1:11" ht="15">
      <c r="A16381"/>
      <c r="B16381"/>
      <c r="C16381"/>
      <c r="D16381"/>
      <c r="E16381"/>
      <c r="F16381"/>
      <c r="G16381"/>
      <c r="H16381"/>
      <c r="I16381"/>
      <c r="J16381"/>
      <c r="K16381"/>
    </row>
    <row r="16382" spans="1:11" ht="15">
      <c r="A16382"/>
      <c r="B16382"/>
      <c r="C16382"/>
      <c r="D16382"/>
      <c r="E16382"/>
      <c r="F16382"/>
      <c r="G16382"/>
      <c r="H16382"/>
      <c r="I16382"/>
      <c r="J16382"/>
      <c r="K16382"/>
    </row>
    <row r="16383" spans="1:11" ht="15">
      <c r="A16383"/>
      <c r="B16383"/>
      <c r="C16383"/>
      <c r="D16383"/>
      <c r="E16383"/>
      <c r="F16383"/>
      <c r="G16383"/>
      <c r="H16383"/>
      <c r="I16383"/>
      <c r="J16383"/>
      <c r="K16383"/>
    </row>
    <row r="16384" spans="1:11" ht="15">
      <c r="A16384"/>
      <c r="B16384"/>
      <c r="C16384"/>
      <c r="D16384"/>
      <c r="E16384"/>
      <c r="F16384"/>
      <c r="G16384"/>
      <c r="H16384"/>
      <c r="I16384"/>
      <c r="J16384"/>
      <c r="K16384"/>
    </row>
    <row r="16385" spans="1:11" ht="15">
      <c r="A16385"/>
      <c r="B16385"/>
      <c r="C16385"/>
      <c r="D16385"/>
      <c r="E16385"/>
      <c r="F16385"/>
      <c r="G16385"/>
      <c r="H16385"/>
      <c r="I16385"/>
      <c r="J16385"/>
      <c r="K16385"/>
    </row>
    <row r="16386" spans="1:11" ht="15">
      <c r="A16386"/>
      <c r="B16386"/>
      <c r="C16386"/>
      <c r="D16386"/>
      <c r="E16386"/>
      <c r="F16386"/>
      <c r="G16386"/>
      <c r="H16386"/>
      <c r="I16386"/>
      <c r="J16386"/>
      <c r="K16386"/>
    </row>
    <row r="16387" spans="1:11" ht="15">
      <c r="A16387"/>
      <c r="B16387"/>
      <c r="C16387"/>
      <c r="D16387"/>
      <c r="E16387"/>
      <c r="F16387"/>
      <c r="G16387"/>
      <c r="H16387"/>
      <c r="I16387"/>
      <c r="J16387"/>
      <c r="K16387"/>
    </row>
    <row r="16388" spans="1:11" ht="15">
      <c r="A16388"/>
      <c r="B16388"/>
      <c r="C16388"/>
      <c r="D16388"/>
      <c r="E16388"/>
      <c r="F16388"/>
      <c r="G16388"/>
      <c r="H16388"/>
      <c r="I16388"/>
      <c r="J16388"/>
      <c r="K16388"/>
    </row>
    <row r="16389" spans="1:11" ht="15">
      <c r="A16389"/>
      <c r="B16389"/>
      <c r="C16389"/>
      <c r="D16389"/>
      <c r="E16389"/>
      <c r="F16389"/>
      <c r="G16389"/>
      <c r="H16389"/>
      <c r="I16389"/>
      <c r="J16389"/>
      <c r="K16389"/>
    </row>
    <row r="16390" spans="1:11" ht="15">
      <c r="A16390"/>
      <c r="B16390"/>
      <c r="C16390"/>
      <c r="D16390"/>
      <c r="E16390"/>
      <c r="F16390"/>
      <c r="G16390"/>
      <c r="H16390"/>
      <c r="I16390"/>
      <c r="J16390"/>
      <c r="K16390"/>
    </row>
    <row r="16391" spans="1:11" ht="15">
      <c r="A16391"/>
      <c r="B16391"/>
      <c r="C16391"/>
      <c r="D16391"/>
      <c r="E16391"/>
      <c r="F16391"/>
      <c r="G16391"/>
      <c r="H16391"/>
      <c r="I16391"/>
      <c r="J16391"/>
      <c r="K16391"/>
    </row>
    <row r="16392" spans="1:11" ht="15">
      <c r="A16392"/>
      <c r="B16392"/>
      <c r="C16392"/>
      <c r="D16392"/>
      <c r="E16392"/>
      <c r="F16392"/>
      <c r="G16392"/>
      <c r="H16392"/>
      <c r="I16392"/>
      <c r="J16392"/>
      <c r="K16392"/>
    </row>
    <row r="16393" spans="1:11" ht="15">
      <c r="A16393"/>
      <c r="B16393"/>
      <c r="C16393"/>
      <c r="D16393"/>
      <c r="E16393"/>
      <c r="F16393"/>
      <c r="G16393"/>
      <c r="H16393"/>
      <c r="I16393"/>
      <c r="J16393"/>
      <c r="K16393"/>
    </row>
    <row r="16394" spans="1:11" ht="15">
      <c r="A16394"/>
      <c r="B16394"/>
      <c r="C16394"/>
      <c r="D16394"/>
      <c r="E16394"/>
      <c r="F16394"/>
      <c r="G16394"/>
      <c r="H16394"/>
      <c r="I16394"/>
      <c r="J16394"/>
      <c r="K16394"/>
    </row>
    <row r="16395" spans="1:11" ht="15">
      <c r="A16395"/>
      <c r="B16395"/>
      <c r="C16395"/>
      <c r="D16395"/>
      <c r="E16395"/>
      <c r="F16395"/>
      <c r="G16395"/>
      <c r="H16395"/>
      <c r="I16395"/>
      <c r="J16395"/>
      <c r="K16395"/>
    </row>
    <row r="16396" spans="1:11" ht="15">
      <c r="A16396"/>
      <c r="B16396"/>
      <c r="C16396"/>
      <c r="D16396"/>
      <c r="E16396"/>
      <c r="F16396"/>
      <c r="G16396"/>
      <c r="H16396"/>
      <c r="I16396"/>
      <c r="J16396"/>
      <c r="K16396"/>
    </row>
    <row r="16397" spans="1:11" ht="15">
      <c r="A16397"/>
      <c r="B16397"/>
      <c r="C16397"/>
      <c r="D16397"/>
      <c r="E16397"/>
      <c r="F16397"/>
      <c r="G16397"/>
      <c r="H16397"/>
      <c r="I16397"/>
      <c r="J16397"/>
      <c r="K16397"/>
    </row>
    <row r="16398" spans="1:11" ht="15">
      <c r="A16398"/>
      <c r="B16398"/>
      <c r="C16398"/>
      <c r="D16398"/>
      <c r="E16398"/>
      <c r="F16398"/>
      <c r="G16398"/>
      <c r="H16398"/>
      <c r="I16398"/>
      <c r="J16398"/>
      <c r="K16398"/>
    </row>
    <row r="16399" spans="1:11" ht="15">
      <c r="A16399"/>
      <c r="B16399"/>
      <c r="C16399"/>
      <c r="D16399"/>
      <c r="E16399"/>
      <c r="F16399"/>
      <c r="G16399"/>
      <c r="H16399"/>
      <c r="I16399"/>
      <c r="J16399"/>
      <c r="K16399"/>
    </row>
    <row r="16400" spans="1:11" ht="15">
      <c r="A16400"/>
      <c r="B16400"/>
      <c r="C16400"/>
      <c r="D16400"/>
      <c r="E16400"/>
      <c r="F16400"/>
      <c r="G16400"/>
      <c r="H16400"/>
      <c r="I16400"/>
      <c r="J16400"/>
      <c r="K16400"/>
    </row>
    <row r="16401" spans="1:11" ht="15">
      <c r="A16401"/>
      <c r="B16401"/>
      <c r="C16401"/>
      <c r="D16401"/>
      <c r="E16401"/>
      <c r="F16401"/>
      <c r="G16401"/>
      <c r="H16401"/>
      <c r="I16401"/>
      <c r="J16401"/>
      <c r="K16401"/>
    </row>
    <row r="16402" spans="1:11" ht="15">
      <c r="A16402"/>
      <c r="B16402"/>
      <c r="C16402"/>
      <c r="D16402"/>
      <c r="E16402"/>
      <c r="F16402"/>
      <c r="G16402"/>
      <c r="H16402"/>
      <c r="I16402"/>
      <c r="J16402"/>
      <c r="K16402"/>
    </row>
    <row r="16403" spans="1:11" ht="15">
      <c r="A16403"/>
      <c r="B16403"/>
      <c r="C16403"/>
      <c r="D16403"/>
      <c r="E16403"/>
      <c r="F16403"/>
      <c r="G16403"/>
      <c r="H16403"/>
      <c r="I16403"/>
      <c r="J16403"/>
      <c r="K16403"/>
    </row>
    <row r="16404" spans="1:11" ht="15">
      <c r="A16404"/>
      <c r="B16404"/>
      <c r="C16404"/>
      <c r="D16404"/>
      <c r="E16404"/>
      <c r="F16404"/>
      <c r="G16404"/>
      <c r="H16404"/>
      <c r="I16404"/>
      <c r="J16404"/>
      <c r="K16404"/>
    </row>
    <row r="16405" spans="1:11" ht="15">
      <c r="A16405"/>
      <c r="B16405"/>
      <c r="C16405"/>
      <c r="D16405"/>
      <c r="E16405"/>
      <c r="F16405"/>
      <c r="G16405"/>
      <c r="H16405"/>
      <c r="I16405"/>
      <c r="J16405"/>
      <c r="K16405"/>
    </row>
    <row r="16406" spans="1:11" ht="15">
      <c r="A16406"/>
      <c r="B16406"/>
      <c r="C16406"/>
      <c r="D16406"/>
      <c r="E16406"/>
      <c r="F16406"/>
      <c r="G16406"/>
      <c r="H16406"/>
      <c r="I16406"/>
      <c r="J16406"/>
      <c r="K16406"/>
    </row>
    <row r="16407" spans="1:11" ht="15">
      <c r="A16407"/>
      <c r="B16407"/>
      <c r="C16407"/>
      <c r="D16407"/>
      <c r="E16407"/>
      <c r="F16407"/>
      <c r="G16407"/>
      <c r="H16407"/>
      <c r="I16407"/>
      <c r="J16407"/>
      <c r="K16407"/>
    </row>
    <row r="16408" spans="1:11" ht="15">
      <c r="A16408"/>
      <c r="B16408"/>
      <c r="C16408"/>
      <c r="D16408"/>
      <c r="E16408"/>
      <c r="F16408"/>
      <c r="G16408"/>
      <c r="H16408"/>
      <c r="I16408"/>
      <c r="J16408"/>
      <c r="K16408"/>
    </row>
    <row r="16409" spans="1:11" ht="15">
      <c r="A16409"/>
      <c r="B16409"/>
      <c r="C16409"/>
      <c r="D16409"/>
      <c r="E16409"/>
      <c r="F16409"/>
      <c r="G16409"/>
      <c r="H16409"/>
      <c r="I16409"/>
      <c r="J16409"/>
      <c r="K16409"/>
    </row>
    <row r="16410" spans="1:11" ht="15">
      <c r="A16410"/>
      <c r="B16410"/>
      <c r="C16410"/>
      <c r="D16410"/>
      <c r="E16410"/>
      <c r="F16410"/>
      <c r="G16410"/>
      <c r="H16410"/>
      <c r="I16410"/>
      <c r="J16410"/>
      <c r="K16410"/>
    </row>
    <row r="16411" spans="1:11" ht="15">
      <c r="A16411"/>
      <c r="B16411"/>
      <c r="C16411"/>
      <c r="D16411"/>
      <c r="E16411"/>
      <c r="F16411"/>
      <c r="G16411"/>
      <c r="H16411"/>
      <c r="I16411"/>
      <c r="J16411"/>
      <c r="K16411"/>
    </row>
    <row r="16412" spans="1:11" ht="15">
      <c r="A16412"/>
      <c r="B16412"/>
      <c r="C16412"/>
      <c r="D16412"/>
      <c r="E16412"/>
      <c r="F16412"/>
      <c r="G16412"/>
      <c r="H16412"/>
      <c r="I16412"/>
      <c r="J16412"/>
      <c r="K16412"/>
    </row>
    <row r="16413" spans="1:11" ht="15">
      <c r="A16413"/>
      <c r="B16413"/>
      <c r="C16413"/>
      <c r="D16413"/>
      <c r="E16413"/>
      <c r="F16413"/>
      <c r="G16413"/>
      <c r="H16413"/>
      <c r="I16413"/>
      <c r="J16413"/>
      <c r="K16413"/>
    </row>
    <row r="16414" spans="1:11" ht="15">
      <c r="A16414"/>
      <c r="B16414"/>
      <c r="C16414"/>
      <c r="D16414"/>
      <c r="E16414"/>
      <c r="F16414"/>
      <c r="G16414"/>
      <c r="H16414"/>
      <c r="I16414"/>
      <c r="J16414"/>
      <c r="K16414"/>
    </row>
    <row r="16415" spans="1:11" ht="15">
      <c r="A16415"/>
      <c r="B16415"/>
      <c r="C16415"/>
      <c r="D16415"/>
      <c r="E16415"/>
      <c r="F16415"/>
      <c r="G16415"/>
      <c r="H16415"/>
      <c r="I16415"/>
      <c r="J16415"/>
      <c r="K16415"/>
    </row>
    <row r="16416" spans="1:11" ht="15">
      <c r="A16416"/>
      <c r="B16416"/>
      <c r="C16416"/>
      <c r="D16416"/>
      <c r="E16416"/>
      <c r="F16416"/>
      <c r="G16416"/>
      <c r="H16416"/>
      <c r="I16416"/>
      <c r="J16416"/>
      <c r="K16416"/>
    </row>
    <row r="16417" spans="1:11" ht="15">
      <c r="A16417"/>
      <c r="B16417"/>
      <c r="C16417"/>
      <c r="D16417"/>
      <c r="E16417"/>
      <c r="F16417"/>
      <c r="G16417"/>
      <c r="H16417"/>
      <c r="I16417"/>
      <c r="J16417"/>
      <c r="K16417"/>
    </row>
    <row r="16418" spans="1:11" ht="15">
      <c r="A16418"/>
      <c r="B16418"/>
      <c r="C16418"/>
      <c r="D16418"/>
      <c r="E16418"/>
      <c r="F16418"/>
      <c r="G16418"/>
      <c r="H16418"/>
      <c r="I16418"/>
      <c r="J16418"/>
      <c r="K16418"/>
    </row>
    <row r="16419" spans="1:11" ht="15">
      <c r="A16419"/>
      <c r="B16419"/>
      <c r="C16419"/>
      <c r="D16419"/>
      <c r="E16419"/>
      <c r="F16419"/>
      <c r="G16419"/>
      <c r="H16419"/>
      <c r="I16419"/>
      <c r="J16419"/>
      <c r="K16419"/>
    </row>
    <row r="16420" spans="1:11" ht="15">
      <c r="A16420"/>
      <c r="B16420"/>
      <c r="C16420"/>
      <c r="D16420"/>
      <c r="E16420"/>
      <c r="F16420"/>
      <c r="G16420"/>
      <c r="H16420"/>
      <c r="I16420"/>
      <c r="J16420"/>
      <c r="K16420"/>
    </row>
    <row r="16421" spans="1:11" ht="15">
      <c r="A16421"/>
      <c r="B16421"/>
      <c r="C16421"/>
      <c r="D16421"/>
      <c r="E16421"/>
      <c r="F16421"/>
      <c r="G16421"/>
      <c r="H16421"/>
      <c r="I16421"/>
      <c r="J16421"/>
      <c r="K16421"/>
    </row>
    <row r="16422" spans="1:11" ht="15">
      <c r="A16422"/>
      <c r="B16422"/>
      <c r="C16422"/>
      <c r="D16422"/>
      <c r="E16422"/>
      <c r="F16422"/>
      <c r="G16422"/>
      <c r="H16422"/>
      <c r="I16422"/>
      <c r="J16422"/>
      <c r="K16422"/>
    </row>
    <row r="16423" spans="1:11" ht="15">
      <c r="A16423"/>
      <c r="B16423"/>
      <c r="C16423"/>
      <c r="D16423"/>
      <c r="E16423"/>
      <c r="F16423"/>
      <c r="G16423"/>
      <c r="H16423"/>
      <c r="I16423"/>
      <c r="J16423"/>
      <c r="K16423"/>
    </row>
    <row r="16424" spans="1:11" ht="15">
      <c r="A16424"/>
      <c r="B16424"/>
      <c r="C16424"/>
      <c r="D16424"/>
      <c r="E16424"/>
      <c r="F16424"/>
      <c r="G16424"/>
      <c r="H16424"/>
      <c r="I16424"/>
      <c r="J16424"/>
      <c r="K16424"/>
    </row>
    <row r="16425" spans="1:11" ht="15">
      <c r="A16425"/>
      <c r="B16425"/>
      <c r="C16425"/>
      <c r="D16425"/>
      <c r="E16425"/>
      <c r="F16425"/>
      <c r="G16425"/>
      <c r="H16425"/>
      <c r="I16425"/>
      <c r="J16425"/>
      <c r="K16425"/>
    </row>
    <row r="16426" spans="1:11" ht="15">
      <c r="A16426"/>
      <c r="B16426"/>
      <c r="C16426"/>
      <c r="D16426"/>
      <c r="E16426"/>
      <c r="F16426"/>
      <c r="G16426"/>
      <c r="H16426"/>
      <c r="I16426"/>
      <c r="J16426"/>
      <c r="K16426"/>
    </row>
    <row r="16427" spans="1:11" ht="15">
      <c r="A16427"/>
      <c r="B16427"/>
      <c r="C16427"/>
      <c r="D16427"/>
      <c r="E16427"/>
      <c r="F16427"/>
      <c r="G16427"/>
      <c r="H16427"/>
      <c r="I16427"/>
      <c r="J16427"/>
      <c r="K16427"/>
    </row>
    <row r="16428" spans="1:11" ht="15">
      <c r="A16428"/>
      <c r="B16428"/>
      <c r="C16428"/>
      <c r="D16428"/>
      <c r="E16428"/>
      <c r="F16428"/>
      <c r="G16428"/>
      <c r="H16428"/>
      <c r="I16428"/>
      <c r="J16428"/>
      <c r="K16428"/>
    </row>
    <row r="16429" spans="1:11" ht="15">
      <c r="A16429"/>
      <c r="B16429"/>
      <c r="C16429"/>
      <c r="D16429"/>
      <c r="E16429"/>
      <c r="F16429"/>
      <c r="G16429"/>
      <c r="H16429"/>
      <c r="I16429"/>
      <c r="J16429"/>
      <c r="K16429"/>
    </row>
    <row r="16430" spans="1:11" ht="15">
      <c r="A16430"/>
      <c r="B16430"/>
      <c r="C16430"/>
      <c r="D16430"/>
      <c r="E16430"/>
      <c r="F16430"/>
      <c r="G16430"/>
      <c r="H16430"/>
      <c r="I16430"/>
      <c r="J16430"/>
      <c r="K16430"/>
    </row>
    <row r="16431" spans="1:11" ht="15">
      <c r="A16431"/>
      <c r="B16431"/>
      <c r="C16431"/>
      <c r="D16431"/>
      <c r="E16431"/>
      <c r="F16431"/>
      <c r="G16431"/>
      <c r="H16431"/>
      <c r="I16431"/>
      <c r="J16431"/>
      <c r="K16431"/>
    </row>
    <row r="16432" spans="1:11" ht="15">
      <c r="A16432"/>
      <c r="B16432"/>
      <c r="C16432"/>
      <c r="D16432"/>
      <c r="E16432"/>
      <c r="F16432"/>
      <c r="G16432"/>
      <c r="H16432"/>
      <c r="I16432"/>
      <c r="J16432"/>
      <c r="K16432"/>
    </row>
    <row r="16433" spans="1:11" ht="15">
      <c r="A16433"/>
      <c r="B16433"/>
      <c r="C16433"/>
      <c r="D16433"/>
      <c r="E16433"/>
      <c r="F16433"/>
      <c r="G16433"/>
      <c r="H16433"/>
      <c r="I16433"/>
      <c r="J16433"/>
      <c r="K16433"/>
    </row>
    <row r="16434" spans="1:11" ht="15">
      <c r="A16434"/>
      <c r="B16434"/>
      <c r="C16434"/>
      <c r="D16434"/>
      <c r="E16434"/>
      <c r="F16434"/>
      <c r="G16434"/>
      <c r="H16434"/>
      <c r="I16434"/>
      <c r="J16434"/>
      <c r="K16434"/>
    </row>
    <row r="16435" spans="1:11" ht="15">
      <c r="A16435"/>
      <c r="B16435"/>
      <c r="C16435"/>
      <c r="D16435"/>
      <c r="E16435"/>
      <c r="F16435"/>
      <c r="G16435"/>
      <c r="H16435"/>
      <c r="I16435"/>
      <c r="J16435"/>
      <c r="K16435"/>
    </row>
    <row r="16436" spans="1:11" ht="15">
      <c r="A16436"/>
      <c r="B16436"/>
      <c r="C16436"/>
      <c r="D16436"/>
      <c r="E16436"/>
      <c r="F16436"/>
      <c r="G16436"/>
      <c r="H16436"/>
      <c r="I16436"/>
      <c r="J16436"/>
      <c r="K16436"/>
    </row>
    <row r="16437" spans="1:11" ht="15">
      <c r="A16437"/>
      <c r="B16437"/>
      <c r="C16437"/>
      <c r="D16437"/>
      <c r="E16437"/>
      <c r="F16437"/>
      <c r="G16437"/>
      <c r="H16437"/>
      <c r="I16437"/>
      <c r="J16437"/>
      <c r="K16437"/>
    </row>
    <row r="16438" spans="1:11" ht="15">
      <c r="A16438"/>
      <c r="B16438"/>
      <c r="C16438"/>
      <c r="D16438"/>
      <c r="E16438"/>
      <c r="F16438"/>
      <c r="G16438"/>
      <c r="H16438"/>
      <c r="I16438"/>
      <c r="J16438"/>
      <c r="K16438"/>
    </row>
    <row r="16439" spans="1:11" ht="15">
      <c r="A16439"/>
      <c r="B16439"/>
      <c r="C16439"/>
      <c r="D16439"/>
      <c r="E16439"/>
      <c r="F16439"/>
      <c r="G16439"/>
      <c r="H16439"/>
      <c r="I16439"/>
      <c r="J16439"/>
      <c r="K16439"/>
    </row>
    <row r="16440" spans="1:11" ht="15">
      <c r="A16440"/>
      <c r="B16440"/>
      <c r="C16440"/>
      <c r="D16440"/>
      <c r="E16440"/>
      <c r="F16440"/>
      <c r="G16440"/>
      <c r="H16440"/>
      <c r="I16440"/>
      <c r="J16440"/>
      <c r="K16440"/>
    </row>
    <row r="16441" spans="1:11" ht="15">
      <c r="A16441"/>
      <c r="B16441"/>
      <c r="C16441"/>
      <c r="D16441"/>
      <c r="E16441"/>
      <c r="F16441"/>
      <c r="G16441"/>
      <c r="H16441"/>
      <c r="I16441"/>
      <c r="J16441"/>
      <c r="K16441"/>
    </row>
    <row r="16442" spans="1:11" ht="15">
      <c r="A16442"/>
      <c r="B16442"/>
      <c r="C16442"/>
      <c r="D16442"/>
      <c r="E16442"/>
      <c r="F16442"/>
      <c r="G16442"/>
      <c r="H16442"/>
      <c r="I16442"/>
      <c r="J16442"/>
      <c r="K16442"/>
    </row>
    <row r="16443" spans="1:11" ht="15">
      <c r="A16443"/>
      <c r="B16443"/>
      <c r="C16443"/>
      <c r="D16443"/>
      <c r="E16443"/>
      <c r="F16443"/>
      <c r="G16443"/>
      <c r="H16443"/>
      <c r="I16443"/>
      <c r="J16443"/>
      <c r="K16443"/>
    </row>
    <row r="16444" spans="1:11" ht="15">
      <c r="A16444"/>
      <c r="B16444"/>
      <c r="C16444"/>
      <c r="D16444"/>
      <c r="E16444"/>
      <c r="F16444"/>
      <c r="G16444"/>
      <c r="H16444"/>
      <c r="I16444"/>
      <c r="J16444"/>
      <c r="K16444"/>
    </row>
    <row r="16445" spans="1:11" ht="15">
      <c r="A16445"/>
      <c r="B16445"/>
      <c r="C16445"/>
      <c r="D16445"/>
      <c r="E16445"/>
      <c r="F16445"/>
      <c r="G16445"/>
      <c r="H16445"/>
      <c r="I16445"/>
      <c r="J16445"/>
      <c r="K16445"/>
    </row>
    <row r="16446" spans="1:11" ht="15">
      <c r="A16446"/>
      <c r="B16446"/>
      <c r="C16446"/>
      <c r="D16446"/>
      <c r="E16446"/>
      <c r="F16446"/>
      <c r="G16446"/>
      <c r="H16446"/>
      <c r="I16446"/>
      <c r="J16446"/>
      <c r="K16446"/>
    </row>
    <row r="16447" spans="1:11" ht="15">
      <c r="A16447"/>
      <c r="B16447"/>
      <c r="C16447"/>
      <c r="D16447"/>
      <c r="E16447"/>
      <c r="F16447"/>
      <c r="G16447"/>
      <c r="H16447"/>
      <c r="I16447"/>
      <c r="J16447"/>
      <c r="K16447"/>
    </row>
    <row r="16448" spans="1:11" ht="15">
      <c r="A16448"/>
      <c r="B16448"/>
      <c r="C16448"/>
      <c r="D16448"/>
      <c r="E16448"/>
      <c r="F16448"/>
      <c r="G16448"/>
      <c r="H16448"/>
      <c r="I16448"/>
      <c r="J16448"/>
      <c r="K16448"/>
    </row>
    <row r="16449" spans="1:11" ht="15">
      <c r="A16449"/>
      <c r="B16449"/>
      <c r="C16449"/>
      <c r="D16449"/>
      <c r="E16449"/>
      <c r="F16449"/>
      <c r="G16449"/>
      <c r="H16449"/>
      <c r="I16449"/>
      <c r="J16449"/>
      <c r="K16449"/>
    </row>
    <row r="16450" spans="1:11" ht="15">
      <c r="A16450"/>
      <c r="B16450"/>
      <c r="C16450"/>
      <c r="D16450"/>
      <c r="E16450"/>
      <c r="F16450"/>
      <c r="G16450"/>
      <c r="H16450"/>
      <c r="I16450"/>
      <c r="J16450"/>
      <c r="K16450"/>
    </row>
    <row r="16451" spans="1:11" ht="15">
      <c r="A16451"/>
      <c r="B16451"/>
      <c r="C16451"/>
      <c r="D16451"/>
      <c r="E16451"/>
      <c r="F16451"/>
      <c r="G16451"/>
      <c r="H16451"/>
      <c r="I16451"/>
      <c r="J16451"/>
      <c r="K16451"/>
    </row>
    <row r="16452" spans="1:11" ht="15">
      <c r="A16452"/>
      <c r="B16452"/>
      <c r="C16452"/>
      <c r="D16452"/>
      <c r="E16452"/>
      <c r="F16452"/>
      <c r="G16452"/>
      <c r="H16452"/>
      <c r="I16452"/>
      <c r="J16452"/>
      <c r="K16452"/>
    </row>
    <row r="16453" spans="1:11" ht="15">
      <c r="A16453"/>
      <c r="B16453"/>
      <c r="C16453"/>
      <c r="D16453"/>
      <c r="E16453"/>
      <c r="F16453"/>
      <c r="G16453"/>
      <c r="H16453"/>
      <c r="I16453"/>
      <c r="J16453"/>
      <c r="K16453"/>
    </row>
    <row r="16454" spans="1:11" ht="15">
      <c r="A16454"/>
      <c r="B16454"/>
      <c r="C16454"/>
      <c r="D16454"/>
      <c r="E16454"/>
      <c r="F16454"/>
      <c r="G16454"/>
      <c r="H16454"/>
      <c r="I16454"/>
      <c r="J16454"/>
      <c r="K16454"/>
    </row>
    <row r="16455" spans="1:11" ht="15">
      <c r="A16455"/>
      <c r="B16455"/>
      <c r="C16455"/>
      <c r="D16455"/>
      <c r="E16455"/>
      <c r="F16455"/>
      <c r="G16455"/>
      <c r="H16455"/>
      <c r="I16455"/>
      <c r="J16455"/>
      <c r="K16455"/>
    </row>
    <row r="16456" spans="1:11" ht="15">
      <c r="A16456"/>
      <c r="B16456"/>
      <c r="C16456"/>
      <c r="D16456"/>
      <c r="E16456"/>
      <c r="F16456"/>
      <c r="G16456"/>
      <c r="H16456"/>
      <c r="I16456"/>
      <c r="J16456"/>
      <c r="K16456"/>
    </row>
    <row r="16457" spans="1:11" ht="15">
      <c r="A16457"/>
      <c r="B16457"/>
      <c r="C16457"/>
      <c r="D16457"/>
      <c r="E16457"/>
      <c r="F16457"/>
      <c r="G16457"/>
      <c r="H16457"/>
      <c r="I16457"/>
      <c r="J16457"/>
      <c r="K16457"/>
    </row>
    <row r="16458" spans="1:11" ht="15">
      <c r="A16458"/>
      <c r="B16458"/>
      <c r="C16458"/>
      <c r="D16458"/>
      <c r="E16458"/>
      <c r="F16458"/>
      <c r="G16458"/>
      <c r="H16458"/>
      <c r="I16458"/>
      <c r="J16458"/>
      <c r="K16458"/>
    </row>
    <row r="16459" spans="1:11" ht="15">
      <c r="A16459"/>
      <c r="B16459"/>
      <c r="C16459"/>
      <c r="D16459"/>
      <c r="E16459"/>
      <c r="F16459"/>
      <c r="G16459"/>
      <c r="H16459"/>
      <c r="I16459"/>
      <c r="J16459"/>
      <c r="K16459"/>
    </row>
    <row r="16460" spans="1:11" ht="15">
      <c r="A16460"/>
      <c r="B16460"/>
      <c r="C16460"/>
      <c r="D16460"/>
      <c r="E16460"/>
      <c r="F16460"/>
      <c r="G16460"/>
      <c r="H16460"/>
      <c r="I16460"/>
      <c r="J16460"/>
      <c r="K16460"/>
    </row>
    <row r="16461" spans="1:11" ht="15">
      <c r="A16461"/>
      <c r="B16461"/>
      <c r="C16461"/>
      <c r="D16461"/>
      <c r="E16461"/>
      <c r="F16461"/>
      <c r="G16461"/>
      <c r="H16461"/>
      <c r="I16461"/>
      <c r="J16461"/>
      <c r="K16461"/>
    </row>
    <row r="16462" spans="1:11" ht="15">
      <c r="A16462"/>
      <c r="B16462"/>
      <c r="C16462"/>
      <c r="D16462"/>
      <c r="E16462"/>
      <c r="F16462"/>
      <c r="G16462"/>
      <c r="H16462"/>
      <c r="I16462"/>
      <c r="J16462"/>
      <c r="K16462"/>
    </row>
    <row r="16463" spans="1:11" ht="15">
      <c r="A16463"/>
      <c r="B16463"/>
      <c r="C16463"/>
      <c r="D16463"/>
      <c r="E16463"/>
      <c r="F16463"/>
      <c r="G16463"/>
      <c r="H16463"/>
      <c r="I16463"/>
      <c r="J16463"/>
      <c r="K16463"/>
    </row>
    <row r="16464" spans="1:11" ht="15">
      <c r="A16464"/>
      <c r="B16464"/>
      <c r="C16464"/>
      <c r="D16464"/>
      <c r="E16464"/>
      <c r="F16464"/>
      <c r="G16464"/>
      <c r="H16464"/>
      <c r="I16464"/>
      <c r="J16464"/>
      <c r="K16464"/>
    </row>
    <row r="16465" spans="1:11" ht="15">
      <c r="A16465"/>
      <c r="B16465"/>
      <c r="C16465"/>
      <c r="D16465"/>
      <c r="E16465"/>
      <c r="F16465"/>
      <c r="G16465"/>
      <c r="H16465"/>
      <c r="I16465"/>
      <c r="J16465"/>
      <c r="K16465"/>
    </row>
    <row r="16466" spans="1:11" ht="15">
      <c r="A16466"/>
      <c r="B16466"/>
      <c r="C16466"/>
      <c r="D16466"/>
      <c r="E16466"/>
      <c r="F16466"/>
      <c r="G16466"/>
      <c r="H16466"/>
      <c r="I16466"/>
      <c r="J16466"/>
      <c r="K16466"/>
    </row>
    <row r="16467" spans="1:11" ht="15">
      <c r="A16467"/>
      <c r="B16467"/>
      <c r="C16467"/>
      <c r="D16467"/>
      <c r="E16467"/>
      <c r="F16467"/>
      <c r="G16467"/>
      <c r="H16467"/>
      <c r="I16467"/>
      <c r="J16467"/>
      <c r="K16467"/>
    </row>
    <row r="16468" spans="1:11" ht="15">
      <c r="A16468"/>
      <c r="B16468"/>
      <c r="C16468"/>
      <c r="D16468"/>
      <c r="E16468"/>
      <c r="F16468"/>
      <c r="G16468"/>
      <c r="H16468"/>
      <c r="I16468"/>
      <c r="J16468"/>
      <c r="K16468"/>
    </row>
    <row r="16469" spans="1:11" ht="15">
      <c r="A16469"/>
      <c r="B16469"/>
      <c r="C16469"/>
      <c r="D16469"/>
      <c r="E16469"/>
      <c r="F16469"/>
      <c r="G16469"/>
      <c r="H16469"/>
      <c r="I16469"/>
      <c r="J16469"/>
      <c r="K16469"/>
    </row>
    <row r="16470" spans="1:11" ht="15">
      <c r="A16470"/>
      <c r="B16470"/>
      <c r="C16470"/>
      <c r="D16470"/>
      <c r="E16470"/>
      <c r="F16470"/>
      <c r="G16470"/>
      <c r="H16470"/>
      <c r="I16470"/>
      <c r="J16470"/>
      <c r="K16470"/>
    </row>
    <row r="16471" spans="1:11" ht="15">
      <c r="A16471"/>
      <c r="B16471"/>
      <c r="C16471"/>
      <c r="D16471"/>
      <c r="E16471"/>
      <c r="F16471"/>
      <c r="G16471"/>
      <c r="H16471"/>
      <c r="I16471"/>
      <c r="J16471"/>
      <c r="K16471"/>
    </row>
    <row r="16472" spans="1:11" ht="15">
      <c r="A16472"/>
      <c r="B16472"/>
      <c r="C16472"/>
      <c r="D16472"/>
      <c r="E16472"/>
      <c r="F16472"/>
      <c r="G16472"/>
      <c r="H16472"/>
      <c r="I16472"/>
      <c r="J16472"/>
      <c r="K16472"/>
    </row>
    <row r="16473" spans="1:11" ht="15">
      <c r="A16473"/>
      <c r="B16473"/>
      <c r="C16473"/>
      <c r="D16473"/>
      <c r="E16473"/>
      <c r="F16473"/>
      <c r="G16473"/>
      <c r="H16473"/>
      <c r="I16473"/>
      <c r="J16473"/>
      <c r="K16473"/>
    </row>
    <row r="16474" spans="1:11" ht="15">
      <c r="A16474"/>
      <c r="B16474"/>
      <c r="C16474"/>
      <c r="D16474"/>
      <c r="E16474"/>
      <c r="F16474"/>
      <c r="G16474"/>
      <c r="H16474"/>
      <c r="I16474"/>
      <c r="J16474"/>
      <c r="K16474"/>
    </row>
    <row r="16475" spans="1:11" ht="15">
      <c r="A16475"/>
      <c r="B16475"/>
      <c r="C16475"/>
      <c r="D16475"/>
      <c r="E16475"/>
      <c r="F16475"/>
      <c r="G16475"/>
      <c r="H16475"/>
      <c r="I16475"/>
      <c r="J16475"/>
      <c r="K16475"/>
    </row>
    <row r="16476" spans="1:11" ht="15">
      <c r="A16476"/>
      <c r="B16476"/>
      <c r="C16476"/>
      <c r="D16476"/>
      <c r="E16476"/>
      <c r="F16476"/>
      <c r="G16476"/>
      <c r="H16476"/>
      <c r="I16476"/>
      <c r="J16476"/>
      <c r="K16476"/>
    </row>
    <row r="16477" spans="1:11" ht="15">
      <c r="A16477"/>
      <c r="B16477"/>
      <c r="C16477"/>
      <c r="D16477"/>
      <c r="E16477"/>
      <c r="F16477"/>
      <c r="G16477"/>
      <c r="H16477"/>
      <c r="I16477"/>
      <c r="J16477"/>
      <c r="K16477"/>
    </row>
    <row r="16478" spans="1:11" ht="15">
      <c r="A16478"/>
      <c r="B16478"/>
      <c r="C16478"/>
      <c r="D16478"/>
      <c r="E16478"/>
      <c r="F16478"/>
      <c r="G16478"/>
      <c r="H16478"/>
      <c r="I16478"/>
      <c r="J16478"/>
      <c r="K16478"/>
    </row>
    <row r="16479" spans="1:11" ht="15">
      <c r="A16479"/>
      <c r="B16479"/>
      <c r="C16479"/>
      <c r="D16479"/>
      <c r="E16479"/>
      <c r="F16479"/>
      <c r="G16479"/>
      <c r="H16479"/>
      <c r="I16479"/>
      <c r="J16479"/>
      <c r="K16479"/>
    </row>
    <row r="16480" spans="1:11" ht="15">
      <c r="A16480"/>
      <c r="B16480"/>
      <c r="C16480"/>
      <c r="D16480"/>
      <c r="E16480"/>
      <c r="F16480"/>
      <c r="G16480"/>
      <c r="H16480"/>
      <c r="I16480"/>
      <c r="J16480"/>
      <c r="K16480"/>
    </row>
    <row r="16481" spans="1:11" ht="15">
      <c r="A16481"/>
      <c r="B16481"/>
      <c r="C16481"/>
      <c r="D16481"/>
      <c r="E16481"/>
      <c r="F16481"/>
      <c r="G16481"/>
      <c r="H16481"/>
      <c r="I16481"/>
      <c r="J16481"/>
      <c r="K16481"/>
    </row>
    <row r="16482" spans="1:11" ht="15">
      <c r="A16482"/>
      <c r="B16482"/>
      <c r="C16482"/>
      <c r="D16482"/>
      <c r="E16482"/>
      <c r="F16482"/>
      <c r="G16482"/>
      <c r="H16482"/>
      <c r="I16482"/>
      <c r="J16482"/>
      <c r="K16482"/>
    </row>
    <row r="16483" spans="1:11" ht="15">
      <c r="A16483"/>
      <c r="B16483"/>
      <c r="C16483"/>
      <c r="D16483"/>
      <c r="E16483"/>
      <c r="F16483"/>
      <c r="G16483"/>
      <c r="H16483"/>
      <c r="I16483"/>
      <c r="J16483"/>
      <c r="K16483"/>
    </row>
    <row r="16484" spans="1:11" ht="15">
      <c r="A16484"/>
      <c r="B16484"/>
      <c r="C16484"/>
      <c r="D16484"/>
      <c r="E16484"/>
      <c r="F16484"/>
      <c r="G16484"/>
      <c r="H16484"/>
      <c r="I16484"/>
      <c r="J16484"/>
      <c r="K16484"/>
    </row>
    <row r="16485" spans="1:11" ht="15">
      <c r="A16485"/>
      <c r="B16485"/>
      <c r="C16485"/>
      <c r="D16485"/>
      <c r="E16485"/>
      <c r="F16485"/>
      <c r="G16485"/>
      <c r="H16485"/>
      <c r="I16485"/>
      <c r="J16485"/>
      <c r="K16485"/>
    </row>
    <row r="16486" spans="1:11" ht="15">
      <c r="A16486"/>
      <c r="B16486"/>
      <c r="C16486"/>
      <c r="D16486"/>
      <c r="E16486"/>
      <c r="F16486"/>
      <c r="G16486"/>
      <c r="H16486"/>
      <c r="I16486"/>
      <c r="J16486"/>
      <c r="K16486"/>
    </row>
    <row r="16487" spans="1:11" ht="15">
      <c r="A16487"/>
      <c r="B16487"/>
      <c r="C16487"/>
      <c r="D16487"/>
      <c r="E16487"/>
      <c r="F16487"/>
      <c r="G16487"/>
      <c r="H16487"/>
      <c r="I16487"/>
      <c r="J16487"/>
      <c r="K16487"/>
    </row>
    <row r="16488" spans="1:11" ht="15">
      <c r="A16488"/>
      <c r="B16488"/>
      <c r="C16488"/>
      <c r="D16488"/>
      <c r="E16488"/>
      <c r="F16488"/>
      <c r="G16488"/>
      <c r="H16488"/>
      <c r="I16488"/>
      <c r="J16488"/>
      <c r="K16488"/>
    </row>
    <row r="16489" spans="1:11" ht="15">
      <c r="A16489"/>
      <c r="B16489"/>
      <c r="C16489"/>
      <c r="D16489"/>
      <c r="E16489"/>
      <c r="F16489"/>
      <c r="G16489"/>
      <c r="H16489"/>
      <c r="I16489"/>
      <c r="J16489"/>
      <c r="K16489"/>
    </row>
    <row r="16490" spans="1:11" ht="15">
      <c r="A16490"/>
      <c r="B16490"/>
      <c r="C16490"/>
      <c r="D16490"/>
      <c r="E16490"/>
      <c r="F16490"/>
      <c r="G16490"/>
      <c r="H16490"/>
      <c r="I16490"/>
      <c r="J16490"/>
      <c r="K16490"/>
    </row>
    <row r="16491" spans="1:11" ht="15">
      <c r="A16491"/>
      <c r="B16491"/>
      <c r="C16491"/>
      <c r="D16491"/>
      <c r="E16491"/>
      <c r="F16491"/>
      <c r="G16491"/>
      <c r="H16491"/>
      <c r="I16491"/>
      <c r="J16491"/>
      <c r="K16491"/>
    </row>
    <row r="16492" spans="1:11" ht="15">
      <c r="A16492"/>
      <c r="B16492"/>
      <c r="C16492"/>
      <c r="D16492"/>
      <c r="E16492"/>
      <c r="F16492"/>
      <c r="G16492"/>
      <c r="H16492"/>
      <c r="I16492"/>
      <c r="J16492"/>
      <c r="K16492"/>
    </row>
    <row r="16493" spans="1:11" ht="15">
      <c r="A16493"/>
      <c r="B16493"/>
      <c r="C16493"/>
      <c r="D16493"/>
      <c r="E16493"/>
      <c r="F16493"/>
      <c r="G16493"/>
      <c r="H16493"/>
      <c r="I16493"/>
      <c r="J16493"/>
      <c r="K16493"/>
    </row>
    <row r="16494" spans="1:11" ht="15">
      <c r="A16494"/>
      <c r="B16494"/>
      <c r="C16494"/>
      <c r="D16494"/>
      <c r="E16494"/>
      <c r="F16494"/>
      <c r="G16494"/>
      <c r="H16494"/>
      <c r="I16494"/>
      <c r="J16494"/>
      <c r="K16494"/>
    </row>
    <row r="16495" spans="1:11" ht="15">
      <c r="A16495"/>
      <c r="B16495"/>
      <c r="C16495"/>
      <c r="D16495"/>
      <c r="E16495"/>
      <c r="F16495"/>
      <c r="G16495"/>
      <c r="H16495"/>
      <c r="I16495"/>
      <c r="J16495"/>
      <c r="K16495"/>
    </row>
    <row r="16496" spans="1:11" ht="15">
      <c r="A16496"/>
      <c r="B16496"/>
      <c r="C16496"/>
      <c r="D16496"/>
      <c r="E16496"/>
      <c r="F16496"/>
      <c r="G16496"/>
      <c r="H16496"/>
      <c r="I16496"/>
      <c r="J16496"/>
      <c r="K16496"/>
    </row>
    <row r="16497" spans="1:11" ht="15">
      <c r="A16497"/>
      <c r="B16497"/>
      <c r="C16497"/>
      <c r="D16497"/>
      <c r="E16497"/>
      <c r="F16497"/>
      <c r="G16497"/>
      <c r="H16497"/>
      <c r="I16497"/>
      <c r="J16497"/>
      <c r="K16497"/>
    </row>
    <row r="16498" spans="1:11" ht="15">
      <c r="A16498"/>
      <c r="B16498"/>
      <c r="C16498"/>
      <c r="D16498"/>
      <c r="E16498"/>
      <c r="F16498"/>
      <c r="G16498"/>
      <c r="H16498"/>
      <c r="I16498"/>
      <c r="J16498"/>
      <c r="K16498"/>
    </row>
    <row r="16499" spans="1:11" ht="15">
      <c r="A16499"/>
      <c r="B16499"/>
      <c r="C16499"/>
      <c r="D16499"/>
      <c r="E16499"/>
      <c r="F16499"/>
      <c r="G16499"/>
      <c r="H16499"/>
      <c r="I16499"/>
      <c r="J16499"/>
      <c r="K16499"/>
    </row>
    <row r="16500" spans="1:11" ht="15">
      <c r="A16500"/>
      <c r="B16500"/>
      <c r="C16500"/>
      <c r="D16500"/>
      <c r="E16500"/>
      <c r="F16500"/>
      <c r="G16500"/>
      <c r="H16500"/>
      <c r="I16500"/>
      <c r="J16500"/>
      <c r="K16500"/>
    </row>
    <row r="16501" spans="1:11" ht="15">
      <c r="A16501"/>
      <c r="B16501"/>
      <c r="C16501"/>
      <c r="D16501"/>
      <c r="E16501"/>
      <c r="F16501"/>
      <c r="G16501"/>
      <c r="H16501"/>
      <c r="I16501"/>
      <c r="J16501"/>
      <c r="K16501"/>
    </row>
    <row r="16502" spans="1:11" ht="15">
      <c r="A16502"/>
      <c r="B16502"/>
      <c r="C16502"/>
      <c r="D16502"/>
      <c r="E16502"/>
      <c r="F16502"/>
      <c r="G16502"/>
      <c r="H16502"/>
      <c r="I16502"/>
      <c r="J16502"/>
      <c r="K16502"/>
    </row>
    <row r="16503" spans="1:11" ht="15">
      <c r="A16503"/>
      <c r="B16503"/>
      <c r="C16503"/>
      <c r="D16503"/>
      <c r="E16503"/>
      <c r="F16503"/>
      <c r="G16503"/>
      <c r="H16503"/>
      <c r="I16503"/>
      <c r="J16503"/>
      <c r="K16503"/>
    </row>
    <row r="16504" spans="1:11" ht="15">
      <c r="A16504"/>
      <c r="B16504"/>
      <c r="C16504"/>
      <c r="D16504"/>
      <c r="E16504"/>
      <c r="F16504"/>
      <c r="G16504"/>
      <c r="H16504"/>
      <c r="I16504"/>
      <c r="J16504"/>
      <c r="K16504"/>
    </row>
    <row r="16505" spans="1:11" ht="15">
      <c r="A16505"/>
      <c r="B16505"/>
      <c r="C16505"/>
      <c r="D16505"/>
      <c r="E16505"/>
      <c r="F16505"/>
      <c r="G16505"/>
      <c r="H16505"/>
      <c r="I16505"/>
      <c r="J16505"/>
      <c r="K16505"/>
    </row>
    <row r="16506" spans="1:11" ht="15">
      <c r="A16506"/>
      <c r="B16506"/>
      <c r="C16506"/>
      <c r="D16506"/>
      <c r="E16506"/>
      <c r="F16506"/>
      <c r="G16506"/>
      <c r="H16506"/>
      <c r="I16506"/>
      <c r="J16506"/>
      <c r="K16506"/>
    </row>
    <row r="16507" spans="1:11" ht="15">
      <c r="A16507"/>
      <c r="B16507"/>
      <c r="C16507"/>
      <c r="D16507"/>
      <c r="E16507"/>
      <c r="F16507"/>
      <c r="G16507"/>
      <c r="H16507"/>
      <c r="I16507"/>
      <c r="J16507"/>
      <c r="K16507"/>
    </row>
    <row r="16508" spans="1:11" ht="15">
      <c r="A16508"/>
      <c r="B16508"/>
      <c r="C16508"/>
      <c r="D16508"/>
      <c r="E16508"/>
      <c r="F16508"/>
      <c r="G16508"/>
      <c r="H16508"/>
      <c r="I16508"/>
      <c r="J16508"/>
      <c r="K16508"/>
    </row>
    <row r="16509" spans="1:11" ht="15">
      <c r="A16509"/>
      <c r="B16509"/>
      <c r="C16509"/>
      <c r="D16509"/>
      <c r="E16509"/>
      <c r="F16509"/>
      <c r="G16509"/>
      <c r="H16509"/>
      <c r="I16509"/>
      <c r="J16509"/>
      <c r="K16509"/>
    </row>
    <row r="16510" spans="1:11" ht="15">
      <c r="A16510"/>
      <c r="B16510"/>
      <c r="C16510"/>
      <c r="D16510"/>
      <c r="E16510"/>
      <c r="F16510"/>
      <c r="G16510"/>
      <c r="H16510"/>
      <c r="I16510"/>
      <c r="J16510"/>
      <c r="K16510"/>
    </row>
    <row r="16511" spans="1:11" ht="15">
      <c r="A16511"/>
      <c r="B16511"/>
      <c r="C16511"/>
      <c r="D16511"/>
      <c r="E16511"/>
      <c r="F16511"/>
      <c r="G16511"/>
      <c r="H16511"/>
      <c r="I16511"/>
      <c r="J16511"/>
      <c r="K16511"/>
    </row>
    <row r="16512" spans="1:11" ht="15">
      <c r="A16512"/>
      <c r="B16512"/>
      <c r="C16512"/>
      <c r="D16512"/>
      <c r="E16512"/>
      <c r="F16512"/>
      <c r="G16512"/>
      <c r="H16512"/>
      <c r="I16512"/>
      <c r="J16512"/>
      <c r="K16512"/>
    </row>
    <row r="16513" spans="1:11" ht="15">
      <c r="A16513"/>
      <c r="B16513"/>
      <c r="C16513"/>
      <c r="D16513"/>
      <c r="E16513"/>
      <c r="F16513"/>
      <c r="G16513"/>
      <c r="H16513"/>
      <c r="I16513"/>
      <c r="J16513"/>
      <c r="K16513"/>
    </row>
    <row r="16514" spans="1:11" ht="15">
      <c r="A16514"/>
      <c r="B16514"/>
      <c r="C16514"/>
      <c r="D16514"/>
      <c r="E16514"/>
      <c r="F16514"/>
      <c r="G16514"/>
      <c r="H16514"/>
      <c r="I16514"/>
      <c r="J16514"/>
      <c r="K16514"/>
    </row>
    <row r="16515" spans="1:11" ht="15">
      <c r="A16515"/>
      <c r="B16515"/>
      <c r="C16515"/>
      <c r="D16515"/>
      <c r="E16515"/>
      <c r="F16515"/>
      <c r="G16515"/>
      <c r="H16515"/>
      <c r="I16515"/>
      <c r="J16515"/>
      <c r="K16515"/>
    </row>
    <row r="16516" spans="1:11" ht="15">
      <c r="A16516"/>
      <c r="B16516"/>
      <c r="C16516"/>
      <c r="D16516"/>
      <c r="E16516"/>
      <c r="F16516"/>
      <c r="G16516"/>
      <c r="H16516"/>
      <c r="I16516"/>
      <c r="J16516"/>
      <c r="K16516"/>
    </row>
    <row r="16517" spans="1:11" ht="15">
      <c r="A16517"/>
      <c r="B16517"/>
      <c r="C16517"/>
      <c r="D16517"/>
      <c r="E16517"/>
      <c r="F16517"/>
      <c r="G16517"/>
      <c r="H16517"/>
      <c r="I16517"/>
      <c r="J16517"/>
      <c r="K16517"/>
    </row>
    <row r="16518" spans="1:11" ht="15">
      <c r="A16518"/>
      <c r="B16518"/>
      <c r="C16518"/>
      <c r="D16518"/>
      <c r="E16518"/>
      <c r="F16518"/>
      <c r="G16518"/>
      <c r="H16518"/>
      <c r="I16518"/>
      <c r="J16518"/>
      <c r="K16518"/>
    </row>
    <row r="16519" spans="1:11" ht="15">
      <c r="A16519"/>
      <c r="B16519"/>
      <c r="C16519"/>
      <c r="D16519"/>
      <c r="E16519"/>
      <c r="F16519"/>
      <c r="G16519"/>
      <c r="H16519"/>
      <c r="I16519"/>
      <c r="J16519"/>
      <c r="K16519"/>
    </row>
    <row r="16520" spans="1:11" ht="15">
      <c r="A16520"/>
      <c r="B16520"/>
      <c r="C16520"/>
      <c r="D16520"/>
      <c r="E16520"/>
      <c r="F16520"/>
      <c r="G16520"/>
      <c r="H16520"/>
      <c r="I16520"/>
      <c r="J16520"/>
      <c r="K16520"/>
    </row>
    <row r="16521" spans="1:11" ht="15">
      <c r="A16521"/>
      <c r="B16521"/>
      <c r="C16521"/>
      <c r="D16521"/>
      <c r="E16521"/>
      <c r="F16521"/>
      <c r="G16521"/>
      <c r="H16521"/>
      <c r="I16521"/>
      <c r="J16521"/>
      <c r="K16521"/>
    </row>
    <row r="16522" spans="1:11" ht="15">
      <c r="A16522"/>
      <c r="B16522"/>
      <c r="C16522"/>
      <c r="D16522"/>
      <c r="E16522"/>
      <c r="F16522"/>
      <c r="G16522"/>
      <c r="H16522"/>
      <c r="I16522"/>
      <c r="J16522"/>
      <c r="K16522"/>
    </row>
    <row r="16523" spans="1:11" ht="15">
      <c r="A16523"/>
      <c r="B16523"/>
      <c r="C16523"/>
      <c r="D16523"/>
      <c r="E16523"/>
      <c r="F16523"/>
      <c r="G16523"/>
      <c r="H16523"/>
      <c r="I16523"/>
      <c r="J16523"/>
      <c r="K16523"/>
    </row>
    <row r="16524" spans="1:11" ht="15">
      <c r="A16524"/>
      <c r="B16524"/>
      <c r="C16524"/>
      <c r="D16524"/>
      <c r="E16524"/>
      <c r="F16524"/>
      <c r="G16524"/>
      <c r="H16524"/>
      <c r="I16524"/>
      <c r="J16524"/>
      <c r="K16524"/>
    </row>
    <row r="16525" spans="1:11" ht="15">
      <c r="A16525"/>
      <c r="B16525"/>
      <c r="C16525"/>
      <c r="D16525"/>
      <c r="E16525"/>
      <c r="F16525"/>
      <c r="G16525"/>
      <c r="H16525"/>
      <c r="I16525"/>
      <c r="J16525"/>
      <c r="K16525"/>
    </row>
    <row r="16526" spans="1:11" ht="15">
      <c r="A16526"/>
      <c r="B16526"/>
      <c r="C16526"/>
      <c r="D16526"/>
      <c r="E16526"/>
      <c r="F16526"/>
      <c r="G16526"/>
      <c r="H16526"/>
      <c r="I16526"/>
      <c r="J16526"/>
      <c r="K16526"/>
    </row>
    <row r="16527" spans="1:11" ht="15">
      <c r="A16527"/>
      <c r="B16527"/>
      <c r="C16527"/>
      <c r="D16527"/>
      <c r="E16527"/>
      <c r="F16527"/>
      <c r="G16527"/>
      <c r="H16527"/>
      <c r="I16527"/>
      <c r="J16527"/>
      <c r="K16527"/>
    </row>
    <row r="16528" spans="1:11" ht="15">
      <c r="A16528"/>
      <c r="B16528"/>
      <c r="C16528"/>
      <c r="D16528"/>
      <c r="E16528"/>
      <c r="F16528"/>
      <c r="G16528"/>
      <c r="H16528"/>
      <c r="I16528"/>
      <c r="J16528"/>
      <c r="K16528"/>
    </row>
    <row r="16529" spans="1:11" ht="15">
      <c r="A16529"/>
      <c r="B16529"/>
      <c r="C16529"/>
      <c r="D16529"/>
      <c r="E16529"/>
      <c r="F16529"/>
      <c r="G16529"/>
      <c r="H16529"/>
      <c r="I16529"/>
      <c r="J16529"/>
      <c r="K16529"/>
    </row>
    <row r="16530" spans="1:11" ht="15">
      <c r="A16530"/>
      <c r="B16530"/>
      <c r="C16530"/>
      <c r="D16530"/>
      <c r="E16530"/>
      <c r="F16530"/>
      <c r="G16530"/>
      <c r="H16530"/>
      <c r="I16530"/>
      <c r="J16530"/>
      <c r="K16530"/>
    </row>
    <row r="16531" spans="1:11" ht="15">
      <c r="A16531"/>
      <c r="B16531"/>
      <c r="C16531"/>
      <c r="D16531"/>
      <c r="E16531"/>
      <c r="F16531"/>
      <c r="G16531"/>
      <c r="H16531"/>
      <c r="I16531"/>
      <c r="J16531"/>
      <c r="K16531"/>
    </row>
    <row r="16532" spans="1:11" ht="15">
      <c r="A16532"/>
      <c r="B16532"/>
      <c r="C16532"/>
      <c r="D16532"/>
      <c r="E16532"/>
      <c r="F16532"/>
      <c r="G16532"/>
      <c r="H16532"/>
      <c r="I16532"/>
      <c r="J16532"/>
      <c r="K16532"/>
    </row>
    <row r="16533" spans="1:11" ht="15">
      <c r="A16533"/>
      <c r="B16533"/>
      <c r="C16533"/>
      <c r="D16533"/>
      <c r="E16533"/>
      <c r="F16533"/>
      <c r="G16533"/>
      <c r="H16533"/>
      <c r="I16533"/>
      <c r="J16533"/>
      <c r="K16533"/>
    </row>
    <row r="16534" spans="1:11" ht="15">
      <c r="A16534"/>
      <c r="B16534"/>
      <c r="C16534"/>
      <c r="D16534"/>
      <c r="E16534"/>
      <c r="F16534"/>
      <c r="G16534"/>
      <c r="H16534"/>
      <c r="I16534"/>
      <c r="J16534"/>
      <c r="K16534"/>
    </row>
    <row r="16535" spans="1:11" ht="15">
      <c r="A16535"/>
      <c r="B16535"/>
      <c r="C16535"/>
      <c r="D16535"/>
      <c r="E16535"/>
      <c r="F16535"/>
      <c r="G16535"/>
      <c r="H16535"/>
      <c r="I16535"/>
      <c r="J16535"/>
      <c r="K16535"/>
    </row>
    <row r="16536" spans="1:11" ht="15">
      <c r="A16536"/>
      <c r="B16536"/>
      <c r="C16536"/>
      <c r="D16536"/>
      <c r="E16536"/>
      <c r="F16536"/>
      <c r="G16536"/>
      <c r="H16536"/>
      <c r="I16536"/>
      <c r="J16536"/>
      <c r="K16536"/>
    </row>
    <row r="16537" spans="1:11" ht="15">
      <c r="A16537"/>
      <c r="B16537"/>
      <c r="C16537"/>
      <c r="D16537"/>
      <c r="E16537"/>
      <c r="F16537"/>
      <c r="G16537"/>
      <c r="H16537"/>
      <c r="I16537"/>
      <c r="J16537"/>
      <c r="K16537"/>
    </row>
    <row r="16538" spans="1:11" ht="15">
      <c r="A16538"/>
      <c r="B16538"/>
      <c r="C16538"/>
      <c r="D16538"/>
      <c r="E16538"/>
      <c r="F16538"/>
      <c r="G16538"/>
      <c r="H16538"/>
      <c r="I16538"/>
      <c r="J16538"/>
      <c r="K16538"/>
    </row>
    <row r="16539" spans="1:11" ht="15">
      <c r="A16539"/>
      <c r="B16539"/>
      <c r="C16539"/>
      <c r="D16539"/>
      <c r="E16539"/>
      <c r="F16539"/>
      <c r="G16539"/>
      <c r="H16539"/>
      <c r="I16539"/>
      <c r="J16539"/>
      <c r="K16539"/>
    </row>
    <row r="16540" spans="1:11" ht="15">
      <c r="A16540"/>
      <c r="B16540"/>
      <c r="C16540"/>
      <c r="D16540"/>
      <c r="E16540"/>
      <c r="F16540"/>
      <c r="G16540"/>
      <c r="H16540"/>
      <c r="I16540"/>
      <c r="J16540"/>
      <c r="K16540"/>
    </row>
    <row r="16541" spans="1:11" ht="15">
      <c r="A16541"/>
      <c r="B16541"/>
      <c r="C16541"/>
      <c r="D16541"/>
      <c r="E16541"/>
      <c r="F16541"/>
      <c r="G16541"/>
      <c r="H16541"/>
      <c r="I16541"/>
      <c r="J16541"/>
      <c r="K16541"/>
    </row>
    <row r="16542" spans="1:11" ht="15">
      <c r="A16542"/>
      <c r="B16542"/>
      <c r="C16542"/>
      <c r="D16542"/>
      <c r="E16542"/>
      <c r="F16542"/>
      <c r="G16542"/>
      <c r="H16542"/>
      <c r="I16542"/>
      <c r="J16542"/>
      <c r="K16542"/>
    </row>
    <row r="16543" spans="1:11" ht="15">
      <c r="A16543"/>
      <c r="B16543"/>
      <c r="C16543"/>
      <c r="D16543"/>
      <c r="E16543"/>
      <c r="F16543"/>
      <c r="G16543"/>
      <c r="H16543"/>
      <c r="I16543"/>
      <c r="J16543"/>
      <c r="K16543"/>
    </row>
    <row r="16544" spans="1:11" ht="15">
      <c r="A16544"/>
      <c r="B16544"/>
      <c r="C16544"/>
      <c r="D16544"/>
      <c r="E16544"/>
      <c r="F16544"/>
      <c r="G16544"/>
      <c r="H16544"/>
      <c r="I16544"/>
      <c r="J16544"/>
      <c r="K16544"/>
    </row>
    <row r="16545" spans="1:11" ht="15">
      <c r="A16545"/>
      <c r="B16545"/>
      <c r="C16545"/>
      <c r="D16545"/>
      <c r="E16545"/>
      <c r="F16545"/>
      <c r="G16545"/>
      <c r="H16545"/>
      <c r="I16545"/>
      <c r="J16545"/>
      <c r="K16545"/>
    </row>
    <row r="16546" spans="1:11" ht="15">
      <c r="A16546"/>
      <c r="B16546"/>
      <c r="C16546"/>
      <c r="D16546"/>
      <c r="E16546"/>
      <c r="F16546"/>
      <c r="G16546"/>
      <c r="H16546"/>
      <c r="I16546"/>
      <c r="J16546"/>
      <c r="K16546"/>
    </row>
    <row r="16547" spans="1:11" ht="15">
      <c r="A16547"/>
      <c r="B16547"/>
      <c r="C16547"/>
      <c r="D16547"/>
      <c r="E16547"/>
      <c r="F16547"/>
      <c r="G16547"/>
      <c r="H16547"/>
      <c r="I16547"/>
      <c r="J16547"/>
      <c r="K16547"/>
    </row>
    <row r="16548" spans="1:11" ht="15">
      <c r="A16548"/>
      <c r="B16548"/>
      <c r="C16548"/>
      <c r="D16548"/>
      <c r="E16548"/>
      <c r="F16548"/>
      <c r="G16548"/>
      <c r="H16548"/>
      <c r="I16548"/>
      <c r="J16548"/>
      <c r="K16548"/>
    </row>
    <row r="16549" spans="1:11" ht="15">
      <c r="A16549"/>
      <c r="B16549"/>
      <c r="C16549"/>
      <c r="D16549"/>
      <c r="E16549"/>
      <c r="F16549"/>
      <c r="G16549"/>
      <c r="H16549"/>
      <c r="I16549"/>
      <c r="J16549"/>
      <c r="K16549"/>
    </row>
    <row r="16550" spans="1:11" ht="15">
      <c r="A16550"/>
      <c r="B16550"/>
      <c r="C16550"/>
      <c r="D16550"/>
      <c r="E16550"/>
      <c r="F16550"/>
      <c r="G16550"/>
      <c r="H16550"/>
      <c r="I16550"/>
      <c r="J16550"/>
      <c r="K16550"/>
    </row>
    <row r="16551" spans="1:11" ht="15">
      <c r="A16551"/>
      <c r="B16551"/>
      <c r="C16551"/>
      <c r="D16551"/>
      <c r="E16551"/>
      <c r="F16551"/>
      <c r="G16551"/>
      <c r="H16551"/>
      <c r="I16551"/>
      <c r="J16551"/>
      <c r="K16551"/>
    </row>
    <row r="16552" spans="1:11" ht="15">
      <c r="A16552"/>
      <c r="B16552"/>
      <c r="C16552"/>
      <c r="D16552"/>
      <c r="E16552"/>
      <c r="F16552"/>
      <c r="G16552"/>
      <c r="H16552"/>
      <c r="I16552"/>
      <c r="J16552"/>
      <c r="K16552"/>
    </row>
    <row r="16553" spans="1:11" ht="15">
      <c r="A16553"/>
      <c r="B16553"/>
      <c r="C16553"/>
      <c r="D16553"/>
      <c r="E16553"/>
      <c r="F16553"/>
      <c r="G16553"/>
      <c r="H16553"/>
      <c r="I16553"/>
      <c r="J16553"/>
      <c r="K16553"/>
    </row>
    <row r="16554" spans="1:11" ht="15">
      <c r="A16554"/>
      <c r="B16554"/>
      <c r="C16554"/>
      <c r="D16554"/>
      <c r="E16554"/>
      <c r="F16554"/>
      <c r="G16554"/>
      <c r="H16554"/>
      <c r="I16554"/>
      <c r="J16554"/>
      <c r="K16554"/>
    </row>
    <row r="16555" spans="1:11" ht="15">
      <c r="A16555"/>
      <c r="B16555"/>
      <c r="C16555"/>
      <c r="D16555"/>
      <c r="E16555"/>
      <c r="F16555"/>
      <c r="G16555"/>
      <c r="H16555"/>
      <c r="I16555"/>
      <c r="J16555"/>
      <c r="K16555"/>
    </row>
    <row r="16556" spans="1:11" ht="15">
      <c r="A16556"/>
      <c r="B16556"/>
      <c r="C16556"/>
      <c r="D16556"/>
      <c r="E16556"/>
      <c r="F16556"/>
      <c r="G16556"/>
      <c r="H16556"/>
      <c r="I16556"/>
      <c r="J16556"/>
      <c r="K16556"/>
    </row>
    <row r="16557" spans="1:11" ht="15">
      <c r="A16557"/>
      <c r="B16557"/>
      <c r="C16557"/>
      <c r="D16557"/>
      <c r="E16557"/>
      <c r="F16557"/>
      <c r="G16557"/>
      <c r="H16557"/>
      <c r="I16557"/>
      <c r="J16557"/>
      <c r="K16557"/>
    </row>
    <row r="16558" spans="1:11" ht="15">
      <c r="A16558"/>
      <c r="B16558"/>
      <c r="C16558"/>
      <c r="D16558"/>
      <c r="E16558"/>
      <c r="F16558"/>
      <c r="G16558"/>
      <c r="H16558"/>
      <c r="I16558"/>
      <c r="J16558"/>
      <c r="K16558"/>
    </row>
    <row r="16559" spans="1:11" ht="15">
      <c r="A16559"/>
      <c r="B16559"/>
      <c r="C16559"/>
      <c r="D16559"/>
      <c r="E16559"/>
      <c r="F16559"/>
      <c r="G16559"/>
      <c r="H16559"/>
      <c r="I16559"/>
      <c r="J16559"/>
      <c r="K16559"/>
    </row>
    <row r="16560" spans="1:11" ht="15">
      <c r="A16560"/>
      <c r="B16560"/>
      <c r="C16560"/>
      <c r="D16560"/>
      <c r="E16560"/>
      <c r="F16560"/>
      <c r="G16560"/>
      <c r="H16560"/>
      <c r="I16560"/>
      <c r="J16560"/>
      <c r="K16560"/>
    </row>
    <row r="16561" spans="1:11" ht="15">
      <c r="A16561"/>
      <c r="B16561"/>
      <c r="C16561"/>
      <c r="D16561"/>
      <c r="E16561"/>
      <c r="F16561"/>
      <c r="G16561"/>
      <c r="H16561"/>
      <c r="I16561"/>
      <c r="J16561"/>
      <c r="K16561"/>
    </row>
    <row r="16562" spans="1:11" ht="15">
      <c r="A16562"/>
      <c r="B16562"/>
      <c r="C16562"/>
      <c r="D16562"/>
      <c r="E16562"/>
      <c r="F16562"/>
      <c r="G16562"/>
      <c r="H16562"/>
      <c r="I16562"/>
      <c r="J16562"/>
      <c r="K16562"/>
    </row>
    <row r="16563" spans="1:11" ht="15">
      <c r="A16563"/>
      <c r="B16563"/>
      <c r="C16563"/>
      <c r="D16563"/>
      <c r="E16563"/>
      <c r="F16563"/>
      <c r="G16563"/>
      <c r="H16563"/>
      <c r="I16563"/>
      <c r="J16563"/>
      <c r="K16563"/>
    </row>
    <row r="16564" spans="1:11" ht="15">
      <c r="A16564"/>
      <c r="B16564"/>
      <c r="C16564"/>
      <c r="D16564"/>
      <c r="E16564"/>
      <c r="F16564"/>
      <c r="G16564"/>
      <c r="H16564"/>
      <c r="I16564"/>
      <c r="J16564"/>
      <c r="K16564"/>
    </row>
    <row r="16565" spans="1:11" ht="15">
      <c r="A16565"/>
      <c r="B16565"/>
      <c r="C16565"/>
      <c r="D16565"/>
      <c r="E16565"/>
      <c r="F16565"/>
      <c r="G16565"/>
      <c r="H16565"/>
      <c r="I16565"/>
      <c r="J16565"/>
      <c r="K16565"/>
    </row>
    <row r="16566" spans="1:11" ht="15">
      <c r="A16566"/>
      <c r="B16566"/>
      <c r="C16566"/>
      <c r="D16566"/>
      <c r="E16566"/>
      <c r="F16566"/>
      <c r="G16566"/>
      <c r="H16566"/>
      <c r="I16566"/>
      <c r="J16566"/>
      <c r="K16566"/>
    </row>
    <row r="16567" spans="1:11" ht="15">
      <c r="A16567"/>
      <c r="B16567"/>
      <c r="C16567"/>
      <c r="D16567"/>
      <c r="E16567"/>
      <c r="F16567"/>
      <c r="G16567"/>
      <c r="H16567"/>
      <c r="I16567"/>
      <c r="J16567"/>
      <c r="K16567"/>
    </row>
    <row r="16568" spans="1:11" ht="15">
      <c r="A16568"/>
      <c r="B16568"/>
      <c r="C16568"/>
      <c r="D16568"/>
      <c r="E16568"/>
      <c r="F16568"/>
      <c r="G16568"/>
      <c r="H16568"/>
      <c r="I16568"/>
      <c r="J16568"/>
      <c r="K16568"/>
    </row>
    <row r="16569" spans="1:11" ht="15">
      <c r="A16569"/>
      <c r="B16569"/>
      <c r="C16569"/>
      <c r="D16569"/>
      <c r="E16569"/>
      <c r="F16569"/>
      <c r="G16569"/>
      <c r="H16569"/>
      <c r="I16569"/>
      <c r="J16569"/>
      <c r="K16569"/>
    </row>
    <row r="16570" spans="1:11" ht="15">
      <c r="A16570"/>
      <c r="B16570"/>
      <c r="C16570"/>
      <c r="D16570"/>
      <c r="E16570"/>
      <c r="F16570"/>
      <c r="G16570"/>
      <c r="H16570"/>
      <c r="I16570"/>
      <c r="J16570"/>
      <c r="K16570"/>
    </row>
    <row r="16571" spans="1:11" ht="15">
      <c r="A16571"/>
      <c r="B16571"/>
      <c r="C16571"/>
      <c r="D16571"/>
      <c r="E16571"/>
      <c r="F16571"/>
      <c r="G16571"/>
      <c r="H16571"/>
      <c r="I16571"/>
      <c r="J16571"/>
      <c r="K16571"/>
    </row>
    <row r="16572" spans="1:11" ht="15">
      <c r="A16572"/>
      <c r="B16572"/>
      <c r="C16572"/>
      <c r="D16572"/>
      <c r="E16572"/>
      <c r="F16572"/>
      <c r="G16572"/>
      <c r="H16572"/>
      <c r="I16572"/>
      <c r="J16572"/>
      <c r="K16572"/>
    </row>
    <row r="16573" spans="1:11" ht="15">
      <c r="A16573"/>
      <c r="B16573"/>
      <c r="C16573"/>
      <c r="D16573"/>
      <c r="E16573"/>
      <c r="F16573"/>
      <c r="G16573"/>
      <c r="H16573"/>
      <c r="I16573"/>
      <c r="J16573"/>
      <c r="K16573"/>
    </row>
    <row r="16574" spans="1:11" ht="15">
      <c r="A16574"/>
      <c r="B16574"/>
      <c r="C16574"/>
      <c r="D16574"/>
      <c r="E16574"/>
      <c r="F16574"/>
      <c r="G16574"/>
      <c r="H16574"/>
      <c r="I16574"/>
      <c r="J16574"/>
      <c r="K16574"/>
    </row>
    <row r="16575" spans="1:11" ht="15">
      <c r="A16575"/>
      <c r="B16575"/>
      <c r="C16575"/>
      <c r="D16575"/>
      <c r="E16575"/>
      <c r="F16575"/>
      <c r="G16575"/>
      <c r="H16575"/>
      <c r="I16575"/>
      <c r="J16575"/>
      <c r="K16575"/>
    </row>
    <row r="16576" spans="1:11" ht="15">
      <c r="A16576"/>
      <c r="B16576"/>
      <c r="C16576"/>
      <c r="D16576"/>
      <c r="E16576"/>
      <c r="F16576"/>
      <c r="G16576"/>
      <c r="H16576"/>
      <c r="I16576"/>
      <c r="J16576"/>
      <c r="K16576"/>
    </row>
    <row r="16577" spans="1:11" ht="15">
      <c r="A16577"/>
      <c r="B16577"/>
      <c r="C16577"/>
      <c r="D16577"/>
      <c r="E16577"/>
      <c r="F16577"/>
      <c r="G16577"/>
      <c r="H16577"/>
      <c r="I16577"/>
      <c r="J16577"/>
      <c r="K16577"/>
    </row>
    <row r="16578" spans="1:11" ht="15">
      <c r="A16578"/>
      <c r="B16578"/>
      <c r="C16578"/>
      <c r="D16578"/>
      <c r="E16578"/>
      <c r="F16578"/>
      <c r="G16578"/>
      <c r="H16578"/>
      <c r="I16578"/>
      <c r="J16578"/>
      <c r="K16578"/>
    </row>
    <row r="16579" spans="1:11" ht="15">
      <c r="A16579"/>
      <c r="B16579"/>
      <c r="C16579"/>
      <c r="D16579"/>
      <c r="E16579"/>
      <c r="F16579"/>
      <c r="G16579"/>
      <c r="H16579"/>
      <c r="I16579"/>
      <c r="J16579"/>
      <c r="K16579"/>
    </row>
    <row r="16580" spans="1:11" ht="15">
      <c r="A16580"/>
      <c r="B16580"/>
      <c r="C16580"/>
      <c r="D16580"/>
      <c r="E16580"/>
      <c r="F16580"/>
      <c r="G16580"/>
      <c r="H16580"/>
      <c r="I16580"/>
      <c r="J16580"/>
      <c r="K16580"/>
    </row>
    <row r="16581" spans="1:11" ht="15">
      <c r="A16581"/>
      <c r="B16581"/>
      <c r="C16581"/>
      <c r="D16581"/>
      <c r="E16581"/>
      <c r="F16581"/>
      <c r="G16581"/>
      <c r="H16581"/>
      <c r="I16581"/>
      <c r="J16581"/>
      <c r="K16581"/>
    </row>
    <row r="16582" spans="1:11" ht="15">
      <c r="A16582"/>
      <c r="B16582"/>
      <c r="C16582"/>
      <c r="D16582"/>
      <c r="E16582"/>
      <c r="F16582"/>
      <c r="G16582"/>
      <c r="H16582"/>
      <c r="I16582"/>
      <c r="J16582"/>
      <c r="K16582"/>
    </row>
    <row r="16583" spans="1:11" ht="15">
      <c r="A16583"/>
      <c r="B16583"/>
      <c r="C16583"/>
      <c r="D16583"/>
      <c r="E16583"/>
      <c r="F16583"/>
      <c r="G16583"/>
      <c r="H16583"/>
      <c r="I16583"/>
      <c r="J16583"/>
      <c r="K16583"/>
    </row>
    <row r="16584" spans="1:11" ht="15">
      <c r="A16584"/>
      <c r="B16584"/>
      <c r="C16584"/>
      <c r="D16584"/>
      <c r="E16584"/>
      <c r="F16584"/>
      <c r="G16584"/>
      <c r="H16584"/>
      <c r="I16584"/>
      <c r="J16584"/>
      <c r="K16584"/>
    </row>
    <row r="16585" spans="1:11" ht="15">
      <c r="A16585"/>
      <c r="B16585"/>
      <c r="C16585"/>
      <c r="D16585"/>
      <c r="E16585"/>
      <c r="F16585"/>
      <c r="G16585"/>
      <c r="H16585"/>
      <c r="I16585"/>
      <c r="J16585"/>
      <c r="K16585"/>
    </row>
    <row r="16586" spans="1:11" ht="15">
      <c r="A16586"/>
      <c r="B16586"/>
      <c r="C16586"/>
      <c r="D16586"/>
      <c r="E16586"/>
      <c r="F16586"/>
      <c r="G16586"/>
      <c r="H16586"/>
      <c r="I16586"/>
      <c r="J16586"/>
      <c r="K16586"/>
    </row>
    <row r="16587" spans="1:11" ht="15">
      <c r="A16587"/>
      <c r="B16587"/>
      <c r="C16587"/>
      <c r="D16587"/>
      <c r="E16587"/>
      <c r="F16587"/>
      <c r="G16587"/>
      <c r="H16587"/>
      <c r="I16587"/>
      <c r="J16587"/>
      <c r="K16587"/>
    </row>
    <row r="16588" spans="1:11" ht="15">
      <c r="A16588"/>
      <c r="B16588"/>
      <c r="C16588"/>
      <c r="D16588"/>
      <c r="E16588"/>
      <c r="F16588"/>
      <c r="G16588"/>
      <c r="H16588"/>
      <c r="I16588"/>
      <c r="J16588"/>
      <c r="K16588"/>
    </row>
    <row r="16589" spans="1:11" ht="15">
      <c r="A16589"/>
      <c r="B16589"/>
      <c r="C16589"/>
      <c r="D16589"/>
      <c r="E16589"/>
      <c r="F16589"/>
      <c r="G16589"/>
      <c r="H16589"/>
      <c r="I16589"/>
      <c r="J16589"/>
      <c r="K16589"/>
    </row>
    <row r="16590" spans="1:11" ht="15">
      <c r="A16590"/>
      <c r="B16590"/>
      <c r="C16590"/>
      <c r="D16590"/>
      <c r="E16590"/>
      <c r="F16590"/>
      <c r="G16590"/>
      <c r="H16590"/>
      <c r="I16590"/>
      <c r="J16590"/>
      <c r="K16590"/>
    </row>
    <row r="16591" spans="1:11" ht="15">
      <c r="A16591"/>
      <c r="B16591"/>
      <c r="C16591"/>
      <c r="D16591"/>
      <c r="E16591"/>
      <c r="F16591"/>
      <c r="G16591"/>
      <c r="H16591"/>
      <c r="I16591"/>
      <c r="J16591"/>
      <c r="K16591"/>
    </row>
    <row r="16592" spans="1:11" ht="15">
      <c r="A16592"/>
      <c r="B16592"/>
      <c r="C16592"/>
      <c r="D16592"/>
      <c r="E16592"/>
      <c r="F16592"/>
      <c r="G16592"/>
      <c r="H16592"/>
      <c r="I16592"/>
      <c r="J16592"/>
      <c r="K16592"/>
    </row>
    <row r="16593" spans="1:11" ht="15">
      <c r="A16593"/>
      <c r="B16593"/>
      <c r="C16593"/>
      <c r="D16593"/>
      <c r="E16593"/>
      <c r="F16593"/>
      <c r="G16593"/>
      <c r="H16593"/>
      <c r="I16593"/>
      <c r="J16593"/>
      <c r="K16593"/>
    </row>
    <row r="16594" spans="1:11" ht="15">
      <c r="A16594"/>
      <c r="B16594"/>
      <c r="C16594"/>
      <c r="D16594"/>
      <c r="E16594"/>
      <c r="F16594"/>
      <c r="G16594"/>
      <c r="H16594"/>
      <c r="I16594"/>
      <c r="J16594"/>
      <c r="K16594"/>
    </row>
    <row r="16595" spans="1:11" ht="15">
      <c r="A16595"/>
      <c r="B16595"/>
      <c r="C16595"/>
      <c r="D16595"/>
      <c r="E16595"/>
      <c r="F16595"/>
      <c r="G16595"/>
      <c r="H16595"/>
      <c r="I16595"/>
      <c r="J16595"/>
      <c r="K16595"/>
    </row>
    <row r="16596" spans="1:11" ht="15">
      <c r="A16596"/>
      <c r="B16596"/>
      <c r="C16596"/>
      <c r="D16596"/>
      <c r="E16596"/>
      <c r="F16596"/>
      <c r="G16596"/>
      <c r="H16596"/>
      <c r="I16596"/>
      <c r="J16596"/>
      <c r="K16596"/>
    </row>
    <row r="16597" spans="1:11" ht="15">
      <c r="A16597"/>
      <c r="B16597"/>
      <c r="C16597"/>
      <c r="D16597"/>
      <c r="E16597"/>
      <c r="F16597"/>
      <c r="G16597"/>
      <c r="H16597"/>
      <c r="I16597"/>
      <c r="J16597"/>
      <c r="K16597"/>
    </row>
    <row r="16598" spans="1:11" ht="15">
      <c r="A16598"/>
      <c r="B16598"/>
      <c r="C16598"/>
      <c r="D16598"/>
      <c r="E16598"/>
      <c r="F16598"/>
      <c r="G16598"/>
      <c r="H16598"/>
      <c r="I16598"/>
      <c r="J16598"/>
      <c r="K16598"/>
    </row>
    <row r="16599" spans="1:11" ht="15">
      <c r="A16599"/>
      <c r="B16599"/>
      <c r="C16599"/>
      <c r="D16599"/>
      <c r="E16599"/>
      <c r="F16599"/>
      <c r="G16599"/>
      <c r="H16599"/>
      <c r="I16599"/>
      <c r="J16599"/>
      <c r="K16599"/>
    </row>
    <row r="16600" spans="1:11" ht="15">
      <c r="A16600"/>
      <c r="B16600"/>
      <c r="C16600"/>
      <c r="D16600"/>
      <c r="E16600"/>
      <c r="F16600"/>
      <c r="G16600"/>
      <c r="H16600"/>
      <c r="I16600"/>
      <c r="J16600"/>
      <c r="K16600"/>
    </row>
    <row r="16601" spans="1:11" ht="15">
      <c r="A16601"/>
      <c r="B16601"/>
      <c r="C16601"/>
      <c r="D16601"/>
      <c r="E16601"/>
      <c r="F16601"/>
      <c r="G16601"/>
      <c r="H16601"/>
      <c r="I16601"/>
      <c r="J16601"/>
      <c r="K16601"/>
    </row>
    <row r="16602" spans="1:11" ht="15">
      <c r="A16602"/>
      <c r="B16602"/>
      <c r="C16602"/>
      <c r="D16602"/>
      <c r="E16602"/>
      <c r="F16602"/>
      <c r="G16602"/>
      <c r="H16602"/>
      <c r="I16602"/>
      <c r="J16602"/>
      <c r="K16602"/>
    </row>
    <row r="16603" spans="1:11" ht="15">
      <c r="A16603"/>
      <c r="B16603"/>
      <c r="C16603"/>
      <c r="D16603"/>
      <c r="E16603"/>
      <c r="F16603"/>
      <c r="G16603"/>
      <c r="H16603"/>
      <c r="I16603"/>
      <c r="J16603"/>
      <c r="K16603"/>
    </row>
    <row r="16604" spans="1:11" ht="15">
      <c r="A16604"/>
      <c r="B16604"/>
      <c r="C16604"/>
      <c r="D16604"/>
      <c r="E16604"/>
      <c r="F16604"/>
      <c r="G16604"/>
      <c r="H16604"/>
      <c r="I16604"/>
      <c r="J16604"/>
      <c r="K16604"/>
    </row>
    <row r="16605" spans="1:11" ht="15">
      <c r="A16605"/>
      <c r="B16605"/>
      <c r="C16605"/>
      <c r="D16605"/>
      <c r="E16605"/>
      <c r="F16605"/>
      <c r="G16605"/>
      <c r="H16605"/>
      <c r="I16605"/>
      <c r="J16605"/>
      <c r="K16605"/>
    </row>
    <row r="16606" spans="1:11" ht="15">
      <c r="A16606"/>
      <c r="B16606"/>
      <c r="C16606"/>
      <c r="D16606"/>
      <c r="E16606"/>
      <c r="F16606"/>
      <c r="G16606"/>
      <c r="H16606"/>
      <c r="I16606"/>
      <c r="J16606"/>
      <c r="K16606"/>
    </row>
    <row r="16607" spans="1:11" ht="15">
      <c r="A16607"/>
      <c r="B16607"/>
      <c r="C16607"/>
      <c r="D16607"/>
      <c r="E16607"/>
      <c r="F16607"/>
      <c r="G16607"/>
      <c r="H16607"/>
      <c r="I16607"/>
      <c r="J16607"/>
      <c r="K16607"/>
    </row>
    <row r="16608" spans="1:11" ht="15">
      <c r="A16608"/>
      <c r="B16608"/>
      <c r="C16608"/>
      <c r="D16608"/>
      <c r="E16608"/>
      <c r="F16608"/>
      <c r="G16608"/>
      <c r="H16608"/>
      <c r="I16608"/>
      <c r="J16608"/>
      <c r="K16608"/>
    </row>
    <row r="16609" spans="1:11" ht="15">
      <c r="A16609"/>
      <c r="B16609"/>
      <c r="C16609"/>
      <c r="D16609"/>
      <c r="E16609"/>
      <c r="F16609"/>
      <c r="G16609"/>
      <c r="H16609"/>
      <c r="I16609"/>
      <c r="J16609"/>
      <c r="K16609"/>
    </row>
    <row r="16610" spans="1:11" ht="15">
      <c r="A16610"/>
      <c r="B16610"/>
      <c r="C16610"/>
      <c r="D16610"/>
      <c r="E16610"/>
      <c r="F16610"/>
      <c r="G16610"/>
      <c r="H16610"/>
      <c r="I16610"/>
      <c r="J16610"/>
      <c r="K16610"/>
    </row>
    <row r="16611" spans="1:11" ht="15">
      <c r="A16611"/>
      <c r="B16611"/>
      <c r="C16611"/>
      <c r="D16611"/>
      <c r="E16611"/>
      <c r="F16611"/>
      <c r="G16611"/>
      <c r="H16611"/>
      <c r="I16611"/>
      <c r="J16611"/>
      <c r="K16611"/>
    </row>
    <row r="16612" spans="1:11" ht="15">
      <c r="A16612"/>
      <c r="B16612"/>
      <c r="C16612"/>
      <c r="D16612"/>
      <c r="E16612"/>
      <c r="F16612"/>
      <c r="G16612"/>
      <c r="H16612"/>
      <c r="I16612"/>
      <c r="J16612"/>
      <c r="K16612"/>
    </row>
    <row r="16613" spans="1:11" ht="15">
      <c r="A16613"/>
      <c r="B16613"/>
      <c r="C16613"/>
      <c r="D16613"/>
      <c r="E16613"/>
      <c r="F16613"/>
      <c r="G16613"/>
      <c r="H16613"/>
      <c r="I16613"/>
      <c r="J16613"/>
      <c r="K16613"/>
    </row>
    <row r="16614" spans="1:11" ht="15">
      <c r="A16614"/>
      <c r="B16614"/>
      <c r="C16614"/>
      <c r="D16614"/>
      <c r="E16614"/>
      <c r="F16614"/>
      <c r="G16614"/>
      <c r="H16614"/>
      <c r="I16614"/>
      <c r="J16614"/>
      <c r="K16614"/>
    </row>
    <row r="16615" spans="1:11" ht="15">
      <c r="A16615"/>
      <c r="B16615"/>
      <c r="C16615"/>
      <c r="D16615"/>
      <c r="E16615"/>
      <c r="F16615"/>
      <c r="G16615"/>
      <c r="H16615"/>
      <c r="I16615"/>
      <c r="J16615"/>
      <c r="K16615"/>
    </row>
    <row r="16616" spans="1:11" ht="15">
      <c r="A16616"/>
      <c r="B16616"/>
      <c r="C16616"/>
      <c r="D16616"/>
      <c r="E16616"/>
      <c r="F16616"/>
      <c r="G16616"/>
      <c r="H16616"/>
      <c r="I16616"/>
      <c r="J16616"/>
      <c r="K16616"/>
    </row>
    <row r="16617" spans="1:11" ht="15">
      <c r="A16617"/>
      <c r="B16617"/>
      <c r="C16617"/>
      <c r="D16617"/>
      <c r="E16617"/>
      <c r="F16617"/>
      <c r="G16617"/>
      <c r="H16617"/>
      <c r="I16617"/>
      <c r="J16617"/>
      <c r="K16617"/>
    </row>
    <row r="16618" spans="1:11" ht="15">
      <c r="A16618"/>
      <c r="B16618"/>
      <c r="C16618"/>
      <c r="D16618"/>
      <c r="E16618"/>
      <c r="F16618"/>
      <c r="G16618"/>
      <c r="H16618"/>
      <c r="I16618"/>
      <c r="J16618"/>
      <c r="K16618"/>
    </row>
    <row r="16619" spans="1:11" ht="15">
      <c r="A16619"/>
      <c r="B16619"/>
      <c r="C16619"/>
      <c r="D16619"/>
      <c r="E16619"/>
      <c r="F16619"/>
      <c r="G16619"/>
      <c r="H16619"/>
      <c r="I16619"/>
      <c r="J16619"/>
      <c r="K16619"/>
    </row>
    <row r="16620" spans="1:11" ht="15">
      <c r="A16620"/>
      <c r="B16620"/>
      <c r="C16620"/>
      <c r="D16620"/>
      <c r="E16620"/>
      <c r="F16620"/>
      <c r="G16620"/>
      <c r="H16620"/>
      <c r="I16620"/>
      <c r="J16620"/>
      <c r="K16620"/>
    </row>
    <row r="16621" spans="1:11" ht="15">
      <c r="A16621"/>
      <c r="B16621"/>
      <c r="C16621"/>
      <c r="D16621"/>
      <c r="E16621"/>
      <c r="F16621"/>
      <c r="G16621"/>
      <c r="H16621"/>
      <c r="I16621"/>
      <c r="J16621"/>
      <c r="K16621"/>
    </row>
    <row r="16622" spans="1:11" ht="15">
      <c r="A16622"/>
      <c r="B16622"/>
      <c r="C16622"/>
      <c r="D16622"/>
      <c r="E16622"/>
      <c r="F16622"/>
      <c r="G16622"/>
      <c r="H16622"/>
      <c r="I16622"/>
      <c r="J16622"/>
      <c r="K16622"/>
    </row>
    <row r="16623" spans="1:11" ht="15">
      <c r="A16623"/>
      <c r="B16623"/>
      <c r="C16623"/>
      <c r="D16623"/>
      <c r="E16623"/>
      <c r="F16623"/>
      <c r="G16623"/>
      <c r="H16623"/>
      <c r="I16623"/>
      <c r="J16623"/>
      <c r="K16623"/>
    </row>
    <row r="16624" spans="1:11" ht="15">
      <c r="A16624"/>
      <c r="B16624"/>
      <c r="C16624"/>
      <c r="D16624"/>
      <c r="E16624"/>
      <c r="F16624"/>
      <c r="G16624"/>
      <c r="H16624"/>
      <c r="I16624"/>
      <c r="J16624"/>
      <c r="K16624"/>
    </row>
    <row r="16625" spans="1:11" ht="15">
      <c r="A16625"/>
      <c r="B16625"/>
      <c r="C16625"/>
      <c r="D16625"/>
      <c r="E16625"/>
      <c r="F16625"/>
      <c r="G16625"/>
      <c r="H16625"/>
      <c r="I16625"/>
      <c r="J16625"/>
      <c r="K16625"/>
    </row>
    <row r="16626" spans="1:11" ht="15">
      <c r="A16626"/>
      <c r="B16626"/>
      <c r="C16626"/>
      <c r="D16626"/>
      <c r="E16626"/>
      <c r="F16626"/>
      <c r="G16626"/>
      <c r="H16626"/>
      <c r="I16626"/>
      <c r="J16626"/>
      <c r="K16626"/>
    </row>
    <row r="16627" spans="1:11" ht="15">
      <c r="A16627"/>
      <c r="B16627"/>
      <c r="C16627"/>
      <c r="D16627"/>
      <c r="E16627"/>
      <c r="F16627"/>
      <c r="G16627"/>
      <c r="H16627"/>
      <c r="I16627"/>
      <c r="J16627"/>
      <c r="K16627"/>
    </row>
    <row r="16628" spans="1:11" ht="15">
      <c r="A16628"/>
      <c r="B16628"/>
      <c r="C16628"/>
      <c r="D16628"/>
      <c r="E16628"/>
      <c r="F16628"/>
      <c r="G16628"/>
      <c r="H16628"/>
      <c r="I16628"/>
      <c r="J16628"/>
      <c r="K16628"/>
    </row>
    <row r="16629" spans="1:11" ht="15">
      <c r="A16629"/>
      <c r="B16629"/>
      <c r="C16629"/>
      <c r="D16629"/>
      <c r="E16629"/>
      <c r="F16629"/>
      <c r="G16629"/>
      <c r="H16629"/>
      <c r="I16629"/>
      <c r="J16629"/>
      <c r="K16629"/>
    </row>
    <row r="16630" spans="1:11" ht="15">
      <c r="A16630"/>
      <c r="B16630"/>
      <c r="C16630"/>
      <c r="D16630"/>
      <c r="E16630"/>
      <c r="F16630"/>
      <c r="G16630"/>
      <c r="H16630"/>
      <c r="I16630"/>
      <c r="J16630"/>
      <c r="K16630"/>
    </row>
    <row r="16631" spans="1:11" ht="15">
      <c r="A16631"/>
      <c r="B16631"/>
      <c r="C16631"/>
      <c r="D16631"/>
      <c r="E16631"/>
      <c r="F16631"/>
      <c r="G16631"/>
      <c r="H16631"/>
      <c r="I16631"/>
      <c r="J16631"/>
      <c r="K16631"/>
    </row>
    <row r="16632" spans="1:11" ht="15">
      <c r="A16632"/>
      <c r="B16632"/>
      <c r="C16632"/>
      <c r="D16632"/>
      <c r="E16632"/>
      <c r="F16632"/>
      <c r="G16632"/>
      <c r="H16632"/>
      <c r="I16632"/>
      <c r="J16632"/>
      <c r="K16632"/>
    </row>
    <row r="16633" spans="1:11" ht="15">
      <c r="A16633"/>
      <c r="B16633"/>
      <c r="C16633"/>
      <c r="D16633"/>
      <c r="E16633"/>
      <c r="F16633"/>
      <c r="G16633"/>
      <c r="H16633"/>
      <c r="I16633"/>
      <c r="J16633"/>
      <c r="K16633"/>
    </row>
    <row r="16634" spans="1:11" ht="15">
      <c r="A16634"/>
      <c r="B16634"/>
      <c r="C16634"/>
      <c r="D16634"/>
      <c r="E16634"/>
      <c r="F16634"/>
      <c r="G16634"/>
      <c r="H16634"/>
      <c r="I16634"/>
      <c r="J16634"/>
      <c r="K16634"/>
    </row>
    <row r="16635" spans="1:11" ht="15">
      <c r="A16635"/>
      <c r="B16635"/>
      <c r="C16635"/>
      <c r="D16635"/>
      <c r="E16635"/>
      <c r="F16635"/>
      <c r="G16635"/>
      <c r="H16635"/>
      <c r="I16635"/>
      <c r="J16635"/>
      <c r="K16635"/>
    </row>
    <row r="16636" spans="1:11" ht="15">
      <c r="A16636"/>
      <c r="B16636"/>
      <c r="C16636"/>
      <c r="D16636"/>
      <c r="E16636"/>
      <c r="F16636"/>
      <c r="G16636"/>
      <c r="H16636"/>
      <c r="I16636"/>
      <c r="J16636"/>
      <c r="K16636"/>
    </row>
    <row r="16637" spans="1:11" ht="15">
      <c r="A16637"/>
      <c r="B16637"/>
      <c r="C16637"/>
      <c r="D16637"/>
      <c r="E16637"/>
      <c r="F16637"/>
      <c r="G16637"/>
      <c r="H16637"/>
      <c r="I16637"/>
      <c r="J16637"/>
      <c r="K16637"/>
    </row>
    <row r="16638" spans="1:11" ht="15">
      <c r="A16638"/>
      <c r="B16638"/>
      <c r="C16638"/>
      <c r="D16638"/>
      <c r="E16638"/>
      <c r="F16638"/>
      <c r="G16638"/>
      <c r="H16638"/>
      <c r="I16638"/>
      <c r="J16638"/>
      <c r="K16638"/>
    </row>
    <row r="16639" spans="1:11" ht="15">
      <c r="A16639"/>
      <c r="B16639"/>
      <c r="C16639"/>
      <c r="D16639"/>
      <c r="E16639"/>
      <c r="F16639"/>
      <c r="G16639"/>
      <c r="H16639"/>
      <c r="I16639"/>
      <c r="J16639"/>
      <c r="K16639"/>
    </row>
    <row r="16640" spans="1:11" ht="15">
      <c r="A16640"/>
      <c r="B16640"/>
      <c r="C16640"/>
      <c r="D16640"/>
      <c r="E16640"/>
      <c r="F16640"/>
      <c r="G16640"/>
      <c r="H16640"/>
      <c r="I16640"/>
      <c r="J16640"/>
      <c r="K16640"/>
    </row>
    <row r="16641" spans="1:11" ht="15">
      <c r="A16641"/>
      <c r="B16641"/>
      <c r="C16641"/>
      <c r="D16641"/>
      <c r="E16641"/>
      <c r="F16641"/>
      <c r="G16641"/>
      <c r="H16641"/>
      <c r="I16641"/>
      <c r="J16641"/>
      <c r="K16641"/>
    </row>
    <row r="16642" spans="1:11" ht="15">
      <c r="A16642"/>
      <c r="B16642"/>
      <c r="C16642"/>
      <c r="D16642"/>
      <c r="E16642"/>
      <c r="F16642"/>
      <c r="G16642"/>
      <c r="H16642"/>
      <c r="I16642"/>
      <c r="J16642"/>
      <c r="K16642"/>
    </row>
    <row r="16643" spans="1:11" ht="15">
      <c r="A16643"/>
      <c r="B16643"/>
      <c r="C16643"/>
      <c r="D16643"/>
      <c r="E16643"/>
      <c r="F16643"/>
      <c r="G16643"/>
      <c r="H16643"/>
      <c r="I16643"/>
      <c r="J16643"/>
      <c r="K16643"/>
    </row>
    <row r="16644" spans="1:11" ht="15">
      <c r="A16644"/>
      <c r="B16644"/>
      <c r="C16644"/>
      <c r="D16644"/>
      <c r="E16644"/>
      <c r="F16644"/>
      <c r="G16644"/>
      <c r="H16644"/>
      <c r="I16644"/>
      <c r="J16644"/>
      <c r="K16644"/>
    </row>
    <row r="16645" spans="1:11" ht="15">
      <c r="A16645"/>
      <c r="B16645"/>
      <c r="C16645"/>
      <c r="D16645"/>
      <c r="E16645"/>
      <c r="F16645"/>
      <c r="G16645"/>
      <c r="H16645"/>
      <c r="I16645"/>
      <c r="J16645"/>
      <c r="K16645"/>
    </row>
    <row r="16646" spans="1:11" ht="15">
      <c r="A16646"/>
      <c r="B16646"/>
      <c r="C16646"/>
      <c r="D16646"/>
      <c r="E16646"/>
      <c r="F16646"/>
      <c r="G16646"/>
      <c r="H16646"/>
      <c r="I16646"/>
      <c r="J16646"/>
      <c r="K16646"/>
    </row>
    <row r="16647" spans="1:11" ht="15">
      <c r="A16647"/>
      <c r="B16647"/>
      <c r="C16647"/>
      <c r="D16647"/>
      <c r="E16647"/>
      <c r="F16647"/>
      <c r="G16647"/>
      <c r="H16647"/>
      <c r="I16647"/>
      <c r="J16647"/>
      <c r="K16647"/>
    </row>
    <row r="16648" spans="1:11" ht="15">
      <c r="A16648"/>
      <c r="B16648"/>
      <c r="C16648"/>
      <c r="D16648"/>
      <c r="E16648"/>
      <c r="F16648"/>
      <c r="G16648"/>
      <c r="H16648"/>
      <c r="I16648"/>
      <c r="J16648"/>
      <c r="K16648"/>
    </row>
    <row r="16649" spans="1:11" ht="15">
      <c r="A16649"/>
      <c r="B16649"/>
      <c r="C16649"/>
      <c r="D16649"/>
      <c r="E16649"/>
      <c r="F16649"/>
      <c r="G16649"/>
      <c r="H16649"/>
      <c r="I16649"/>
      <c r="J16649"/>
      <c r="K16649"/>
    </row>
    <row r="16650" spans="1:11" ht="15">
      <c r="A16650"/>
      <c r="B16650"/>
      <c r="C16650"/>
      <c r="D16650"/>
      <c r="E16650"/>
      <c r="F16650"/>
      <c r="G16650"/>
      <c r="H16650"/>
      <c r="I16650"/>
      <c r="J16650"/>
      <c r="K16650"/>
    </row>
    <row r="16651" spans="1:11" ht="15">
      <c r="A16651"/>
      <c r="B16651"/>
      <c r="C16651"/>
      <c r="D16651"/>
      <c r="E16651"/>
      <c r="F16651"/>
      <c r="G16651"/>
      <c r="H16651"/>
      <c r="I16651"/>
      <c r="J16651"/>
      <c r="K16651"/>
    </row>
    <row r="16652" spans="1:11" ht="15">
      <c r="A16652"/>
      <c r="B16652"/>
      <c r="C16652"/>
      <c r="D16652"/>
      <c r="E16652"/>
      <c r="F16652"/>
      <c r="G16652"/>
      <c r="H16652"/>
      <c r="I16652"/>
      <c r="J16652"/>
      <c r="K16652"/>
    </row>
    <row r="16653" spans="1:11" ht="15">
      <c r="A16653"/>
      <c r="B16653"/>
      <c r="C16653"/>
      <c r="D16653"/>
      <c r="E16653"/>
      <c r="F16653"/>
      <c r="G16653"/>
      <c r="H16653"/>
      <c r="I16653"/>
      <c r="J16653"/>
      <c r="K16653"/>
    </row>
    <row r="16654" spans="1:11" ht="15">
      <c r="A16654"/>
      <c r="B16654"/>
      <c r="C16654"/>
      <c r="D16654"/>
      <c r="E16654"/>
      <c r="F16654"/>
      <c r="G16654"/>
      <c r="H16654"/>
      <c r="I16654"/>
      <c r="J16654"/>
      <c r="K16654"/>
    </row>
    <row r="16655" spans="1:11" ht="15">
      <c r="A16655"/>
      <c r="B16655"/>
      <c r="C16655"/>
      <c r="D16655"/>
      <c r="E16655"/>
      <c r="F16655"/>
      <c r="G16655"/>
      <c r="H16655"/>
      <c r="I16655"/>
      <c r="J16655"/>
      <c r="K16655"/>
    </row>
    <row r="16656" spans="1:11" ht="15">
      <c r="A16656"/>
      <c r="B16656"/>
      <c r="C16656"/>
      <c r="D16656"/>
      <c r="E16656"/>
      <c r="F16656"/>
      <c r="G16656"/>
      <c r="H16656"/>
      <c r="I16656"/>
      <c r="J16656"/>
      <c r="K16656"/>
    </row>
    <row r="16657" spans="1:11" ht="15">
      <c r="A16657"/>
      <c r="B16657"/>
      <c r="C16657"/>
      <c r="D16657"/>
      <c r="E16657"/>
      <c r="F16657"/>
      <c r="G16657"/>
      <c r="H16657"/>
      <c r="I16657"/>
      <c r="J16657"/>
      <c r="K16657"/>
    </row>
    <row r="16658" spans="1:11" ht="15">
      <c r="A16658"/>
      <c r="B16658"/>
      <c r="C16658"/>
      <c r="D16658"/>
      <c r="E16658"/>
      <c r="F16658"/>
      <c r="G16658"/>
      <c r="H16658"/>
      <c r="I16658"/>
      <c r="J16658"/>
      <c r="K16658"/>
    </row>
    <row r="16659" spans="1:11" ht="15">
      <c r="A16659"/>
      <c r="B16659"/>
      <c r="C16659"/>
      <c r="D16659"/>
      <c r="E16659"/>
      <c r="F16659"/>
      <c r="G16659"/>
      <c r="H16659"/>
      <c r="I16659"/>
      <c r="J16659"/>
      <c r="K16659"/>
    </row>
    <row r="16660" spans="1:11" ht="15">
      <c r="A16660"/>
      <c r="B16660"/>
      <c r="C16660"/>
      <c r="D16660"/>
      <c r="E16660"/>
      <c r="F16660"/>
      <c r="G16660"/>
      <c r="H16660"/>
      <c r="I16660"/>
      <c r="J16660"/>
      <c r="K16660"/>
    </row>
    <row r="16661" spans="1:11" ht="15">
      <c r="A16661"/>
      <c r="B16661"/>
      <c r="C16661"/>
      <c r="D16661"/>
      <c r="E16661"/>
      <c r="F16661"/>
      <c r="G16661"/>
      <c r="H16661"/>
      <c r="I16661"/>
      <c r="J16661"/>
      <c r="K16661"/>
    </row>
    <row r="16662" spans="1:11" ht="15">
      <c r="A16662"/>
      <c r="B16662"/>
      <c r="C16662"/>
      <c r="D16662"/>
      <c r="E16662"/>
      <c r="F16662"/>
      <c r="G16662"/>
      <c r="H16662"/>
      <c r="I16662"/>
      <c r="J16662"/>
      <c r="K16662"/>
    </row>
    <row r="16663" spans="1:11" ht="15">
      <c r="A16663"/>
      <c r="B16663"/>
      <c r="C16663"/>
      <c r="D16663"/>
      <c r="E16663"/>
      <c r="F16663"/>
      <c r="G16663"/>
      <c r="H16663"/>
      <c r="I16663"/>
      <c r="J16663"/>
      <c r="K16663"/>
    </row>
    <row r="16664" spans="1:11" ht="15">
      <c r="A16664"/>
      <c r="B16664"/>
      <c r="C16664"/>
      <c r="D16664"/>
      <c r="E16664"/>
      <c r="F16664"/>
      <c r="G16664"/>
      <c r="H16664"/>
      <c r="I16664"/>
      <c r="J16664"/>
      <c r="K16664"/>
    </row>
    <row r="16665" spans="1:11" ht="15">
      <c r="A16665"/>
      <c r="B16665"/>
      <c r="C16665"/>
      <c r="D16665"/>
      <c r="E16665"/>
      <c r="F16665"/>
      <c r="G16665"/>
      <c r="H16665"/>
      <c r="I16665"/>
      <c r="J16665"/>
      <c r="K16665"/>
    </row>
    <row r="16666" spans="1:11" ht="15">
      <c r="A16666"/>
      <c r="B16666"/>
      <c r="C16666"/>
      <c r="D16666"/>
      <c r="E16666"/>
      <c r="F16666"/>
      <c r="G16666"/>
      <c r="H16666"/>
      <c r="I16666"/>
      <c r="J16666"/>
      <c r="K16666"/>
    </row>
    <row r="16667" spans="1:11" ht="15">
      <c r="A16667"/>
      <c r="B16667"/>
      <c r="C16667"/>
      <c r="D16667"/>
      <c r="E16667"/>
      <c r="F16667"/>
      <c r="G16667"/>
      <c r="H16667"/>
      <c r="I16667"/>
      <c r="J16667"/>
      <c r="K16667"/>
    </row>
    <row r="16668" spans="1:11" ht="15">
      <c r="A16668"/>
      <c r="B16668"/>
      <c r="C16668"/>
      <c r="D16668"/>
      <c r="E16668"/>
      <c r="F16668"/>
      <c r="G16668"/>
      <c r="H16668"/>
      <c r="I16668"/>
      <c r="J16668"/>
      <c r="K16668"/>
    </row>
    <row r="16669" spans="1:11" ht="15">
      <c r="A16669"/>
      <c r="B16669"/>
      <c r="C16669"/>
      <c r="D16669"/>
      <c r="E16669"/>
      <c r="F16669"/>
      <c r="G16669"/>
      <c r="H16669"/>
      <c r="I16669"/>
      <c r="J16669"/>
      <c r="K16669"/>
    </row>
    <row r="16670" spans="1:11" ht="15">
      <c r="A16670"/>
      <c r="B16670"/>
      <c r="C16670"/>
      <c r="D16670"/>
      <c r="E16670"/>
      <c r="F16670"/>
      <c r="G16670"/>
      <c r="H16670"/>
      <c r="I16670"/>
      <c r="J16670"/>
      <c r="K16670"/>
    </row>
    <row r="16671" spans="1:11" ht="15">
      <c r="A16671"/>
      <c r="B16671"/>
      <c r="C16671"/>
      <c r="D16671"/>
      <c r="E16671"/>
      <c r="F16671"/>
      <c r="G16671"/>
      <c r="H16671"/>
      <c r="I16671"/>
      <c r="J16671"/>
      <c r="K16671"/>
    </row>
    <row r="16672" spans="1:11" ht="15">
      <c r="A16672"/>
      <c r="B16672"/>
      <c r="C16672"/>
      <c r="D16672"/>
      <c r="E16672"/>
      <c r="F16672"/>
      <c r="G16672"/>
      <c r="H16672"/>
      <c r="I16672"/>
      <c r="J16672"/>
      <c r="K16672"/>
    </row>
    <row r="16673" spans="1:11" ht="15">
      <c r="A16673"/>
      <c r="B16673"/>
      <c r="C16673"/>
      <c r="D16673"/>
      <c r="E16673"/>
      <c r="F16673"/>
      <c r="G16673"/>
      <c r="H16673"/>
      <c r="I16673"/>
      <c r="J16673"/>
      <c r="K16673"/>
    </row>
    <row r="16674" spans="1:11" ht="15">
      <c r="A16674"/>
      <c r="B16674"/>
      <c r="C16674"/>
      <c r="D16674"/>
      <c r="E16674"/>
      <c r="F16674"/>
      <c r="G16674"/>
      <c r="H16674"/>
      <c r="I16674"/>
      <c r="J16674"/>
      <c r="K16674"/>
    </row>
    <row r="16675" spans="1:11" ht="15">
      <c r="A16675"/>
      <c r="B16675"/>
      <c r="C16675"/>
      <c r="D16675"/>
      <c r="E16675"/>
      <c r="F16675"/>
      <c r="G16675"/>
      <c r="H16675"/>
      <c r="I16675"/>
      <c r="J16675"/>
      <c r="K16675"/>
    </row>
    <row r="16676" spans="1:11" ht="15">
      <c r="A16676"/>
      <c r="B16676"/>
      <c r="C16676"/>
      <c r="D16676"/>
      <c r="E16676"/>
      <c r="F16676"/>
      <c r="G16676"/>
      <c r="H16676"/>
      <c r="I16676"/>
      <c r="J16676"/>
      <c r="K16676"/>
    </row>
    <row r="16677" spans="1:11" ht="15">
      <c r="A16677"/>
      <c r="B16677"/>
      <c r="C16677"/>
      <c r="D16677"/>
      <c r="E16677"/>
      <c r="F16677"/>
      <c r="G16677"/>
      <c r="H16677"/>
      <c r="I16677"/>
      <c r="J16677"/>
      <c r="K16677"/>
    </row>
    <row r="16678" spans="1:11" ht="15">
      <c r="A16678"/>
      <c r="B16678"/>
      <c r="C16678"/>
      <c r="D16678"/>
      <c r="E16678"/>
      <c r="F16678"/>
      <c r="G16678"/>
      <c r="H16678"/>
      <c r="I16678"/>
      <c r="J16678"/>
      <c r="K16678"/>
    </row>
    <row r="16679" spans="1:11" ht="15">
      <c r="A16679"/>
      <c r="B16679"/>
      <c r="C16679"/>
      <c r="D16679"/>
      <c r="E16679"/>
      <c r="F16679"/>
      <c r="G16679"/>
      <c r="H16679"/>
      <c r="I16679"/>
      <c r="J16679"/>
      <c r="K16679"/>
    </row>
    <row r="16680" spans="1:11" ht="15">
      <c r="A16680"/>
      <c r="B16680"/>
      <c r="C16680"/>
      <c r="D16680"/>
      <c r="E16680"/>
      <c r="F16680"/>
      <c r="G16680"/>
      <c r="H16680"/>
      <c r="I16680"/>
      <c r="J16680"/>
      <c r="K16680"/>
    </row>
    <row r="16681" spans="1:11" ht="15">
      <c r="A16681"/>
      <c r="B16681"/>
      <c r="C16681"/>
      <c r="D16681"/>
      <c r="E16681"/>
      <c r="F16681"/>
      <c r="G16681"/>
      <c r="H16681"/>
      <c r="I16681"/>
      <c r="J16681"/>
      <c r="K16681"/>
    </row>
    <row r="16682" spans="1:11" ht="15">
      <c r="A16682"/>
      <c r="B16682"/>
      <c r="C16682"/>
      <c r="D16682"/>
      <c r="E16682"/>
      <c r="F16682"/>
      <c r="G16682"/>
      <c r="H16682"/>
      <c r="I16682"/>
      <c r="J16682"/>
      <c r="K16682"/>
    </row>
    <row r="16683" spans="1:11" ht="15">
      <c r="A16683"/>
      <c r="B16683"/>
      <c r="C16683"/>
      <c r="D16683"/>
      <c r="E16683"/>
      <c r="F16683"/>
      <c r="G16683"/>
      <c r="H16683"/>
      <c r="I16683"/>
      <c r="J16683"/>
      <c r="K16683"/>
    </row>
    <row r="16684" spans="1:11" ht="15">
      <c r="A16684"/>
      <c r="B16684"/>
      <c r="C16684"/>
      <c r="D16684"/>
      <c r="E16684"/>
      <c r="F16684"/>
      <c r="G16684"/>
      <c r="H16684"/>
      <c r="I16684"/>
      <c r="J16684"/>
      <c r="K16684"/>
    </row>
    <row r="16685" spans="1:11" ht="15">
      <c r="A16685"/>
      <c r="B16685"/>
      <c r="C16685"/>
      <c r="D16685"/>
      <c r="E16685"/>
      <c r="F16685"/>
      <c r="G16685"/>
      <c r="H16685"/>
      <c r="I16685"/>
      <c r="J16685"/>
      <c r="K16685"/>
    </row>
    <row r="16686" spans="1:11" ht="15">
      <c r="A16686"/>
      <c r="B16686"/>
      <c r="C16686"/>
      <c r="D16686"/>
      <c r="E16686"/>
      <c r="F16686"/>
      <c r="G16686"/>
      <c r="H16686"/>
      <c r="I16686"/>
      <c r="J16686"/>
      <c r="K16686"/>
    </row>
    <row r="16687" spans="1:11" ht="15">
      <c r="A16687"/>
      <c r="B16687"/>
      <c r="C16687"/>
      <c r="D16687"/>
      <c r="E16687"/>
      <c r="F16687"/>
      <c r="G16687"/>
      <c r="H16687"/>
      <c r="I16687"/>
      <c r="J16687"/>
      <c r="K16687"/>
    </row>
    <row r="16688" spans="1:11" ht="15">
      <c r="A16688"/>
      <c r="B16688"/>
      <c r="C16688"/>
      <c r="D16688"/>
      <c r="E16688"/>
      <c r="F16688"/>
      <c r="G16688"/>
      <c r="H16688"/>
      <c r="I16688"/>
      <c r="J16688"/>
      <c r="K16688"/>
    </row>
    <row r="16689" spans="1:11" ht="15">
      <c r="A16689"/>
      <c r="B16689"/>
      <c r="C16689"/>
      <c r="D16689"/>
      <c r="E16689"/>
      <c r="F16689"/>
      <c r="G16689"/>
      <c r="H16689"/>
      <c r="I16689"/>
      <c r="J16689"/>
      <c r="K16689"/>
    </row>
    <row r="16690" spans="1:11" ht="15">
      <c r="A16690"/>
      <c r="B16690"/>
      <c r="C16690"/>
      <c r="D16690"/>
      <c r="E16690"/>
      <c r="F16690"/>
      <c r="G16690"/>
      <c r="H16690"/>
      <c r="I16690"/>
      <c r="J16690"/>
      <c r="K16690"/>
    </row>
    <row r="16691" spans="1:11" ht="15">
      <c r="A16691"/>
      <c r="B16691"/>
      <c r="C16691"/>
      <c r="D16691"/>
      <c r="E16691"/>
      <c r="F16691"/>
      <c r="G16691"/>
      <c r="H16691"/>
      <c r="I16691"/>
      <c r="J16691"/>
      <c r="K16691"/>
    </row>
    <row r="16692" spans="1:11" ht="15">
      <c r="A16692"/>
      <c r="B16692"/>
      <c r="C16692"/>
      <c r="D16692"/>
      <c r="E16692"/>
      <c r="F16692"/>
      <c r="G16692"/>
      <c r="H16692"/>
      <c r="I16692"/>
      <c r="J16692"/>
      <c r="K16692"/>
    </row>
    <row r="16693" spans="1:11" ht="15">
      <c r="A16693"/>
      <c r="B16693"/>
      <c r="C16693"/>
      <c r="D16693"/>
      <c r="E16693"/>
      <c r="F16693"/>
      <c r="G16693"/>
      <c r="H16693"/>
      <c r="I16693"/>
      <c r="J16693"/>
      <c r="K16693"/>
    </row>
    <row r="16694" spans="1:11" ht="15">
      <c r="A16694"/>
      <c r="B16694"/>
      <c r="C16694"/>
      <c r="D16694"/>
      <c r="E16694"/>
      <c r="F16694"/>
      <c r="G16694"/>
      <c r="H16694"/>
      <c r="I16694"/>
      <c r="J16694"/>
      <c r="K16694"/>
    </row>
    <row r="16695" spans="1:11" ht="15">
      <c r="A16695"/>
      <c r="B16695"/>
      <c r="C16695"/>
      <c r="D16695"/>
      <c r="E16695"/>
      <c r="F16695"/>
      <c r="G16695"/>
      <c r="H16695"/>
      <c r="I16695"/>
      <c r="J16695"/>
      <c r="K16695"/>
    </row>
    <row r="16696" spans="1:11" ht="15">
      <c r="A16696"/>
      <c r="B16696"/>
      <c r="C16696"/>
      <c r="D16696"/>
      <c r="E16696"/>
      <c r="F16696"/>
      <c r="G16696"/>
      <c r="H16696"/>
      <c r="I16696"/>
      <c r="J16696"/>
      <c r="K16696"/>
    </row>
    <row r="16697" spans="1:11" ht="15">
      <c r="A16697"/>
      <c r="B16697"/>
      <c r="C16697"/>
      <c r="D16697"/>
      <c r="E16697"/>
      <c r="F16697"/>
      <c r="G16697"/>
      <c r="H16697"/>
      <c r="I16697"/>
      <c r="J16697"/>
      <c r="K16697"/>
    </row>
    <row r="16698" spans="1:11" ht="15">
      <c r="A16698"/>
      <c r="B16698"/>
      <c r="C16698"/>
      <c r="D16698"/>
      <c r="E16698"/>
      <c r="F16698"/>
      <c r="G16698"/>
      <c r="H16698"/>
      <c r="I16698"/>
      <c r="J16698"/>
      <c r="K16698"/>
    </row>
    <row r="16699" spans="1:11" ht="15">
      <c r="A16699"/>
      <c r="B16699"/>
      <c r="C16699"/>
      <c r="D16699"/>
      <c r="E16699"/>
      <c r="F16699"/>
      <c r="G16699"/>
      <c r="H16699"/>
      <c r="I16699"/>
      <c r="J16699"/>
      <c r="K16699"/>
    </row>
    <row r="16700" spans="1:11" ht="15">
      <c r="A16700"/>
      <c r="B16700"/>
      <c r="C16700"/>
      <c r="D16700"/>
      <c r="E16700"/>
      <c r="F16700"/>
      <c r="G16700"/>
      <c r="H16700"/>
      <c r="I16700"/>
      <c r="J16700"/>
      <c r="K16700"/>
    </row>
    <row r="16701" spans="1:11" ht="15">
      <c r="A16701"/>
      <c r="B16701"/>
      <c r="C16701"/>
      <c r="D16701"/>
      <c r="E16701"/>
      <c r="F16701"/>
      <c r="G16701"/>
      <c r="H16701"/>
      <c r="I16701"/>
      <c r="J16701"/>
      <c r="K16701"/>
    </row>
    <row r="16702" spans="1:11" ht="15">
      <c r="A16702"/>
      <c r="B16702"/>
      <c r="C16702"/>
      <c r="D16702"/>
      <c r="E16702"/>
      <c r="F16702"/>
      <c r="G16702"/>
      <c r="H16702"/>
      <c r="I16702"/>
      <c r="J16702"/>
      <c r="K16702"/>
    </row>
    <row r="16703" spans="1:11" ht="15">
      <c r="A16703"/>
      <c r="B16703"/>
      <c r="C16703"/>
      <c r="D16703"/>
      <c r="E16703"/>
      <c r="F16703"/>
      <c r="G16703"/>
      <c r="H16703"/>
      <c r="I16703"/>
      <c r="J16703"/>
      <c r="K16703"/>
    </row>
    <row r="16704" spans="1:11" ht="15">
      <c r="A16704"/>
      <c r="B16704"/>
      <c r="C16704"/>
      <c r="D16704"/>
      <c r="E16704"/>
      <c r="F16704"/>
      <c r="G16704"/>
      <c r="H16704"/>
      <c r="I16704"/>
      <c r="J16704"/>
      <c r="K16704"/>
    </row>
    <row r="16705" spans="1:11" ht="15">
      <c r="A16705"/>
      <c r="B16705"/>
      <c r="C16705"/>
      <c r="D16705"/>
      <c r="E16705"/>
      <c r="F16705"/>
      <c r="G16705"/>
      <c r="H16705"/>
      <c r="I16705"/>
      <c r="J16705"/>
      <c r="K16705"/>
    </row>
    <row r="16706" spans="1:11" ht="15">
      <c r="A16706"/>
      <c r="B16706"/>
      <c r="C16706"/>
      <c r="D16706"/>
      <c r="E16706"/>
      <c r="F16706"/>
      <c r="G16706"/>
      <c r="H16706"/>
      <c r="I16706"/>
      <c r="J16706"/>
      <c r="K16706"/>
    </row>
    <row r="16707" spans="1:11" ht="15">
      <c r="A16707"/>
      <c r="B16707"/>
      <c r="C16707"/>
      <c r="D16707"/>
      <c r="E16707"/>
      <c r="F16707"/>
      <c r="G16707"/>
      <c r="H16707"/>
      <c r="I16707"/>
      <c r="J16707"/>
      <c r="K16707"/>
    </row>
    <row r="16708" spans="1:11" ht="15">
      <c r="A16708"/>
      <c r="B16708"/>
      <c r="C16708"/>
      <c r="D16708"/>
      <c r="E16708"/>
      <c r="F16708"/>
      <c r="G16708"/>
      <c r="H16708"/>
      <c r="I16708"/>
      <c r="J16708"/>
      <c r="K16708"/>
    </row>
    <row r="16709" spans="1:11" ht="15">
      <c r="A16709"/>
      <c r="B16709"/>
      <c r="C16709"/>
      <c r="D16709"/>
      <c r="E16709"/>
      <c r="F16709"/>
      <c r="G16709"/>
      <c r="H16709"/>
      <c r="I16709"/>
      <c r="J16709"/>
      <c r="K16709"/>
    </row>
    <row r="16710" spans="1:11" ht="15">
      <c r="A16710"/>
      <c r="B16710"/>
      <c r="C16710"/>
      <c r="D16710"/>
      <c r="E16710"/>
      <c r="F16710"/>
      <c r="G16710"/>
      <c r="H16710"/>
      <c r="I16710"/>
      <c r="J16710"/>
      <c r="K16710"/>
    </row>
    <row r="16711" spans="1:11" ht="15">
      <c r="A16711"/>
      <c r="B16711"/>
      <c r="C16711"/>
      <c r="D16711"/>
      <c r="E16711"/>
      <c r="F16711"/>
      <c r="G16711"/>
      <c r="H16711"/>
      <c r="I16711"/>
      <c r="J16711"/>
      <c r="K16711"/>
    </row>
    <row r="16712" spans="1:11" ht="15">
      <c r="A16712"/>
      <c r="B16712"/>
      <c r="C16712"/>
      <c r="D16712"/>
      <c r="E16712"/>
      <c r="F16712"/>
      <c r="G16712"/>
      <c r="H16712"/>
      <c r="I16712"/>
      <c r="J16712"/>
      <c r="K16712"/>
    </row>
    <row r="16713" spans="1:11" ht="15">
      <c r="A16713"/>
      <c r="B16713"/>
      <c r="C16713"/>
      <c r="D16713"/>
      <c r="E16713"/>
      <c r="F16713"/>
      <c r="G16713"/>
      <c r="H16713"/>
      <c r="I16713"/>
      <c r="J16713"/>
      <c r="K16713"/>
    </row>
    <row r="16714" spans="1:11" ht="15">
      <c r="A16714"/>
      <c r="B16714"/>
      <c r="C16714"/>
      <c r="D16714"/>
      <c r="E16714"/>
      <c r="F16714"/>
      <c r="G16714"/>
      <c r="H16714"/>
      <c r="I16714"/>
      <c r="J16714"/>
      <c r="K16714"/>
    </row>
    <row r="16715" spans="1:11" ht="15">
      <c r="A16715"/>
      <c r="B16715"/>
      <c r="C16715"/>
      <c r="D16715"/>
      <c r="E16715"/>
      <c r="F16715"/>
      <c r="G16715"/>
      <c r="H16715"/>
      <c r="I16715"/>
      <c r="J16715"/>
      <c r="K16715"/>
    </row>
    <row r="16716" spans="1:11" ht="15">
      <c r="A16716"/>
      <c r="B16716"/>
      <c r="C16716"/>
      <c r="D16716"/>
      <c r="E16716"/>
      <c r="F16716"/>
      <c r="G16716"/>
      <c r="H16716"/>
      <c r="I16716"/>
      <c r="J16716"/>
      <c r="K16716"/>
    </row>
    <row r="16717" spans="1:11" ht="15">
      <c r="A16717"/>
      <c r="B16717"/>
      <c r="C16717"/>
      <c r="D16717"/>
      <c r="E16717"/>
      <c r="F16717"/>
      <c r="G16717"/>
      <c r="H16717"/>
      <c r="I16717"/>
      <c r="J16717"/>
      <c r="K16717"/>
    </row>
    <row r="16718" spans="1:11" ht="15">
      <c r="A16718"/>
      <c r="B16718"/>
      <c r="C16718"/>
      <c r="D16718"/>
      <c r="E16718"/>
      <c r="F16718"/>
      <c r="G16718"/>
      <c r="H16718"/>
      <c r="I16718"/>
      <c r="J16718"/>
      <c r="K16718"/>
    </row>
    <row r="16719" spans="1:11" ht="15">
      <c r="A16719"/>
      <c r="B16719"/>
      <c r="C16719"/>
      <c r="D16719"/>
      <c r="E16719"/>
      <c r="F16719"/>
      <c r="G16719"/>
      <c r="H16719"/>
      <c r="I16719"/>
      <c r="J16719"/>
      <c r="K16719"/>
    </row>
    <row r="16720" spans="1:11" ht="15">
      <c r="A16720"/>
      <c r="B16720"/>
      <c r="C16720"/>
      <c r="D16720"/>
      <c r="E16720"/>
      <c r="F16720"/>
      <c r="G16720"/>
      <c r="H16720"/>
      <c r="I16720"/>
      <c r="J16720"/>
      <c r="K16720"/>
    </row>
    <row r="16721" spans="1:11" ht="15">
      <c r="A16721"/>
      <c r="B16721"/>
      <c r="C16721"/>
      <c r="D16721"/>
      <c r="E16721"/>
      <c r="F16721"/>
      <c r="G16721"/>
      <c r="H16721"/>
      <c r="I16721"/>
      <c r="J16721"/>
      <c r="K16721"/>
    </row>
    <row r="16722" spans="1:11" ht="15">
      <c r="A16722"/>
      <c r="B16722"/>
      <c r="C16722"/>
      <c r="D16722"/>
      <c r="E16722"/>
      <c r="F16722"/>
      <c r="G16722"/>
      <c r="H16722"/>
      <c r="I16722"/>
      <c r="J16722"/>
      <c r="K16722"/>
    </row>
    <row r="16723" spans="1:11" ht="15">
      <c r="A16723"/>
      <c r="B16723"/>
      <c r="C16723"/>
      <c r="D16723"/>
      <c r="E16723"/>
      <c r="F16723"/>
      <c r="G16723"/>
      <c r="H16723"/>
      <c r="I16723"/>
      <c r="J16723"/>
      <c r="K16723"/>
    </row>
    <row r="16724" spans="1:11" ht="15">
      <c r="A16724"/>
      <c r="B16724"/>
      <c r="C16724"/>
      <c r="D16724"/>
      <c r="E16724"/>
      <c r="F16724"/>
      <c r="G16724"/>
      <c r="H16724"/>
      <c r="I16724"/>
      <c r="J16724"/>
      <c r="K16724"/>
    </row>
    <row r="16725" spans="1:11" ht="15">
      <c r="A16725"/>
      <c r="B16725"/>
      <c r="C16725"/>
      <c r="D16725"/>
      <c r="E16725"/>
      <c r="F16725"/>
      <c r="G16725"/>
      <c r="H16725"/>
      <c r="I16725"/>
      <c r="J16725"/>
      <c r="K16725"/>
    </row>
    <row r="16726" spans="1:11" ht="15">
      <c r="A16726"/>
      <c r="B16726"/>
      <c r="C16726"/>
      <c r="D16726"/>
      <c r="E16726"/>
      <c r="F16726"/>
      <c r="G16726"/>
      <c r="H16726"/>
      <c r="I16726"/>
      <c r="J16726"/>
      <c r="K16726"/>
    </row>
    <row r="16727" spans="1:11" ht="15">
      <c r="A16727"/>
      <c r="B16727"/>
      <c r="C16727"/>
      <c r="D16727"/>
      <c r="E16727"/>
      <c r="F16727"/>
      <c r="G16727"/>
      <c r="H16727"/>
      <c r="I16727"/>
      <c r="J16727"/>
      <c r="K16727"/>
    </row>
    <row r="16728" spans="1:11" ht="15">
      <c r="A16728"/>
      <c r="B16728"/>
      <c r="C16728"/>
      <c r="D16728"/>
      <c r="E16728"/>
      <c r="F16728"/>
      <c r="G16728"/>
      <c r="H16728"/>
      <c r="I16728"/>
      <c r="J16728"/>
      <c r="K16728"/>
    </row>
    <row r="16729" spans="1:11" ht="15">
      <c r="A16729"/>
      <c r="B16729"/>
      <c r="C16729"/>
      <c r="D16729"/>
      <c r="E16729"/>
      <c r="F16729"/>
      <c r="G16729"/>
      <c r="H16729"/>
      <c r="I16729"/>
      <c r="J16729"/>
      <c r="K16729"/>
    </row>
    <row r="16730" spans="1:11" ht="15">
      <c r="A16730"/>
      <c r="B16730"/>
      <c r="C16730"/>
      <c r="D16730"/>
      <c r="E16730"/>
      <c r="F16730"/>
      <c r="G16730"/>
      <c r="H16730"/>
      <c r="I16730"/>
      <c r="J16730"/>
      <c r="K16730"/>
    </row>
    <row r="16731" spans="1:11" ht="15">
      <c r="A16731"/>
      <c r="B16731"/>
      <c r="C16731"/>
      <c r="D16731"/>
      <c r="E16731"/>
      <c r="F16731"/>
      <c r="G16731"/>
      <c r="H16731"/>
      <c r="I16731"/>
      <c r="J16731"/>
      <c r="K16731"/>
    </row>
    <row r="16732" spans="1:11" ht="15">
      <c r="A16732"/>
      <c r="B16732"/>
      <c r="C16732"/>
      <c r="D16732"/>
      <c r="E16732"/>
      <c r="F16732"/>
      <c r="G16732"/>
      <c r="H16732"/>
      <c r="I16732"/>
      <c r="J16732"/>
      <c r="K16732"/>
    </row>
    <row r="16733" spans="1:11" ht="15">
      <c r="A16733"/>
      <c r="B16733"/>
      <c r="C16733"/>
      <c r="D16733"/>
      <c r="E16733"/>
      <c r="F16733"/>
      <c r="G16733"/>
      <c r="H16733"/>
      <c r="I16733"/>
      <c r="J16733"/>
      <c r="K16733"/>
    </row>
    <row r="16734" spans="1:11" ht="15">
      <c r="A16734"/>
      <c r="B16734"/>
      <c r="C16734"/>
      <c r="D16734"/>
      <c r="E16734"/>
      <c r="F16734"/>
      <c r="G16734"/>
      <c r="H16734"/>
      <c r="I16734"/>
      <c r="J16734"/>
      <c r="K16734"/>
    </row>
    <row r="16735" spans="1:11" ht="15">
      <c r="A16735"/>
      <c r="B16735"/>
      <c r="C16735"/>
      <c r="D16735"/>
      <c r="E16735"/>
      <c r="F16735"/>
      <c r="G16735"/>
      <c r="H16735"/>
      <c r="I16735"/>
      <c r="J16735"/>
      <c r="K16735"/>
    </row>
    <row r="16736" spans="1:11" ht="15">
      <c r="A16736"/>
      <c r="B16736"/>
      <c r="C16736"/>
      <c r="D16736"/>
      <c r="E16736"/>
      <c r="F16736"/>
      <c r="G16736"/>
      <c r="H16736"/>
      <c r="I16736"/>
      <c r="J16736"/>
      <c r="K16736"/>
    </row>
    <row r="16737" spans="1:11" ht="15">
      <c r="A16737"/>
      <c r="B16737"/>
      <c r="C16737"/>
      <c r="D16737"/>
      <c r="E16737"/>
      <c r="F16737"/>
      <c r="G16737"/>
      <c r="H16737"/>
      <c r="I16737"/>
      <c r="J16737"/>
      <c r="K16737"/>
    </row>
    <row r="16738" spans="1:11" ht="15">
      <c r="A16738"/>
      <c r="B16738"/>
      <c r="C16738"/>
      <c r="D16738"/>
      <c r="E16738"/>
      <c r="F16738"/>
      <c r="G16738"/>
      <c r="H16738"/>
      <c r="I16738"/>
      <c r="J16738"/>
      <c r="K16738"/>
    </row>
    <row r="16739" spans="1:11" ht="15">
      <c r="A16739"/>
      <c r="B16739"/>
      <c r="C16739"/>
      <c r="D16739"/>
      <c r="E16739"/>
      <c r="F16739"/>
      <c r="G16739"/>
      <c r="H16739"/>
      <c r="I16739"/>
      <c r="J16739"/>
      <c r="K16739"/>
    </row>
    <row r="16740" spans="1:11" ht="15">
      <c r="A16740"/>
      <c r="B16740"/>
      <c r="C16740"/>
      <c r="D16740"/>
      <c r="E16740"/>
      <c r="F16740"/>
      <c r="G16740"/>
      <c r="H16740"/>
      <c r="I16740"/>
      <c r="J16740"/>
      <c r="K16740"/>
    </row>
    <row r="16741" spans="1:11" ht="15">
      <c r="A16741"/>
      <c r="B16741"/>
      <c r="C16741"/>
      <c r="D16741"/>
      <c r="E16741"/>
      <c r="F16741"/>
      <c r="G16741"/>
      <c r="H16741"/>
      <c r="I16741"/>
      <c r="J16741"/>
      <c r="K16741"/>
    </row>
    <row r="16742" spans="1:11" ht="15">
      <c r="A16742"/>
      <c r="B16742"/>
      <c r="C16742"/>
      <c r="D16742"/>
      <c r="E16742"/>
      <c r="F16742"/>
      <c r="G16742"/>
      <c r="H16742"/>
      <c r="I16742"/>
      <c r="J16742"/>
      <c r="K16742"/>
    </row>
    <row r="16743" spans="1:11" ht="15">
      <c r="A16743"/>
      <c r="B16743"/>
      <c r="C16743"/>
      <c r="D16743"/>
      <c r="E16743"/>
      <c r="F16743"/>
      <c r="G16743"/>
      <c r="H16743"/>
      <c r="I16743"/>
      <c r="J16743"/>
      <c r="K16743"/>
    </row>
    <row r="16744" spans="1:11" ht="15">
      <c r="A16744"/>
      <c r="B16744"/>
      <c r="C16744"/>
      <c r="D16744"/>
      <c r="E16744"/>
      <c r="F16744"/>
      <c r="G16744"/>
      <c r="H16744"/>
      <c r="I16744"/>
      <c r="J16744"/>
      <c r="K16744"/>
    </row>
    <row r="16745" spans="1:11" ht="15">
      <c r="A16745"/>
      <c r="B16745"/>
      <c r="C16745"/>
      <c r="D16745"/>
      <c r="E16745"/>
      <c r="F16745"/>
      <c r="G16745"/>
      <c r="H16745"/>
      <c r="I16745"/>
      <c r="J16745"/>
      <c r="K16745"/>
    </row>
    <row r="16746" spans="1:11" ht="15">
      <c r="A16746"/>
      <c r="B16746"/>
      <c r="C16746"/>
      <c r="D16746"/>
      <c r="E16746"/>
      <c r="F16746"/>
      <c r="G16746"/>
      <c r="H16746"/>
      <c r="I16746"/>
      <c r="J16746"/>
      <c r="K16746"/>
    </row>
    <row r="16747" spans="1:11" ht="15">
      <c r="A16747"/>
      <c r="B16747"/>
      <c r="C16747"/>
      <c r="D16747"/>
      <c r="E16747"/>
      <c r="F16747"/>
      <c r="G16747"/>
      <c r="H16747"/>
      <c r="I16747"/>
      <c r="J16747"/>
      <c r="K16747"/>
    </row>
    <row r="16748" spans="1:11" ht="15">
      <c r="A16748"/>
      <c r="B16748"/>
      <c r="C16748"/>
      <c r="D16748"/>
      <c r="E16748"/>
      <c r="F16748"/>
      <c r="G16748"/>
      <c r="H16748"/>
      <c r="I16748"/>
      <c r="J16748"/>
      <c r="K16748"/>
    </row>
    <row r="16749" spans="1:11" ht="15">
      <c r="A16749"/>
      <c r="B16749"/>
      <c r="C16749"/>
      <c r="D16749"/>
      <c r="E16749"/>
      <c r="F16749"/>
      <c r="G16749"/>
      <c r="H16749"/>
      <c r="I16749"/>
      <c r="J16749"/>
      <c r="K16749"/>
    </row>
    <row r="16750" spans="1:11" ht="15">
      <c r="A16750"/>
      <c r="B16750"/>
      <c r="C16750"/>
      <c r="D16750"/>
      <c r="E16750"/>
      <c r="F16750"/>
      <c r="G16750"/>
      <c r="H16750"/>
      <c r="I16750"/>
      <c r="J16750"/>
      <c r="K16750"/>
    </row>
    <row r="16751" spans="1:11" ht="15">
      <c r="A16751"/>
      <c r="B16751"/>
      <c r="C16751"/>
      <c r="D16751"/>
      <c r="E16751"/>
      <c r="F16751"/>
      <c r="G16751"/>
      <c r="H16751"/>
      <c r="I16751"/>
      <c r="J16751"/>
      <c r="K16751"/>
    </row>
    <row r="16752" spans="1:11" ht="15">
      <c r="A16752"/>
      <c r="B16752"/>
      <c r="C16752"/>
      <c r="D16752"/>
      <c r="E16752"/>
      <c r="F16752"/>
      <c r="G16752"/>
      <c r="H16752"/>
      <c r="I16752"/>
      <c r="J16752"/>
      <c r="K16752"/>
    </row>
    <row r="16753" spans="1:11" ht="15">
      <c r="A16753"/>
      <c r="B16753"/>
      <c r="C16753"/>
      <c r="D16753"/>
      <c r="E16753"/>
      <c r="F16753"/>
      <c r="G16753"/>
      <c r="H16753"/>
      <c r="I16753"/>
      <c r="J16753"/>
      <c r="K16753"/>
    </row>
    <row r="16754" spans="1:11" ht="15">
      <c r="A16754"/>
      <c r="B16754"/>
      <c r="C16754"/>
      <c r="D16754"/>
      <c r="E16754"/>
      <c r="F16754"/>
      <c r="G16754"/>
      <c r="H16754"/>
      <c r="I16754"/>
      <c r="J16754"/>
      <c r="K16754"/>
    </row>
    <row r="16755" spans="1:11" ht="15">
      <c r="A16755"/>
      <c r="B16755"/>
      <c r="C16755"/>
      <c r="D16755"/>
      <c r="E16755"/>
      <c r="F16755"/>
      <c r="G16755"/>
      <c r="H16755"/>
      <c r="I16755"/>
      <c r="J16755"/>
      <c r="K16755"/>
    </row>
    <row r="16756" spans="1:11" ht="15">
      <c r="A16756"/>
      <c r="B16756"/>
      <c r="C16756"/>
      <c r="D16756"/>
      <c r="E16756"/>
      <c r="F16756"/>
      <c r="G16756"/>
      <c r="H16756"/>
      <c r="I16756"/>
      <c r="J16756"/>
      <c r="K16756"/>
    </row>
    <row r="16757" spans="1:11" ht="15">
      <c r="A16757"/>
      <c r="B16757"/>
      <c r="C16757"/>
      <c r="D16757"/>
      <c r="E16757"/>
      <c r="F16757"/>
      <c r="G16757"/>
      <c r="H16757"/>
      <c r="I16757"/>
      <c r="J16757"/>
      <c r="K16757"/>
    </row>
    <row r="16758" spans="1:11" ht="15">
      <c r="A16758"/>
      <c r="B16758"/>
      <c r="C16758"/>
      <c r="D16758"/>
      <c r="E16758"/>
      <c r="F16758"/>
      <c r="G16758"/>
      <c r="H16758"/>
      <c r="I16758"/>
      <c r="J16758"/>
      <c r="K16758"/>
    </row>
    <row r="16759" spans="1:11" ht="15">
      <c r="A16759"/>
      <c r="B16759"/>
      <c r="C16759"/>
      <c r="D16759"/>
      <c r="E16759"/>
      <c r="F16759"/>
      <c r="G16759"/>
      <c r="H16759"/>
      <c r="I16759"/>
      <c r="J16759"/>
      <c r="K16759"/>
    </row>
    <row r="16760" spans="1:11" ht="15">
      <c r="A16760"/>
      <c r="B16760"/>
      <c r="C16760"/>
      <c r="D16760"/>
      <c r="E16760"/>
      <c r="F16760"/>
      <c r="G16760"/>
      <c r="H16760"/>
      <c r="I16760"/>
      <c r="J16760"/>
      <c r="K16760"/>
    </row>
    <row r="16761" spans="1:11" ht="15">
      <c r="A16761"/>
      <c r="B16761"/>
      <c r="C16761"/>
      <c r="D16761"/>
      <c r="E16761"/>
      <c r="F16761"/>
      <c r="G16761"/>
      <c r="H16761"/>
      <c r="I16761"/>
      <c r="J16761"/>
      <c r="K16761"/>
    </row>
    <row r="16762" spans="1:11" ht="15">
      <c r="A16762"/>
      <c r="B16762"/>
      <c r="C16762"/>
      <c r="D16762"/>
      <c r="E16762"/>
      <c r="F16762"/>
      <c r="G16762"/>
      <c r="H16762"/>
      <c r="I16762"/>
      <c r="J16762"/>
      <c r="K16762"/>
    </row>
    <row r="16763" spans="1:11" ht="15">
      <c r="A16763"/>
      <c r="B16763"/>
      <c r="C16763"/>
      <c r="D16763"/>
      <c r="E16763"/>
      <c r="F16763"/>
      <c r="G16763"/>
      <c r="H16763"/>
      <c r="I16763"/>
      <c r="J16763"/>
      <c r="K16763"/>
    </row>
    <row r="16764" spans="1:11" ht="15">
      <c r="A16764"/>
      <c r="B16764"/>
      <c r="C16764"/>
      <c r="D16764"/>
      <c r="E16764"/>
      <c r="F16764"/>
      <c r="G16764"/>
      <c r="H16764"/>
      <c r="I16764"/>
      <c r="J16764"/>
      <c r="K16764"/>
    </row>
    <row r="16765" spans="1:11" ht="15">
      <c r="A16765"/>
      <c r="B16765"/>
      <c r="C16765"/>
      <c r="D16765"/>
      <c r="E16765"/>
      <c r="F16765"/>
      <c r="G16765"/>
      <c r="H16765"/>
      <c r="I16765"/>
      <c r="J16765"/>
      <c r="K16765"/>
    </row>
    <row r="16766" spans="1:11" ht="15">
      <c r="A16766"/>
      <c r="B16766"/>
      <c r="C16766"/>
      <c r="D16766"/>
      <c r="E16766"/>
      <c r="F16766"/>
      <c r="G16766"/>
      <c r="H16766"/>
      <c r="I16766"/>
      <c r="J16766"/>
      <c r="K16766"/>
    </row>
    <row r="16767" spans="1:11" ht="15">
      <c r="A16767"/>
      <c r="B16767"/>
      <c r="C16767"/>
      <c r="D16767"/>
      <c r="E16767"/>
      <c r="F16767"/>
      <c r="G16767"/>
      <c r="H16767"/>
      <c r="I16767"/>
      <c r="J16767"/>
      <c r="K16767"/>
    </row>
    <row r="16768" spans="1:11" ht="15">
      <c r="A16768"/>
      <c r="B16768"/>
      <c r="C16768"/>
      <c r="D16768"/>
      <c r="E16768"/>
      <c r="F16768"/>
      <c r="G16768"/>
      <c r="H16768"/>
      <c r="I16768"/>
      <c r="J16768"/>
      <c r="K16768"/>
    </row>
    <row r="16769" spans="1:11" ht="15">
      <c r="A16769"/>
      <c r="B16769"/>
      <c r="C16769"/>
      <c r="D16769"/>
      <c r="E16769"/>
      <c r="F16769"/>
      <c r="G16769"/>
      <c r="H16769"/>
      <c r="I16769"/>
      <c r="J16769"/>
      <c r="K16769"/>
    </row>
    <row r="16770" spans="1:11" ht="15">
      <c r="A16770"/>
      <c r="B16770"/>
      <c r="C16770"/>
      <c r="D16770"/>
      <c r="E16770"/>
      <c r="F16770"/>
      <c r="G16770"/>
      <c r="H16770"/>
      <c r="I16770"/>
      <c r="J16770"/>
      <c r="K16770"/>
    </row>
    <row r="16771" spans="1:11" ht="15">
      <c r="A16771"/>
      <c r="B16771"/>
      <c r="C16771"/>
      <c r="D16771"/>
      <c r="E16771"/>
      <c r="F16771"/>
      <c r="G16771"/>
      <c r="H16771"/>
      <c r="I16771"/>
      <c r="J16771"/>
      <c r="K16771"/>
    </row>
    <row r="16772" spans="1:11" ht="15">
      <c r="A16772"/>
      <c r="B16772"/>
      <c r="C16772"/>
      <c r="D16772"/>
      <c r="E16772"/>
      <c r="F16772"/>
      <c r="G16772"/>
      <c r="H16772"/>
      <c r="I16772"/>
      <c r="J16772"/>
      <c r="K16772"/>
    </row>
    <row r="16773" spans="1:11" ht="15">
      <c r="A16773"/>
      <c r="B16773"/>
      <c r="C16773"/>
      <c r="D16773"/>
      <c r="E16773"/>
      <c r="F16773"/>
      <c r="G16773"/>
      <c r="H16773"/>
      <c r="I16773"/>
      <c r="J16773"/>
      <c r="K16773"/>
    </row>
    <row r="16774" spans="1:11" ht="15">
      <c r="A16774"/>
      <c r="B16774"/>
      <c r="C16774"/>
      <c r="D16774"/>
      <c r="E16774"/>
      <c r="F16774"/>
      <c r="G16774"/>
      <c r="H16774"/>
      <c r="I16774"/>
      <c r="J16774"/>
      <c r="K16774"/>
    </row>
    <row r="16775" spans="1:11" ht="15">
      <c r="A16775"/>
      <c r="B16775"/>
      <c r="C16775"/>
      <c r="D16775"/>
      <c r="E16775"/>
      <c r="F16775"/>
      <c r="G16775"/>
      <c r="H16775"/>
      <c r="I16775"/>
      <c r="J16775"/>
      <c r="K16775"/>
    </row>
    <row r="16776" spans="1:11" ht="15">
      <c r="A16776"/>
      <c r="B16776"/>
      <c r="C16776"/>
      <c r="D16776"/>
      <c r="E16776"/>
      <c r="F16776"/>
      <c r="G16776"/>
      <c r="H16776"/>
      <c r="I16776"/>
      <c r="J16776"/>
      <c r="K16776"/>
    </row>
    <row r="16777" spans="1:11" ht="15">
      <c r="A16777"/>
      <c r="B16777"/>
      <c r="C16777"/>
      <c r="D16777"/>
      <c r="E16777"/>
      <c r="F16777"/>
      <c r="G16777"/>
      <c r="H16777"/>
      <c r="I16777"/>
      <c r="J16777"/>
      <c r="K16777"/>
    </row>
    <row r="16778" spans="1:11" ht="15">
      <c r="A16778"/>
      <c r="B16778"/>
      <c r="C16778"/>
      <c r="D16778"/>
      <c r="E16778"/>
      <c r="F16778"/>
      <c r="G16778"/>
      <c r="H16778"/>
      <c r="I16778"/>
      <c r="J16778"/>
      <c r="K16778"/>
    </row>
    <row r="16779" spans="1:11" ht="15">
      <c r="A16779"/>
      <c r="B16779"/>
      <c r="C16779"/>
      <c r="D16779"/>
      <c r="E16779"/>
      <c r="F16779"/>
      <c r="G16779"/>
      <c r="H16779"/>
      <c r="I16779"/>
      <c r="J16779"/>
      <c r="K16779"/>
    </row>
    <row r="16780" spans="1:11" ht="15">
      <c r="A16780"/>
      <c r="B16780"/>
      <c r="C16780"/>
      <c r="D16780"/>
      <c r="E16780"/>
      <c r="F16780"/>
      <c r="G16780"/>
      <c r="H16780"/>
      <c r="I16780"/>
      <c r="J16780"/>
      <c r="K16780"/>
    </row>
    <row r="16781" spans="1:11" ht="15">
      <c r="A16781"/>
      <c r="B16781"/>
      <c r="C16781"/>
      <c r="D16781"/>
      <c r="E16781"/>
      <c r="F16781"/>
      <c r="G16781"/>
      <c r="H16781"/>
      <c r="I16781"/>
      <c r="J16781"/>
      <c r="K16781"/>
    </row>
    <row r="16782" spans="1:11" ht="15">
      <c r="A16782"/>
      <c r="B16782"/>
      <c r="C16782"/>
      <c r="D16782"/>
      <c r="E16782"/>
      <c r="F16782"/>
      <c r="G16782"/>
      <c r="H16782"/>
      <c r="I16782"/>
      <c r="J16782"/>
      <c r="K16782"/>
    </row>
    <row r="16783" spans="1:11" ht="15">
      <c r="A16783"/>
      <c r="B16783"/>
      <c r="C16783"/>
      <c r="D16783"/>
      <c r="E16783"/>
      <c r="F16783"/>
      <c r="G16783"/>
      <c r="H16783"/>
      <c r="I16783"/>
      <c r="J16783"/>
      <c r="K16783"/>
    </row>
    <row r="16784" spans="1:11" ht="15">
      <c r="A16784"/>
      <c r="B16784"/>
      <c r="C16784"/>
      <c r="D16784"/>
      <c r="E16784"/>
      <c r="F16784"/>
      <c r="G16784"/>
      <c r="H16784"/>
      <c r="I16784"/>
      <c r="J16784"/>
      <c r="K16784"/>
    </row>
    <row r="16785" spans="1:11" ht="15">
      <c r="A16785"/>
      <c r="B16785"/>
      <c r="C16785"/>
      <c r="D16785"/>
      <c r="E16785"/>
      <c r="F16785"/>
      <c r="G16785"/>
      <c r="H16785"/>
      <c r="I16785"/>
      <c r="J16785"/>
      <c r="K16785"/>
    </row>
    <row r="16786" spans="1:11" ht="15">
      <c r="A16786"/>
      <c r="B16786"/>
      <c r="C16786"/>
      <c r="D16786"/>
      <c r="E16786"/>
      <c r="F16786"/>
      <c r="G16786"/>
      <c r="H16786"/>
      <c r="I16786"/>
      <c r="J16786"/>
      <c r="K16786"/>
    </row>
    <row r="16787" spans="1:11" ht="15">
      <c r="A16787"/>
      <c r="B16787"/>
      <c r="C16787"/>
      <c r="D16787"/>
      <c r="E16787"/>
      <c r="F16787"/>
      <c r="G16787"/>
      <c r="H16787"/>
      <c r="I16787"/>
      <c r="J16787"/>
      <c r="K16787"/>
    </row>
    <row r="16788" spans="1:11" ht="15">
      <c r="A16788"/>
      <c r="B16788"/>
      <c r="C16788"/>
      <c r="D16788"/>
      <c r="E16788"/>
      <c r="F16788"/>
      <c r="G16788"/>
      <c r="H16788"/>
      <c r="I16788"/>
      <c r="J16788"/>
      <c r="K16788"/>
    </row>
    <row r="16789" spans="1:11" ht="15">
      <c r="A16789"/>
      <c r="B16789"/>
      <c r="C16789"/>
      <c r="D16789"/>
      <c r="E16789"/>
      <c r="F16789"/>
      <c r="G16789"/>
      <c r="H16789"/>
      <c r="I16789"/>
      <c r="J16789"/>
      <c r="K16789"/>
    </row>
    <row r="16790" spans="1:11" ht="15">
      <c r="A16790"/>
      <c r="B16790"/>
      <c r="C16790"/>
      <c r="D16790"/>
      <c r="E16790"/>
      <c r="F16790"/>
      <c r="G16790"/>
      <c r="H16790"/>
      <c r="I16790"/>
      <c r="J16790"/>
      <c r="K16790"/>
    </row>
    <row r="16791" spans="1:11" ht="15">
      <c r="A16791"/>
      <c r="B16791"/>
      <c r="C16791"/>
      <c r="D16791"/>
      <c r="E16791"/>
      <c r="F16791"/>
      <c r="G16791"/>
      <c r="H16791"/>
      <c r="I16791"/>
      <c r="J16791"/>
      <c r="K16791"/>
    </row>
    <row r="16792" spans="1:11" ht="15">
      <c r="A16792"/>
      <c r="B16792"/>
      <c r="C16792"/>
      <c r="D16792"/>
      <c r="E16792"/>
      <c r="F16792"/>
      <c r="G16792"/>
      <c r="H16792"/>
      <c r="I16792"/>
      <c r="J16792"/>
      <c r="K16792"/>
    </row>
    <row r="16793" spans="1:11" ht="15">
      <c r="A16793"/>
      <c r="B16793"/>
      <c r="C16793"/>
      <c r="D16793"/>
      <c r="E16793"/>
      <c r="F16793"/>
      <c r="G16793"/>
      <c r="H16793"/>
      <c r="I16793"/>
      <c r="J16793"/>
      <c r="K16793"/>
    </row>
    <row r="16794" spans="1:11" ht="15">
      <c r="A16794"/>
      <c r="B16794"/>
      <c r="C16794"/>
      <c r="D16794"/>
      <c r="E16794"/>
      <c r="F16794"/>
      <c r="G16794"/>
      <c r="H16794"/>
      <c r="I16794"/>
      <c r="J16794"/>
      <c r="K16794"/>
    </row>
    <row r="16795" spans="1:11" ht="15">
      <c r="A16795"/>
      <c r="B16795"/>
      <c r="C16795"/>
      <c r="D16795"/>
      <c r="E16795"/>
      <c r="F16795"/>
      <c r="G16795"/>
      <c r="H16795"/>
      <c r="I16795"/>
      <c r="J16795"/>
      <c r="K16795"/>
    </row>
    <row r="16796" spans="1:11" ht="15">
      <c r="A16796"/>
      <c r="B16796"/>
      <c r="C16796"/>
      <c r="D16796"/>
      <c r="E16796"/>
      <c r="F16796"/>
      <c r="G16796"/>
      <c r="H16796"/>
      <c r="I16796"/>
      <c r="J16796"/>
      <c r="K16796"/>
    </row>
    <row r="16797" spans="1:11" ht="15">
      <c r="A16797"/>
      <c r="B16797"/>
      <c r="C16797"/>
      <c r="D16797"/>
      <c r="E16797"/>
      <c r="F16797"/>
      <c r="G16797"/>
      <c r="H16797"/>
      <c r="I16797"/>
      <c r="J16797"/>
      <c r="K16797"/>
    </row>
    <row r="16798" spans="1:11" ht="15">
      <c r="A16798"/>
      <c r="B16798"/>
      <c r="C16798"/>
      <c r="D16798"/>
      <c r="E16798"/>
      <c r="F16798"/>
      <c r="G16798"/>
      <c r="H16798"/>
      <c r="I16798"/>
      <c r="J16798"/>
      <c r="K16798"/>
    </row>
    <row r="16799" spans="1:11" ht="15">
      <c r="A16799"/>
      <c r="B16799"/>
      <c r="C16799"/>
      <c r="D16799"/>
      <c r="E16799"/>
      <c r="F16799"/>
      <c r="G16799"/>
      <c r="H16799"/>
      <c r="I16799"/>
      <c r="J16799"/>
      <c r="K16799"/>
    </row>
    <row r="16800" spans="1:11" ht="15">
      <c r="A16800"/>
      <c r="B16800"/>
      <c r="C16800"/>
      <c r="D16800"/>
      <c r="E16800"/>
      <c r="F16800"/>
      <c r="G16800"/>
      <c r="H16800"/>
      <c r="I16800"/>
      <c r="J16800"/>
      <c r="K16800"/>
    </row>
    <row r="16801" spans="1:11" ht="15">
      <c r="A16801"/>
      <c r="B16801"/>
      <c r="C16801"/>
      <c r="D16801"/>
      <c r="E16801"/>
      <c r="F16801"/>
      <c r="G16801"/>
      <c r="H16801"/>
      <c r="I16801"/>
      <c r="J16801"/>
      <c r="K16801"/>
    </row>
    <row r="16802" spans="1:11" ht="15">
      <c r="A16802"/>
      <c r="B16802"/>
      <c r="C16802"/>
      <c r="D16802"/>
      <c r="E16802"/>
      <c r="F16802"/>
      <c r="G16802"/>
      <c r="H16802"/>
      <c r="I16802"/>
      <c r="J16802"/>
      <c r="K16802"/>
    </row>
    <row r="16803" spans="1:11" ht="15">
      <c r="A16803"/>
      <c r="B16803"/>
      <c r="C16803"/>
      <c r="D16803"/>
      <c r="E16803"/>
      <c r="F16803"/>
      <c r="G16803"/>
      <c r="H16803"/>
      <c r="I16803"/>
      <c r="J16803"/>
      <c r="K16803"/>
    </row>
    <row r="16804" spans="1:11" ht="15">
      <c r="A16804"/>
      <c r="B16804"/>
      <c r="C16804"/>
      <c r="D16804"/>
      <c r="E16804"/>
      <c r="F16804"/>
      <c r="G16804"/>
      <c r="H16804"/>
      <c r="I16804"/>
      <c r="J16804"/>
      <c r="K16804"/>
    </row>
    <row r="16805" spans="1:11" ht="15">
      <c r="A16805"/>
      <c r="B16805"/>
      <c r="C16805"/>
      <c r="D16805"/>
      <c r="E16805"/>
      <c r="F16805"/>
      <c r="G16805"/>
      <c r="H16805"/>
      <c r="I16805"/>
      <c r="J16805"/>
      <c r="K16805"/>
    </row>
    <row r="16806" spans="1:11" ht="15">
      <c r="A16806"/>
      <c r="B16806"/>
      <c r="C16806"/>
      <c r="D16806"/>
      <c r="E16806"/>
      <c r="F16806"/>
      <c r="G16806"/>
      <c r="H16806"/>
      <c r="I16806"/>
      <c r="J16806"/>
      <c r="K16806"/>
    </row>
    <row r="16807" spans="1:11" ht="15">
      <c r="A16807"/>
      <c r="B16807"/>
      <c r="C16807"/>
      <c r="D16807"/>
      <c r="E16807"/>
      <c r="F16807"/>
      <c r="G16807"/>
      <c r="H16807"/>
      <c r="I16807"/>
      <c r="J16807"/>
      <c r="K16807"/>
    </row>
    <row r="16808" spans="1:11" ht="15">
      <c r="A16808"/>
      <c r="B16808"/>
      <c r="C16808"/>
      <c r="D16808"/>
      <c r="E16808"/>
      <c r="F16808"/>
      <c r="G16808"/>
      <c r="H16808"/>
      <c r="I16808"/>
      <c r="J16808"/>
      <c r="K16808"/>
    </row>
    <row r="16809" spans="1:11" ht="15">
      <c r="A16809"/>
      <c r="B16809"/>
      <c r="C16809"/>
      <c r="D16809"/>
      <c r="E16809"/>
      <c r="F16809"/>
      <c r="G16809"/>
      <c r="H16809"/>
      <c r="I16809"/>
      <c r="J16809"/>
      <c r="K16809"/>
    </row>
    <row r="16810" spans="1:11" ht="15">
      <c r="A16810"/>
      <c r="B16810"/>
      <c r="C16810"/>
      <c r="D16810"/>
      <c r="E16810"/>
      <c r="F16810"/>
      <c r="G16810"/>
      <c r="H16810"/>
      <c r="I16810"/>
      <c r="J16810"/>
      <c r="K16810"/>
    </row>
    <row r="16811" spans="1:11" ht="15">
      <c r="A16811"/>
      <c r="B16811"/>
      <c r="C16811"/>
      <c r="D16811"/>
      <c r="E16811"/>
      <c r="F16811"/>
      <c r="G16811"/>
      <c r="H16811"/>
      <c r="I16811"/>
      <c r="J16811"/>
      <c r="K16811"/>
    </row>
    <row r="16812" spans="1:11" ht="15">
      <c r="A16812"/>
      <c r="B16812"/>
      <c r="C16812"/>
      <c r="D16812"/>
      <c r="E16812"/>
      <c r="F16812"/>
      <c r="G16812"/>
      <c r="H16812"/>
      <c r="I16812"/>
      <c r="J16812"/>
      <c r="K16812"/>
    </row>
    <row r="16813" spans="1:11" ht="15">
      <c r="A16813"/>
      <c r="B16813"/>
      <c r="C16813"/>
      <c r="D16813"/>
      <c r="E16813"/>
      <c r="F16813"/>
      <c r="G16813"/>
      <c r="H16813"/>
      <c r="I16813"/>
      <c r="J16813"/>
      <c r="K16813"/>
    </row>
    <row r="16814" spans="1:11" ht="15">
      <c r="A16814"/>
      <c r="B16814"/>
      <c r="C16814"/>
      <c r="D16814"/>
      <c r="E16814"/>
      <c r="F16814"/>
      <c r="G16814"/>
      <c r="H16814"/>
      <c r="I16814"/>
      <c r="J16814"/>
      <c r="K16814"/>
    </row>
    <row r="16815" spans="1:11" ht="15">
      <c r="A16815"/>
      <c r="B16815"/>
      <c r="C16815"/>
      <c r="D16815"/>
      <c r="E16815"/>
      <c r="F16815"/>
      <c r="G16815"/>
      <c r="H16815"/>
      <c r="I16815"/>
      <c r="J16815"/>
      <c r="K16815"/>
    </row>
    <row r="16816" spans="1:11" ht="15">
      <c r="A16816"/>
      <c r="B16816"/>
      <c r="C16816"/>
      <c r="D16816"/>
      <c r="E16816"/>
      <c r="F16816"/>
      <c r="G16816"/>
      <c r="H16816"/>
      <c r="I16816"/>
      <c r="J16816"/>
      <c r="K16816"/>
    </row>
    <row r="16817" spans="1:11" ht="15">
      <c r="A16817"/>
      <c r="B16817"/>
      <c r="C16817"/>
      <c r="D16817"/>
      <c r="E16817"/>
      <c r="F16817"/>
      <c r="G16817"/>
      <c r="H16817"/>
      <c r="I16817"/>
      <c r="J16817"/>
      <c r="K16817"/>
    </row>
    <row r="16818" spans="1:11" ht="15">
      <c r="A16818"/>
      <c r="B16818"/>
      <c r="C16818"/>
      <c r="D16818"/>
      <c r="E16818"/>
      <c r="F16818"/>
      <c r="G16818"/>
      <c r="H16818"/>
      <c r="I16818"/>
      <c r="J16818"/>
      <c r="K16818"/>
    </row>
    <row r="16819" spans="1:11" ht="15">
      <c r="A16819"/>
      <c r="B16819"/>
      <c r="C16819"/>
      <c r="D16819"/>
      <c r="E16819"/>
      <c r="F16819"/>
      <c r="G16819"/>
      <c r="H16819"/>
      <c r="I16819"/>
      <c r="J16819"/>
      <c r="K16819"/>
    </row>
    <row r="16820" spans="1:11" ht="15">
      <c r="A16820"/>
      <c r="B16820"/>
      <c r="C16820"/>
      <c r="D16820"/>
      <c r="E16820"/>
      <c r="F16820"/>
      <c r="G16820"/>
      <c r="H16820"/>
      <c r="I16820"/>
      <c r="J16820"/>
      <c r="K16820"/>
    </row>
    <row r="16821" spans="1:11" ht="15">
      <c r="A16821"/>
      <c r="B16821"/>
      <c r="C16821"/>
      <c r="D16821"/>
      <c r="E16821"/>
      <c r="F16821"/>
      <c r="G16821"/>
      <c r="H16821"/>
      <c r="I16821"/>
      <c r="J16821"/>
      <c r="K16821"/>
    </row>
    <row r="16822" spans="1:11" ht="15">
      <c r="A16822"/>
      <c r="B16822"/>
      <c r="C16822"/>
      <c r="D16822"/>
      <c r="E16822"/>
      <c r="F16822"/>
      <c r="G16822"/>
      <c r="H16822"/>
      <c r="I16822"/>
      <c r="J16822"/>
      <c r="K16822"/>
    </row>
    <row r="16823" spans="1:11" ht="15">
      <c r="A16823"/>
      <c r="B16823"/>
      <c r="C16823"/>
      <c r="D16823"/>
      <c r="E16823"/>
      <c r="F16823"/>
      <c r="G16823"/>
      <c r="H16823"/>
      <c r="I16823"/>
      <c r="J16823"/>
      <c r="K16823"/>
    </row>
    <row r="16824" spans="1:11" ht="15">
      <c r="A16824"/>
      <c r="B16824"/>
      <c r="C16824"/>
      <c r="D16824"/>
      <c r="E16824"/>
      <c r="F16824"/>
      <c r="G16824"/>
      <c r="H16824"/>
      <c r="I16824"/>
      <c r="J16824"/>
      <c r="K16824"/>
    </row>
    <row r="16825" spans="1:11" ht="15">
      <c r="A16825"/>
      <c r="B16825"/>
      <c r="C16825"/>
      <c r="D16825"/>
      <c r="E16825"/>
      <c r="F16825"/>
      <c r="G16825"/>
      <c r="H16825"/>
      <c r="I16825"/>
      <c r="J16825"/>
      <c r="K16825"/>
    </row>
    <row r="16826" spans="1:11" ht="15">
      <c r="A16826"/>
      <c r="B16826"/>
      <c r="C16826"/>
      <c r="D16826"/>
      <c r="E16826"/>
      <c r="F16826"/>
      <c r="G16826"/>
      <c r="H16826"/>
      <c r="I16826"/>
      <c r="J16826"/>
      <c r="K16826"/>
    </row>
    <row r="16827" spans="1:11" ht="15">
      <c r="A16827"/>
      <c r="B16827"/>
      <c r="C16827"/>
      <c r="D16827"/>
      <c r="E16827"/>
      <c r="F16827"/>
      <c r="G16827"/>
      <c r="H16827"/>
      <c r="I16827"/>
      <c r="J16827"/>
      <c r="K16827"/>
    </row>
    <row r="16828" spans="1:11" ht="15">
      <c r="A16828"/>
      <c r="B16828"/>
      <c r="C16828"/>
      <c r="D16828"/>
      <c r="E16828"/>
      <c r="F16828"/>
      <c r="G16828"/>
      <c r="H16828"/>
      <c r="I16828"/>
      <c r="J16828"/>
      <c r="K16828"/>
    </row>
    <row r="16829" spans="1:11" ht="15">
      <c r="A16829"/>
      <c r="B16829"/>
      <c r="C16829"/>
      <c r="D16829"/>
      <c r="E16829"/>
      <c r="F16829"/>
      <c r="G16829"/>
      <c r="H16829"/>
      <c r="I16829"/>
      <c r="J16829"/>
      <c r="K16829"/>
    </row>
    <row r="16830" spans="1:11" ht="15">
      <c r="A16830"/>
      <c r="B16830"/>
      <c r="C16830"/>
      <c r="D16830"/>
      <c r="E16830"/>
      <c r="F16830"/>
      <c r="G16830"/>
      <c r="H16830"/>
      <c r="I16830"/>
      <c r="J16830"/>
      <c r="K16830"/>
    </row>
    <row r="16831" spans="1:11" ht="15">
      <c r="A16831"/>
      <c r="B16831"/>
      <c r="C16831"/>
      <c r="D16831"/>
      <c r="E16831"/>
      <c r="F16831"/>
      <c r="G16831"/>
      <c r="H16831"/>
      <c r="I16831"/>
      <c r="J16831"/>
      <c r="K16831"/>
    </row>
    <row r="16832" spans="1:11" ht="15">
      <c r="A16832"/>
      <c r="B16832"/>
      <c r="C16832"/>
      <c r="D16832"/>
      <c r="E16832"/>
      <c r="F16832"/>
      <c r="G16832"/>
      <c r="H16832"/>
      <c r="I16832"/>
      <c r="J16832"/>
      <c r="K16832"/>
    </row>
    <row r="16833" spans="1:11" ht="15">
      <c r="A16833"/>
      <c r="B16833"/>
      <c r="C16833"/>
      <c r="D16833"/>
      <c r="E16833"/>
      <c r="F16833"/>
      <c r="G16833"/>
      <c r="H16833"/>
      <c r="I16833"/>
      <c r="J16833"/>
      <c r="K16833"/>
    </row>
    <row r="16834" spans="1:11" ht="15">
      <c r="A16834"/>
      <c r="B16834"/>
      <c r="C16834"/>
      <c r="D16834"/>
      <c r="E16834"/>
      <c r="F16834"/>
      <c r="G16834"/>
      <c r="H16834"/>
      <c r="I16834"/>
      <c r="J16834"/>
      <c r="K16834"/>
    </row>
    <row r="16835" spans="1:11" ht="15">
      <c r="A16835"/>
      <c r="B16835"/>
      <c r="C16835"/>
      <c r="D16835"/>
      <c r="E16835"/>
      <c r="F16835"/>
      <c r="G16835"/>
      <c r="H16835"/>
      <c r="I16835"/>
      <c r="J16835"/>
      <c r="K16835"/>
    </row>
    <row r="16836" spans="1:11" ht="15">
      <c r="A16836"/>
      <c r="B16836"/>
      <c r="C16836"/>
      <c r="D16836"/>
      <c r="E16836"/>
      <c r="F16836"/>
      <c r="G16836"/>
      <c r="H16836"/>
      <c r="I16836"/>
      <c r="J16836"/>
      <c r="K16836"/>
    </row>
    <row r="16837" spans="1:11" ht="15">
      <c r="A16837"/>
      <c r="B16837"/>
      <c r="C16837"/>
      <c r="D16837"/>
      <c r="E16837"/>
      <c r="F16837"/>
      <c r="G16837"/>
      <c r="H16837"/>
      <c r="I16837"/>
      <c r="J16837"/>
      <c r="K16837"/>
    </row>
    <row r="16838" spans="1:11" ht="15">
      <c r="A16838"/>
      <c r="B16838"/>
      <c r="C16838"/>
      <c r="D16838"/>
      <c r="E16838"/>
      <c r="F16838"/>
      <c r="G16838"/>
      <c r="H16838"/>
      <c r="I16838"/>
      <c r="J16838"/>
      <c r="K16838"/>
    </row>
    <row r="16839" spans="1:11" ht="15">
      <c r="A16839"/>
      <c r="B16839"/>
      <c r="C16839"/>
      <c r="D16839"/>
      <c r="E16839"/>
      <c r="F16839"/>
      <c r="G16839"/>
      <c r="H16839"/>
      <c r="I16839"/>
      <c r="J16839"/>
      <c r="K16839"/>
    </row>
    <row r="16840" spans="1:11" ht="15">
      <c r="A16840"/>
      <c r="B16840"/>
      <c r="C16840"/>
      <c r="D16840"/>
      <c r="E16840"/>
      <c r="F16840"/>
      <c r="G16840"/>
      <c r="H16840"/>
      <c r="I16840"/>
      <c r="J16840"/>
      <c r="K16840"/>
    </row>
    <row r="16841" spans="1:11" ht="15">
      <c r="A16841"/>
      <c r="B16841"/>
      <c r="C16841"/>
      <c r="D16841"/>
      <c r="E16841"/>
      <c r="F16841"/>
      <c r="G16841"/>
      <c r="H16841"/>
      <c r="I16841"/>
      <c r="J16841"/>
      <c r="K16841"/>
    </row>
    <row r="16842" spans="1:11" ht="15">
      <c r="A16842"/>
      <c r="B16842"/>
      <c r="C16842"/>
      <c r="D16842"/>
      <c r="E16842"/>
      <c r="F16842"/>
      <c r="G16842"/>
      <c r="H16842"/>
      <c r="I16842"/>
      <c r="J16842"/>
      <c r="K16842"/>
    </row>
    <row r="16843" spans="1:11" ht="15">
      <c r="A16843"/>
      <c r="B16843"/>
      <c r="C16843"/>
      <c r="D16843"/>
      <c r="E16843"/>
      <c r="F16843"/>
      <c r="G16843"/>
      <c r="H16843"/>
      <c r="I16843"/>
      <c r="J16843"/>
      <c r="K16843"/>
    </row>
    <row r="16844" spans="1:11" ht="15">
      <c r="A16844"/>
      <c r="B16844"/>
      <c r="C16844"/>
      <c r="D16844"/>
      <c r="E16844"/>
      <c r="F16844"/>
      <c r="G16844"/>
      <c r="H16844"/>
      <c r="I16844"/>
      <c r="J16844"/>
      <c r="K16844"/>
    </row>
    <row r="16845" spans="1:11" ht="15">
      <c r="A16845"/>
      <c r="B16845"/>
      <c r="C16845"/>
      <c r="D16845"/>
      <c r="E16845"/>
      <c r="F16845"/>
      <c r="G16845"/>
      <c r="H16845"/>
      <c r="I16845"/>
      <c r="J16845"/>
      <c r="K16845"/>
    </row>
    <row r="16846" spans="1:11" ht="15">
      <c r="A16846"/>
      <c r="B16846"/>
      <c r="C16846"/>
      <c r="D16846"/>
      <c r="E16846"/>
      <c r="F16846"/>
      <c r="G16846"/>
      <c r="H16846"/>
      <c r="I16846"/>
      <c r="J16846"/>
      <c r="K16846"/>
    </row>
    <row r="16847" spans="1:11" ht="15">
      <c r="A16847"/>
      <c r="B16847"/>
      <c r="C16847"/>
      <c r="D16847"/>
      <c r="E16847"/>
      <c r="F16847"/>
      <c r="G16847"/>
      <c r="H16847"/>
      <c r="I16847"/>
      <c r="J16847"/>
      <c r="K16847"/>
    </row>
    <row r="16848" spans="1:11" ht="15">
      <c r="A16848"/>
      <c r="B16848"/>
      <c r="C16848"/>
      <c r="D16848"/>
      <c r="E16848"/>
      <c r="F16848"/>
      <c r="G16848"/>
      <c r="H16848"/>
      <c r="I16848"/>
      <c r="J16848"/>
      <c r="K16848"/>
    </row>
    <row r="16849" spans="1:11" ht="15">
      <c r="A16849"/>
      <c r="B16849"/>
      <c r="C16849"/>
      <c r="D16849"/>
      <c r="E16849"/>
      <c r="F16849"/>
      <c r="G16849"/>
      <c r="H16849"/>
      <c r="I16849"/>
      <c r="J16849"/>
      <c r="K16849"/>
    </row>
    <row r="16850" spans="1:11" ht="15">
      <c r="A16850"/>
      <c r="B16850"/>
      <c r="C16850"/>
      <c r="D16850"/>
      <c r="E16850"/>
      <c r="F16850"/>
      <c r="G16850"/>
      <c r="H16850"/>
      <c r="I16850"/>
      <c r="J16850"/>
      <c r="K16850"/>
    </row>
    <row r="16851" spans="1:11" ht="15">
      <c r="A16851"/>
      <c r="B16851"/>
      <c r="C16851"/>
      <c r="D16851"/>
      <c r="E16851"/>
      <c r="F16851"/>
      <c r="G16851"/>
      <c r="H16851"/>
      <c r="I16851"/>
      <c r="J16851"/>
      <c r="K16851"/>
    </row>
    <row r="16852" spans="1:11" ht="15">
      <c r="A16852"/>
      <c r="B16852"/>
      <c r="C16852"/>
      <c r="D16852"/>
      <c r="E16852"/>
      <c r="F16852"/>
      <c r="G16852"/>
      <c r="H16852"/>
      <c r="I16852"/>
      <c r="J16852"/>
      <c r="K16852"/>
    </row>
    <row r="16853" spans="1:11" ht="15">
      <c r="A16853"/>
      <c r="B16853"/>
      <c r="C16853"/>
      <c r="D16853"/>
      <c r="E16853"/>
      <c r="F16853"/>
      <c r="G16853"/>
      <c r="H16853"/>
      <c r="I16853"/>
      <c r="J16853"/>
      <c r="K16853"/>
    </row>
    <row r="16854" spans="1:11" ht="15">
      <c r="A16854"/>
      <c r="B16854"/>
      <c r="C16854"/>
      <c r="D16854"/>
      <c r="E16854"/>
      <c r="F16854"/>
      <c r="G16854"/>
      <c r="H16854"/>
      <c r="I16854"/>
      <c r="J16854"/>
      <c r="K16854"/>
    </row>
    <row r="16855" spans="1:11" ht="15">
      <c r="A16855"/>
      <c r="B16855"/>
      <c r="C16855"/>
      <c r="D16855"/>
      <c r="E16855"/>
      <c r="F16855"/>
      <c r="G16855"/>
      <c r="H16855"/>
      <c r="I16855"/>
      <c r="J16855"/>
      <c r="K16855"/>
    </row>
    <row r="16856" spans="1:11" ht="15">
      <c r="A16856"/>
      <c r="B16856"/>
      <c r="C16856"/>
      <c r="D16856"/>
      <c r="E16856"/>
      <c r="F16856"/>
      <c r="G16856"/>
      <c r="H16856"/>
      <c r="I16856"/>
      <c r="J16856"/>
      <c r="K16856"/>
    </row>
    <row r="16857" spans="1:11" ht="15">
      <c r="A16857"/>
      <c r="B16857"/>
      <c r="C16857"/>
      <c r="D16857"/>
      <c r="E16857"/>
      <c r="F16857"/>
      <c r="G16857"/>
      <c r="H16857"/>
      <c r="I16857"/>
      <c r="J16857"/>
      <c r="K16857"/>
    </row>
    <row r="16858" spans="1:11" ht="15">
      <c r="A16858"/>
      <c r="B16858"/>
      <c r="C16858"/>
      <c r="D16858"/>
      <c r="E16858"/>
      <c r="F16858"/>
      <c r="G16858"/>
      <c r="H16858"/>
      <c r="I16858"/>
      <c r="J16858"/>
      <c r="K16858"/>
    </row>
    <row r="16859" spans="1:11" ht="15">
      <c r="A16859"/>
      <c r="B16859"/>
      <c r="C16859"/>
      <c r="D16859"/>
      <c r="E16859"/>
      <c r="F16859"/>
      <c r="G16859"/>
      <c r="H16859"/>
      <c r="I16859"/>
      <c r="J16859"/>
      <c r="K16859"/>
    </row>
    <row r="16860" spans="1:11" ht="15">
      <c r="A16860"/>
      <c r="B16860"/>
      <c r="C16860"/>
      <c r="D16860"/>
      <c r="E16860"/>
      <c r="F16860"/>
      <c r="G16860"/>
      <c r="H16860"/>
      <c r="I16860"/>
      <c r="J16860"/>
      <c r="K16860"/>
    </row>
    <row r="16861" spans="1:11" ht="15">
      <c r="A16861"/>
      <c r="B16861"/>
      <c r="C16861"/>
      <c r="D16861"/>
      <c r="E16861"/>
      <c r="F16861"/>
      <c r="G16861"/>
      <c r="H16861"/>
      <c r="I16861"/>
      <c r="J16861"/>
      <c r="K16861"/>
    </row>
    <row r="16862" spans="1:11" ht="15">
      <c r="A16862"/>
      <c r="B16862"/>
      <c r="C16862"/>
      <c r="D16862"/>
      <c r="E16862"/>
      <c r="F16862"/>
      <c r="G16862"/>
      <c r="H16862"/>
      <c r="I16862"/>
      <c r="J16862"/>
      <c r="K16862"/>
    </row>
    <row r="16863" spans="1:11" ht="15">
      <c r="A16863"/>
      <c r="B16863"/>
      <c r="C16863"/>
      <c r="D16863"/>
      <c r="E16863"/>
      <c r="F16863"/>
      <c r="G16863"/>
      <c r="H16863"/>
      <c r="I16863"/>
      <c r="J16863"/>
      <c r="K16863"/>
    </row>
    <row r="16864" spans="1:11" ht="15">
      <c r="A16864"/>
      <c r="B16864"/>
      <c r="C16864"/>
      <c r="D16864"/>
      <c r="E16864"/>
      <c r="F16864"/>
      <c r="G16864"/>
      <c r="H16864"/>
      <c r="I16864"/>
      <c r="J16864"/>
      <c r="K16864"/>
    </row>
    <row r="16865" spans="1:11" ht="15">
      <c r="A16865"/>
      <c r="B16865"/>
      <c r="C16865"/>
      <c r="D16865"/>
      <c r="E16865"/>
      <c r="F16865"/>
      <c r="G16865"/>
      <c r="H16865"/>
      <c r="I16865"/>
      <c r="J16865"/>
      <c r="K16865"/>
    </row>
    <row r="16866" spans="1:11" ht="15">
      <c r="A16866"/>
      <c r="B16866"/>
      <c r="C16866"/>
      <c r="D16866"/>
      <c r="E16866"/>
      <c r="F16866"/>
      <c r="G16866"/>
      <c r="H16866"/>
      <c r="I16866"/>
      <c r="J16866"/>
      <c r="K16866"/>
    </row>
    <row r="16867" spans="1:11" ht="15">
      <c r="A16867"/>
      <c r="B16867"/>
      <c r="C16867"/>
      <c r="D16867"/>
      <c r="E16867"/>
      <c r="F16867"/>
      <c r="G16867"/>
      <c r="H16867"/>
      <c r="I16867"/>
      <c r="J16867"/>
      <c r="K16867"/>
    </row>
    <row r="16868" spans="1:11" ht="15">
      <c r="A16868"/>
      <c r="B16868"/>
      <c r="C16868"/>
      <c r="D16868"/>
      <c r="E16868"/>
      <c r="F16868"/>
      <c r="G16868"/>
      <c r="H16868"/>
      <c r="I16868"/>
      <c r="J16868"/>
      <c r="K16868"/>
    </row>
    <row r="16869" spans="1:11" ht="15">
      <c r="A16869"/>
      <c r="B16869"/>
      <c r="C16869"/>
      <c r="D16869"/>
      <c r="E16869"/>
      <c r="F16869"/>
      <c r="G16869"/>
      <c r="H16869"/>
      <c r="I16869"/>
      <c r="J16869"/>
      <c r="K16869"/>
    </row>
    <row r="16870" spans="1:11" ht="15">
      <c r="A16870"/>
      <c r="B16870"/>
      <c r="C16870"/>
      <c r="D16870"/>
      <c r="E16870"/>
      <c r="F16870"/>
      <c r="G16870"/>
      <c r="H16870"/>
      <c r="I16870"/>
      <c r="J16870"/>
      <c r="K16870"/>
    </row>
    <row r="16871" spans="1:11" ht="15">
      <c r="A16871"/>
      <c r="B16871"/>
      <c r="C16871"/>
      <c r="D16871"/>
      <c r="E16871"/>
      <c r="F16871"/>
      <c r="G16871"/>
      <c r="H16871"/>
      <c r="I16871"/>
      <c r="J16871"/>
      <c r="K16871"/>
    </row>
    <row r="16872" spans="1:11" ht="15">
      <c r="A16872"/>
      <c r="B16872"/>
      <c r="C16872"/>
      <c r="D16872"/>
      <c r="E16872"/>
      <c r="F16872"/>
      <c r="G16872"/>
      <c r="H16872"/>
      <c r="I16872"/>
      <c r="J16872"/>
      <c r="K16872"/>
    </row>
    <row r="16873" spans="1:11" ht="15">
      <c r="A16873"/>
      <c r="B16873"/>
      <c r="C16873"/>
      <c r="D16873"/>
      <c r="E16873"/>
      <c r="F16873"/>
      <c r="G16873"/>
      <c r="H16873"/>
      <c r="I16873"/>
      <c r="J16873"/>
      <c r="K16873"/>
    </row>
    <row r="16874" spans="1:11" ht="15">
      <c r="A16874"/>
      <c r="B16874"/>
      <c r="C16874"/>
      <c r="D16874"/>
      <c r="E16874"/>
      <c r="F16874"/>
      <c r="G16874"/>
      <c r="H16874"/>
      <c r="I16874"/>
      <c r="J16874"/>
      <c r="K16874"/>
    </row>
    <row r="16875" spans="1:11" ht="15">
      <c r="A16875"/>
      <c r="B16875"/>
      <c r="C16875"/>
      <c r="D16875"/>
      <c r="E16875"/>
      <c r="F16875"/>
      <c r="G16875"/>
      <c r="H16875"/>
      <c r="I16875"/>
      <c r="J16875"/>
      <c r="K16875"/>
    </row>
    <row r="16876" spans="1:11" ht="15">
      <c r="A16876"/>
      <c r="B16876"/>
      <c r="C16876"/>
      <c r="D16876"/>
      <c r="E16876"/>
      <c r="F16876"/>
      <c r="G16876"/>
      <c r="H16876"/>
      <c r="I16876"/>
      <c r="J16876"/>
      <c r="K16876"/>
    </row>
    <row r="16877" spans="1:11" ht="15">
      <c r="A16877"/>
      <c r="B16877"/>
      <c r="C16877"/>
      <c r="D16877"/>
      <c r="E16877"/>
      <c r="F16877"/>
      <c r="G16877"/>
      <c r="H16877"/>
      <c r="I16877"/>
      <c r="J16877"/>
      <c r="K16877"/>
    </row>
    <row r="16878" spans="1:11" ht="15">
      <c r="A16878"/>
      <c r="B16878"/>
      <c r="C16878"/>
      <c r="D16878"/>
      <c r="E16878"/>
      <c r="F16878"/>
      <c r="G16878"/>
      <c r="H16878"/>
      <c r="I16878"/>
      <c r="J16878"/>
      <c r="K16878"/>
    </row>
    <row r="16879" spans="1:11" ht="15">
      <c r="A16879"/>
      <c r="B16879"/>
      <c r="C16879"/>
      <c r="D16879"/>
      <c r="E16879"/>
      <c r="F16879"/>
      <c r="G16879"/>
      <c r="H16879"/>
      <c r="I16879"/>
      <c r="J16879"/>
      <c r="K16879"/>
    </row>
    <row r="16880" spans="1:11" ht="15">
      <c r="A16880"/>
      <c r="B16880"/>
      <c r="C16880"/>
      <c r="D16880"/>
      <c r="E16880"/>
      <c r="F16880"/>
      <c r="G16880"/>
      <c r="H16880"/>
      <c r="I16880"/>
      <c r="J16880"/>
      <c r="K16880"/>
    </row>
    <row r="16881" spans="1:11" ht="15">
      <c r="A16881"/>
      <c r="B16881"/>
      <c r="C16881"/>
      <c r="D16881"/>
      <c r="E16881"/>
      <c r="F16881"/>
      <c r="G16881"/>
      <c r="H16881"/>
      <c r="I16881"/>
      <c r="J16881"/>
      <c r="K16881"/>
    </row>
    <row r="16882" spans="1:11" ht="15">
      <c r="A16882"/>
      <c r="B16882"/>
      <c r="C16882"/>
      <c r="D16882"/>
      <c r="E16882"/>
      <c r="F16882"/>
      <c r="G16882"/>
      <c r="H16882"/>
      <c r="I16882"/>
      <c r="J16882"/>
      <c r="K16882"/>
    </row>
    <row r="16883" spans="1:11" ht="15">
      <c r="A16883"/>
      <c r="B16883"/>
      <c r="C16883"/>
      <c r="D16883"/>
      <c r="E16883"/>
      <c r="F16883"/>
      <c r="G16883"/>
      <c r="H16883"/>
      <c r="I16883"/>
      <c r="J16883"/>
      <c r="K16883"/>
    </row>
    <row r="16884" spans="1:11" ht="15">
      <c r="A16884"/>
      <c r="B16884"/>
      <c r="C16884"/>
      <c r="D16884"/>
      <c r="E16884"/>
      <c r="F16884"/>
      <c r="G16884"/>
      <c r="H16884"/>
      <c r="I16884"/>
      <c r="J16884"/>
      <c r="K16884"/>
    </row>
    <row r="16885" spans="1:11" ht="15">
      <c r="A16885"/>
      <c r="B16885"/>
      <c r="C16885"/>
      <c r="D16885"/>
      <c r="E16885"/>
      <c r="F16885"/>
      <c r="G16885"/>
      <c r="H16885"/>
      <c r="I16885"/>
      <c r="J16885"/>
      <c r="K16885"/>
    </row>
    <row r="16886" spans="1:11" ht="15">
      <c r="A16886"/>
      <c r="B16886"/>
      <c r="C16886"/>
      <c r="D16886"/>
      <c r="E16886"/>
      <c r="F16886"/>
      <c r="G16886"/>
      <c r="H16886"/>
      <c r="I16886"/>
      <c r="J16886"/>
      <c r="K16886"/>
    </row>
    <row r="16887" spans="1:11" ht="15">
      <c r="A16887"/>
      <c r="B16887"/>
      <c r="C16887"/>
      <c r="D16887"/>
      <c r="E16887"/>
      <c r="F16887"/>
      <c r="G16887"/>
      <c r="H16887"/>
      <c r="I16887"/>
      <c r="J16887"/>
      <c r="K16887"/>
    </row>
    <row r="16888" spans="1:11" ht="15">
      <c r="A16888"/>
      <c r="B16888"/>
      <c r="C16888"/>
      <c r="D16888"/>
      <c r="E16888"/>
      <c r="F16888"/>
      <c r="G16888"/>
      <c r="H16888"/>
      <c r="I16888"/>
      <c r="J16888"/>
      <c r="K16888"/>
    </row>
    <row r="16889" spans="1:11" ht="15">
      <c r="A16889"/>
      <c r="B16889"/>
      <c r="C16889"/>
      <c r="D16889"/>
      <c r="E16889"/>
      <c r="F16889"/>
      <c r="G16889"/>
      <c r="H16889"/>
      <c r="I16889"/>
      <c r="J16889"/>
      <c r="K16889"/>
    </row>
    <row r="16890" spans="1:11" ht="15">
      <c r="A16890"/>
      <c r="B16890"/>
      <c r="C16890"/>
      <c r="D16890"/>
      <c r="E16890"/>
      <c r="F16890"/>
      <c r="G16890"/>
      <c r="H16890"/>
      <c r="I16890"/>
      <c r="J16890"/>
      <c r="K16890"/>
    </row>
    <row r="16891" spans="1:11" ht="15">
      <c r="A16891"/>
      <c r="B16891"/>
      <c r="C16891"/>
      <c r="D16891"/>
      <c r="E16891"/>
      <c r="F16891"/>
      <c r="G16891"/>
      <c r="H16891"/>
      <c r="I16891"/>
      <c r="J16891"/>
      <c r="K16891"/>
    </row>
    <row r="16892" spans="1:11" ht="15">
      <c r="A16892"/>
      <c r="B16892"/>
      <c r="C16892"/>
      <c r="D16892"/>
      <c r="E16892"/>
      <c r="F16892"/>
      <c r="G16892"/>
      <c r="H16892"/>
      <c r="I16892"/>
      <c r="J16892"/>
      <c r="K16892"/>
    </row>
    <row r="16893" spans="1:11" ht="15">
      <c r="A16893"/>
      <c r="B16893"/>
      <c r="C16893"/>
      <c r="D16893"/>
      <c r="E16893"/>
      <c r="F16893"/>
      <c r="G16893"/>
      <c r="H16893"/>
      <c r="I16893"/>
      <c r="J16893"/>
      <c r="K16893"/>
    </row>
    <row r="16894" spans="1:11" ht="15">
      <c r="A16894"/>
      <c r="B16894"/>
      <c r="C16894"/>
      <c r="D16894"/>
      <c r="E16894"/>
      <c r="F16894"/>
      <c r="G16894"/>
      <c r="H16894"/>
      <c r="I16894"/>
      <c r="J16894"/>
      <c r="K16894"/>
    </row>
    <row r="16895" spans="1:11" ht="15">
      <c r="A16895"/>
      <c r="B16895"/>
      <c r="C16895"/>
      <c r="D16895"/>
      <c r="E16895"/>
      <c r="F16895"/>
      <c r="G16895"/>
      <c r="H16895"/>
      <c r="I16895"/>
      <c r="J16895"/>
      <c r="K16895"/>
    </row>
    <row r="16896" spans="1:11" ht="15">
      <c r="A16896"/>
      <c r="B16896"/>
      <c r="C16896"/>
      <c r="D16896"/>
      <c r="E16896"/>
      <c r="F16896"/>
      <c r="G16896"/>
      <c r="H16896"/>
      <c r="I16896"/>
      <c r="J16896"/>
      <c r="K16896"/>
    </row>
    <row r="16897" spans="1:11" ht="15">
      <c r="A16897"/>
      <c r="B16897"/>
      <c r="C16897"/>
      <c r="D16897"/>
      <c r="E16897"/>
      <c r="F16897"/>
      <c r="G16897"/>
      <c r="H16897"/>
      <c r="I16897"/>
      <c r="J16897"/>
      <c r="K16897"/>
    </row>
    <row r="16898" spans="1:11" ht="15">
      <c r="A16898"/>
      <c r="B16898"/>
      <c r="C16898"/>
      <c r="D16898"/>
      <c r="E16898"/>
      <c r="F16898"/>
      <c r="G16898"/>
      <c r="H16898"/>
      <c r="I16898"/>
      <c r="J16898"/>
      <c r="K16898"/>
    </row>
    <row r="16899" spans="1:11" ht="15">
      <c r="A16899"/>
      <c r="B16899"/>
      <c r="C16899"/>
      <c r="D16899"/>
      <c r="E16899"/>
      <c r="F16899"/>
      <c r="G16899"/>
      <c r="H16899"/>
      <c r="I16899"/>
      <c r="J16899"/>
      <c r="K16899"/>
    </row>
    <row r="16900" spans="1:11" ht="15">
      <c r="A16900"/>
      <c r="B16900"/>
      <c r="C16900"/>
      <c r="D16900"/>
      <c r="E16900"/>
      <c r="F16900"/>
      <c r="G16900"/>
      <c r="H16900"/>
      <c r="I16900"/>
      <c r="J16900"/>
      <c r="K16900"/>
    </row>
    <row r="16901" spans="1:11" ht="15">
      <c r="A16901"/>
      <c r="B16901"/>
      <c r="C16901"/>
      <c r="D16901"/>
      <c r="E16901"/>
      <c r="F16901"/>
      <c r="G16901"/>
      <c r="H16901"/>
      <c r="I16901"/>
      <c r="J16901"/>
      <c r="K16901"/>
    </row>
    <row r="16902" spans="1:11" ht="15">
      <c r="A16902"/>
      <c r="B16902"/>
      <c r="C16902"/>
      <c r="D16902"/>
      <c r="E16902"/>
      <c r="F16902"/>
      <c r="G16902"/>
      <c r="H16902"/>
      <c r="I16902"/>
      <c r="J16902"/>
      <c r="K16902"/>
    </row>
    <row r="16903" spans="1:11" ht="15">
      <c r="A16903"/>
      <c r="B16903"/>
      <c r="C16903"/>
      <c r="D16903"/>
      <c r="E16903"/>
      <c r="F16903"/>
      <c r="G16903"/>
      <c r="H16903"/>
      <c r="I16903"/>
      <c r="J16903"/>
      <c r="K16903"/>
    </row>
    <row r="16904" spans="1:11" ht="15">
      <c r="A16904"/>
      <c r="B16904"/>
      <c r="C16904"/>
      <c r="D16904"/>
      <c r="E16904"/>
      <c r="F16904"/>
      <c r="G16904"/>
      <c r="H16904"/>
      <c r="I16904"/>
      <c r="J16904"/>
      <c r="K16904"/>
    </row>
    <row r="16905" spans="1:11" ht="15">
      <c r="A16905"/>
      <c r="B16905"/>
      <c r="C16905"/>
      <c r="D16905"/>
      <c r="E16905"/>
      <c r="F16905"/>
      <c r="G16905"/>
      <c r="H16905"/>
      <c r="I16905"/>
      <c r="J16905"/>
      <c r="K16905"/>
    </row>
    <row r="16906" spans="1:11" ht="15">
      <c r="A16906"/>
      <c r="B16906"/>
      <c r="C16906"/>
      <c r="D16906"/>
      <c r="E16906"/>
      <c r="F16906"/>
      <c r="G16906"/>
      <c r="H16906"/>
      <c r="I16906"/>
      <c r="J16906"/>
      <c r="K16906"/>
    </row>
    <row r="16907" spans="1:11" ht="15">
      <c r="A16907"/>
      <c r="B16907"/>
      <c r="C16907"/>
      <c r="D16907"/>
      <c r="E16907"/>
      <c r="F16907"/>
      <c r="G16907"/>
      <c r="H16907"/>
      <c r="I16907"/>
      <c r="J16907"/>
      <c r="K16907"/>
    </row>
    <row r="16908" spans="1:11" ht="15">
      <c r="A16908"/>
      <c r="B16908"/>
      <c r="C16908"/>
      <c r="D16908"/>
      <c r="E16908"/>
      <c r="F16908"/>
      <c r="G16908"/>
      <c r="H16908"/>
      <c r="I16908"/>
      <c r="J16908"/>
      <c r="K16908"/>
    </row>
    <row r="16909" spans="1:11" ht="15">
      <c r="A16909"/>
      <c r="B16909"/>
      <c r="C16909"/>
      <c r="D16909"/>
      <c r="E16909"/>
      <c r="F16909"/>
      <c r="G16909"/>
      <c r="H16909"/>
      <c r="I16909"/>
      <c r="J16909"/>
      <c r="K16909"/>
    </row>
    <row r="16910" spans="1:11" ht="15">
      <c r="A16910"/>
      <c r="B16910"/>
      <c r="C16910"/>
      <c r="D16910"/>
      <c r="E16910"/>
      <c r="F16910"/>
      <c r="G16910"/>
      <c r="H16910"/>
      <c r="I16910"/>
      <c r="J16910"/>
      <c r="K16910"/>
    </row>
    <row r="16911" spans="1:11" ht="15">
      <c r="A16911"/>
      <c r="B16911"/>
      <c r="C16911"/>
      <c r="D16911"/>
      <c r="E16911"/>
      <c r="F16911"/>
      <c r="G16911"/>
      <c r="H16911"/>
      <c r="I16911"/>
      <c r="J16911"/>
      <c r="K16911"/>
    </row>
    <row r="16912" spans="1:11" ht="15">
      <c r="A16912"/>
      <c r="B16912"/>
      <c r="C16912"/>
      <c r="D16912"/>
      <c r="E16912"/>
      <c r="F16912"/>
      <c r="G16912"/>
      <c r="H16912"/>
      <c r="I16912"/>
      <c r="J16912"/>
      <c r="K16912"/>
    </row>
    <row r="16913" spans="1:11" ht="15">
      <c r="A16913"/>
      <c r="B16913"/>
      <c r="C16913"/>
      <c r="D16913"/>
      <c r="E16913"/>
      <c r="F16913"/>
      <c r="G16913"/>
      <c r="H16913"/>
      <c r="I16913"/>
      <c r="J16913"/>
      <c r="K16913"/>
    </row>
    <row r="16914" spans="1:11" ht="15">
      <c r="A16914"/>
      <c r="B16914"/>
      <c r="C16914"/>
      <c r="D16914"/>
      <c r="E16914"/>
      <c r="F16914"/>
      <c r="G16914"/>
      <c r="H16914"/>
      <c r="I16914"/>
      <c r="J16914"/>
      <c r="K16914"/>
    </row>
    <row r="16915" spans="1:11" ht="15">
      <c r="A16915"/>
      <c r="B16915"/>
      <c r="C16915"/>
      <c r="D16915"/>
      <c r="E16915"/>
      <c r="F16915"/>
      <c r="G16915"/>
      <c r="H16915"/>
      <c r="I16915"/>
      <c r="J16915"/>
      <c r="K16915"/>
    </row>
    <row r="16916" spans="1:11" ht="15">
      <c r="A16916"/>
      <c r="B16916"/>
      <c r="C16916"/>
      <c r="D16916"/>
      <c r="E16916"/>
      <c r="F16916"/>
      <c r="G16916"/>
      <c r="H16916"/>
      <c r="I16916"/>
      <c r="J16916"/>
      <c r="K16916"/>
    </row>
    <row r="16917" spans="1:11" ht="15">
      <c r="A16917"/>
      <c r="B16917"/>
      <c r="C16917"/>
      <c r="D16917"/>
      <c r="E16917"/>
      <c r="F16917"/>
      <c r="G16917"/>
      <c r="H16917"/>
      <c r="I16917"/>
      <c r="J16917"/>
      <c r="K16917"/>
    </row>
    <row r="16918" spans="1:11" ht="15">
      <c r="A16918"/>
      <c r="B16918"/>
      <c r="C16918"/>
      <c r="D16918"/>
      <c r="E16918"/>
      <c r="F16918"/>
      <c r="G16918"/>
      <c r="H16918"/>
      <c r="I16918"/>
      <c r="J16918"/>
      <c r="K16918"/>
    </row>
    <row r="16919" spans="1:11" ht="15">
      <c r="A16919"/>
      <c r="B16919"/>
      <c r="C16919"/>
      <c r="D16919"/>
      <c r="E16919"/>
      <c r="F16919"/>
      <c r="G16919"/>
      <c r="H16919"/>
      <c r="I16919"/>
      <c r="J16919"/>
      <c r="K16919"/>
    </row>
    <row r="16920" spans="1:11" ht="15">
      <c r="A16920"/>
      <c r="B16920"/>
      <c r="C16920"/>
      <c r="D16920"/>
      <c r="E16920"/>
      <c r="F16920"/>
      <c r="G16920"/>
      <c r="H16920"/>
      <c r="I16920"/>
      <c r="J16920"/>
      <c r="K16920"/>
    </row>
    <row r="16921" spans="1:11" ht="15">
      <c r="A16921"/>
      <c r="B16921"/>
      <c r="C16921"/>
      <c r="D16921"/>
      <c r="E16921"/>
      <c r="F16921"/>
      <c r="G16921"/>
      <c r="H16921"/>
      <c r="I16921"/>
      <c r="J16921"/>
      <c r="K16921"/>
    </row>
    <row r="16922" spans="1:11" ht="15">
      <c r="A16922"/>
      <c r="B16922"/>
      <c r="C16922"/>
      <c r="D16922"/>
      <c r="E16922"/>
      <c r="F16922"/>
      <c r="G16922"/>
      <c r="H16922"/>
      <c r="I16922"/>
      <c r="J16922"/>
      <c r="K16922"/>
    </row>
    <row r="16923" spans="1:11" ht="15">
      <c r="A16923"/>
      <c r="B16923"/>
      <c r="C16923"/>
      <c r="D16923"/>
      <c r="E16923"/>
      <c r="F16923"/>
      <c r="G16923"/>
      <c r="H16923"/>
      <c r="I16923"/>
      <c r="J16923"/>
      <c r="K16923"/>
    </row>
    <row r="16924" spans="1:11" ht="15">
      <c r="A16924"/>
      <c r="B16924"/>
      <c r="C16924"/>
      <c r="D16924"/>
      <c r="E16924"/>
      <c r="F16924"/>
      <c r="G16924"/>
      <c r="H16924"/>
      <c r="I16924"/>
      <c r="J16924"/>
      <c r="K16924"/>
    </row>
    <row r="16925" spans="1:11" ht="15">
      <c r="A16925"/>
      <c r="B16925"/>
      <c r="C16925"/>
      <c r="D16925"/>
      <c r="E16925"/>
      <c r="F16925"/>
      <c r="G16925"/>
      <c r="H16925"/>
      <c r="I16925"/>
      <c r="J16925"/>
      <c r="K16925"/>
    </row>
    <row r="16926" spans="1:11" ht="15">
      <c r="A16926"/>
      <c r="B16926"/>
      <c r="C16926"/>
      <c r="D16926"/>
      <c r="E16926"/>
      <c r="F16926"/>
      <c r="G16926"/>
      <c r="H16926"/>
      <c r="I16926"/>
      <c r="J16926"/>
      <c r="K16926"/>
    </row>
    <row r="16927" spans="1:11" ht="15">
      <c r="A16927"/>
      <c r="B16927"/>
      <c r="C16927"/>
      <c r="D16927"/>
      <c r="E16927"/>
      <c r="F16927"/>
      <c r="G16927"/>
      <c r="H16927"/>
      <c r="I16927"/>
      <c r="J16927"/>
      <c r="K16927"/>
    </row>
    <row r="16928" spans="1:11" ht="15">
      <c r="A16928"/>
      <c r="B16928"/>
      <c r="C16928"/>
      <c r="D16928"/>
      <c r="E16928"/>
      <c r="F16928"/>
      <c r="G16928"/>
      <c r="H16928"/>
      <c r="I16928"/>
      <c r="J16928"/>
      <c r="K16928"/>
    </row>
    <row r="16929" spans="1:11" ht="15">
      <c r="A16929"/>
      <c r="B16929"/>
      <c r="C16929"/>
      <c r="D16929"/>
      <c r="E16929"/>
      <c r="F16929"/>
      <c r="G16929"/>
      <c r="H16929"/>
      <c r="I16929"/>
      <c r="J16929"/>
      <c r="K16929"/>
    </row>
    <row r="16930" spans="1:11" ht="15">
      <c r="A16930"/>
      <c r="B16930"/>
      <c r="C16930"/>
      <c r="D16930"/>
      <c r="E16930"/>
      <c r="F16930"/>
      <c r="G16930"/>
      <c r="H16930"/>
      <c r="I16930"/>
      <c r="J16930"/>
      <c r="K16930"/>
    </row>
    <row r="16931" spans="1:11" ht="15">
      <c r="A16931"/>
      <c r="B16931"/>
      <c r="C16931"/>
      <c r="D16931"/>
      <c r="E16931"/>
      <c r="F16931"/>
      <c r="G16931"/>
      <c r="H16931"/>
      <c r="I16931"/>
      <c r="J16931"/>
      <c r="K16931"/>
    </row>
    <row r="16932" spans="1:11" ht="15">
      <c r="A16932"/>
      <c r="B16932"/>
      <c r="C16932"/>
      <c r="D16932"/>
      <c r="E16932"/>
      <c r="F16932"/>
      <c r="G16932"/>
      <c r="H16932"/>
      <c r="I16932"/>
      <c r="J16932"/>
      <c r="K16932"/>
    </row>
    <row r="16933" spans="1:11" ht="15">
      <c r="A16933"/>
      <c r="B16933"/>
      <c r="C16933"/>
      <c r="D16933"/>
      <c r="E16933"/>
      <c r="F16933"/>
      <c r="G16933"/>
      <c r="H16933"/>
      <c r="I16933"/>
      <c r="J16933"/>
      <c r="K16933"/>
    </row>
    <row r="16934" spans="1:11" ht="15">
      <c r="A16934"/>
      <c r="B16934"/>
      <c r="C16934"/>
      <c r="D16934"/>
      <c r="E16934"/>
      <c r="F16934"/>
      <c r="G16934"/>
      <c r="H16934"/>
      <c r="I16934"/>
      <c r="J16934"/>
      <c r="K16934"/>
    </row>
    <row r="16935" spans="1:11" ht="15">
      <c r="A16935"/>
      <c r="B16935"/>
      <c r="C16935"/>
      <c r="D16935"/>
      <c r="E16935"/>
      <c r="F16935"/>
      <c r="G16935"/>
      <c r="H16935"/>
      <c r="I16935"/>
      <c r="J16935"/>
      <c r="K16935"/>
    </row>
    <row r="16936" spans="1:11" ht="15">
      <c r="A16936"/>
      <c r="B16936"/>
      <c r="C16936"/>
      <c r="D16936"/>
      <c r="E16936"/>
      <c r="F16936"/>
      <c r="G16936"/>
      <c r="H16936"/>
      <c r="I16936"/>
      <c r="J16936"/>
      <c r="K16936"/>
    </row>
    <row r="16937" spans="1:11" ht="15">
      <c r="A16937"/>
      <c r="B16937"/>
      <c r="C16937"/>
      <c r="D16937"/>
      <c r="E16937"/>
      <c r="F16937"/>
      <c r="G16937"/>
      <c r="H16937"/>
      <c r="I16937"/>
      <c r="J16937"/>
      <c r="K16937"/>
    </row>
    <row r="16938" spans="1:11" ht="15">
      <c r="A16938"/>
      <c r="B16938"/>
      <c r="C16938"/>
      <c r="D16938"/>
      <c r="E16938"/>
      <c r="F16938"/>
      <c r="G16938"/>
      <c r="H16938"/>
      <c r="I16938"/>
      <c r="J16938"/>
      <c r="K16938"/>
    </row>
    <row r="16939" spans="1:11" ht="15">
      <c r="A16939"/>
      <c r="B16939"/>
      <c r="C16939"/>
      <c r="D16939"/>
      <c r="E16939"/>
      <c r="F16939"/>
      <c r="G16939"/>
      <c r="H16939"/>
      <c r="I16939"/>
      <c r="J16939"/>
      <c r="K16939"/>
    </row>
    <row r="16940" spans="1:11" ht="15">
      <c r="A16940"/>
      <c r="B16940"/>
      <c r="C16940"/>
      <c r="D16940"/>
      <c r="E16940"/>
      <c r="F16940"/>
      <c r="G16940"/>
      <c r="H16940"/>
      <c r="I16940"/>
      <c r="J16940"/>
      <c r="K16940"/>
    </row>
    <row r="16941" spans="1:11" ht="15">
      <c r="A16941"/>
      <c r="B16941"/>
      <c r="C16941"/>
      <c r="D16941"/>
      <c r="E16941"/>
      <c r="F16941"/>
      <c r="G16941"/>
      <c r="H16941"/>
      <c r="I16941"/>
      <c r="J16941"/>
      <c r="K16941"/>
    </row>
    <row r="16942" spans="1:11" ht="15">
      <c r="A16942"/>
      <c r="B16942"/>
      <c r="C16942"/>
      <c r="D16942"/>
      <c r="E16942"/>
      <c r="F16942"/>
      <c r="G16942"/>
      <c r="H16942"/>
      <c r="I16942"/>
      <c r="J16942"/>
      <c r="K16942"/>
    </row>
    <row r="16943" spans="1:11" ht="15">
      <c r="A16943"/>
      <c r="B16943"/>
      <c r="C16943"/>
      <c r="D16943"/>
      <c r="E16943"/>
      <c r="F16943"/>
      <c r="G16943"/>
      <c r="H16943"/>
      <c r="I16943"/>
      <c r="J16943"/>
      <c r="K16943"/>
    </row>
    <row r="16944" spans="1:11" ht="15">
      <c r="A16944"/>
      <c r="B16944"/>
      <c r="C16944"/>
      <c r="D16944"/>
      <c r="E16944"/>
      <c r="F16944"/>
      <c r="G16944"/>
      <c r="H16944"/>
      <c r="I16944"/>
      <c r="J16944"/>
      <c r="K16944"/>
    </row>
    <row r="16945" spans="1:11" ht="15">
      <c r="A16945"/>
      <c r="B16945"/>
      <c r="C16945"/>
      <c r="D16945"/>
      <c r="E16945"/>
      <c r="F16945"/>
      <c r="G16945"/>
      <c r="H16945"/>
      <c r="I16945"/>
      <c r="J16945"/>
      <c r="K16945"/>
    </row>
    <row r="16946" spans="1:11" ht="15">
      <c r="A16946"/>
      <c r="B16946"/>
      <c r="C16946"/>
      <c r="D16946"/>
      <c r="E16946"/>
      <c r="F16946"/>
      <c r="G16946"/>
      <c r="H16946"/>
      <c r="I16946"/>
      <c r="J16946"/>
      <c r="K16946"/>
    </row>
    <row r="16947" spans="1:11" ht="15">
      <c r="A16947"/>
      <c r="B16947"/>
      <c r="C16947"/>
      <c r="D16947"/>
      <c r="E16947"/>
      <c r="F16947"/>
      <c r="G16947"/>
      <c r="H16947"/>
      <c r="I16947"/>
      <c r="J16947"/>
      <c r="K16947"/>
    </row>
    <row r="16948" spans="1:11" ht="15">
      <c r="A16948"/>
      <c r="B16948"/>
      <c r="C16948"/>
      <c r="D16948"/>
      <c r="E16948"/>
      <c r="F16948"/>
      <c r="G16948"/>
      <c r="H16948"/>
      <c r="I16948"/>
      <c r="J16948"/>
      <c r="K16948"/>
    </row>
    <row r="16949" spans="1:11" ht="15">
      <c r="A16949"/>
      <c r="B16949"/>
      <c r="C16949"/>
      <c r="D16949"/>
      <c r="E16949"/>
      <c r="F16949"/>
      <c r="G16949"/>
      <c r="H16949"/>
      <c r="I16949"/>
      <c r="J16949"/>
      <c r="K16949"/>
    </row>
    <row r="16950" spans="1:11" ht="15">
      <c r="A16950"/>
      <c r="B16950"/>
      <c r="C16950"/>
      <c r="D16950"/>
      <c r="E16950"/>
      <c r="F16950"/>
      <c r="G16950"/>
      <c r="H16950"/>
      <c r="I16950"/>
      <c r="J16950"/>
      <c r="K16950"/>
    </row>
    <row r="16951" spans="1:11" ht="15">
      <c r="A16951"/>
      <c r="B16951"/>
      <c r="C16951"/>
      <c r="D16951"/>
      <c r="E16951"/>
      <c r="F16951"/>
      <c r="G16951"/>
      <c r="H16951"/>
      <c r="I16951"/>
      <c r="J16951"/>
      <c r="K16951"/>
    </row>
    <row r="16952" spans="1:11" ht="15">
      <c r="A16952"/>
      <c r="B16952"/>
      <c r="C16952"/>
      <c r="D16952"/>
      <c r="E16952"/>
      <c r="F16952"/>
      <c r="G16952"/>
      <c r="H16952"/>
      <c r="I16952"/>
      <c r="J16952"/>
      <c r="K16952"/>
    </row>
    <row r="16953" spans="1:11" ht="15">
      <c r="A16953"/>
      <c r="B16953"/>
      <c r="C16953"/>
      <c r="D16953"/>
      <c r="E16953"/>
      <c r="F16953"/>
      <c r="G16953"/>
      <c r="H16953"/>
      <c r="I16953"/>
      <c r="J16953"/>
      <c r="K16953"/>
    </row>
    <row r="16954" spans="1:11" ht="15">
      <c r="A16954"/>
      <c r="B16954"/>
      <c r="C16954"/>
      <c r="D16954"/>
      <c r="E16954"/>
      <c r="F16954"/>
      <c r="G16954"/>
      <c r="H16954"/>
      <c r="I16954"/>
      <c r="J16954"/>
      <c r="K16954"/>
    </row>
    <row r="16955" spans="1:11" ht="15">
      <c r="A16955"/>
      <c r="B16955"/>
      <c r="C16955"/>
      <c r="D16955"/>
      <c r="E16955"/>
      <c r="F16955"/>
      <c r="G16955"/>
      <c r="H16955"/>
      <c r="I16955"/>
      <c r="J16955"/>
      <c r="K16955"/>
    </row>
    <row r="16956" spans="1:11" ht="15">
      <c r="A16956"/>
      <c r="B16956"/>
      <c r="C16956"/>
      <c r="D16956"/>
      <c r="E16956"/>
      <c r="F16956"/>
      <c r="G16956"/>
      <c r="H16956"/>
      <c r="I16956"/>
      <c r="J16956"/>
      <c r="K16956"/>
    </row>
    <row r="16957" spans="1:11" ht="15">
      <c r="A16957"/>
      <c r="B16957"/>
      <c r="C16957"/>
      <c r="D16957"/>
      <c r="E16957"/>
      <c r="F16957"/>
      <c r="G16957"/>
      <c r="H16957"/>
      <c r="I16957"/>
      <c r="J16957"/>
      <c r="K16957"/>
    </row>
    <row r="16958" spans="1:11" ht="15">
      <c r="A16958"/>
      <c r="B16958"/>
      <c r="C16958"/>
      <c r="D16958"/>
      <c r="E16958"/>
      <c r="F16958"/>
      <c r="G16958"/>
      <c r="H16958"/>
      <c r="I16958"/>
      <c r="J16958"/>
      <c r="K16958"/>
    </row>
    <row r="16959" spans="1:11" ht="15">
      <c r="A16959"/>
      <c r="B16959"/>
      <c r="C16959"/>
      <c r="D16959"/>
      <c r="E16959"/>
      <c r="F16959"/>
      <c r="G16959"/>
      <c r="H16959"/>
      <c r="I16959"/>
      <c r="J16959"/>
      <c r="K16959"/>
    </row>
    <row r="16960" spans="1:11" ht="15">
      <c r="A16960"/>
      <c r="B16960"/>
      <c r="C16960"/>
      <c r="D16960"/>
      <c r="E16960"/>
      <c r="F16960"/>
      <c r="G16960"/>
      <c r="H16960"/>
      <c r="I16960"/>
      <c r="J16960"/>
      <c r="K16960"/>
    </row>
    <row r="16961" spans="1:11" ht="15">
      <c r="A16961"/>
      <c r="B16961"/>
      <c r="C16961"/>
      <c r="D16961"/>
      <c r="E16961"/>
      <c r="F16961"/>
      <c r="G16961"/>
      <c r="H16961"/>
      <c r="I16961"/>
      <c r="J16961"/>
      <c r="K16961"/>
    </row>
    <row r="16962" spans="1:11" ht="15">
      <c r="A16962"/>
      <c r="B16962"/>
      <c r="C16962"/>
      <c r="D16962"/>
      <c r="E16962"/>
      <c r="F16962"/>
      <c r="G16962"/>
      <c r="H16962"/>
      <c r="I16962"/>
      <c r="J16962"/>
      <c r="K16962"/>
    </row>
    <row r="16963" spans="1:11" ht="15">
      <c r="A16963"/>
      <c r="B16963"/>
      <c r="C16963"/>
      <c r="D16963"/>
      <c r="E16963"/>
      <c r="F16963"/>
      <c r="G16963"/>
      <c r="H16963"/>
      <c r="I16963"/>
      <c r="J16963"/>
      <c r="K16963"/>
    </row>
    <row r="16964" spans="1:11" ht="15">
      <c r="A16964"/>
      <c r="B16964"/>
      <c r="C16964"/>
      <c r="D16964"/>
      <c r="E16964"/>
      <c r="F16964"/>
      <c r="G16964"/>
      <c r="H16964"/>
      <c r="I16964"/>
      <c r="J16964"/>
      <c r="K16964"/>
    </row>
    <row r="16965" spans="1:11" ht="15">
      <c r="A16965"/>
      <c r="B16965"/>
      <c r="C16965"/>
      <c r="D16965"/>
      <c r="E16965"/>
      <c r="F16965"/>
      <c r="G16965"/>
      <c r="H16965"/>
      <c r="I16965"/>
      <c r="J16965"/>
      <c r="K16965"/>
    </row>
    <row r="16966" spans="1:11" ht="15">
      <c r="A16966"/>
      <c r="B16966"/>
      <c r="C16966"/>
      <c r="D16966"/>
      <c r="E16966"/>
      <c r="F16966"/>
      <c r="G16966"/>
      <c r="H16966"/>
      <c r="I16966"/>
      <c r="J16966"/>
      <c r="K16966"/>
    </row>
    <row r="16967" spans="1:11" ht="15">
      <c r="A16967"/>
      <c r="B16967"/>
      <c r="C16967"/>
      <c r="D16967"/>
      <c r="E16967"/>
      <c r="F16967"/>
      <c r="G16967"/>
      <c r="H16967"/>
      <c r="I16967"/>
      <c r="J16967"/>
      <c r="K16967"/>
    </row>
    <row r="16968" spans="1:11" ht="15">
      <c r="A16968"/>
      <c r="B16968"/>
      <c r="C16968"/>
      <c r="D16968"/>
      <c r="E16968"/>
      <c r="F16968"/>
      <c r="G16968"/>
      <c r="H16968"/>
      <c r="I16968"/>
      <c r="J16968"/>
      <c r="K16968"/>
    </row>
    <row r="16969" spans="1:11" ht="15">
      <c r="A16969"/>
      <c r="B16969"/>
      <c r="C16969"/>
      <c r="D16969"/>
      <c r="E16969"/>
      <c r="F16969"/>
      <c r="G16969"/>
      <c r="H16969"/>
      <c r="I16969"/>
      <c r="J16969"/>
      <c r="K16969"/>
    </row>
    <row r="16970" spans="1:11" ht="15">
      <c r="A16970"/>
      <c r="B16970"/>
      <c r="C16970"/>
      <c r="D16970"/>
      <c r="E16970"/>
      <c r="F16970"/>
      <c r="G16970"/>
      <c r="H16970"/>
      <c r="I16970"/>
      <c r="J16970"/>
      <c r="K16970"/>
    </row>
    <row r="16971" spans="1:11" ht="15">
      <c r="A16971"/>
      <c r="B16971"/>
      <c r="C16971"/>
      <c r="D16971"/>
      <c r="E16971"/>
      <c r="F16971"/>
      <c r="G16971"/>
      <c r="H16971"/>
      <c r="I16971"/>
      <c r="J16971"/>
      <c r="K16971"/>
    </row>
    <row r="16972" spans="1:11" ht="15">
      <c r="A16972"/>
      <c r="B16972"/>
      <c r="C16972"/>
      <c r="D16972"/>
      <c r="E16972"/>
      <c r="F16972"/>
      <c r="G16972"/>
      <c r="H16972"/>
      <c r="I16972"/>
      <c r="J16972"/>
      <c r="K16972"/>
    </row>
    <row r="16973" spans="1:11" ht="15">
      <c r="A16973"/>
      <c r="B16973"/>
      <c r="C16973"/>
      <c r="D16973"/>
      <c r="E16973"/>
      <c r="F16973"/>
      <c r="G16973"/>
      <c r="H16973"/>
      <c r="I16973"/>
      <c r="J16973"/>
      <c r="K16973"/>
    </row>
    <row r="16974" spans="1:11" ht="15">
      <c r="A16974"/>
      <c r="B16974"/>
      <c r="C16974"/>
      <c r="D16974"/>
      <c r="E16974"/>
      <c r="F16974"/>
      <c r="G16974"/>
      <c r="H16974"/>
      <c r="I16974"/>
      <c r="J16974"/>
      <c r="K16974"/>
    </row>
    <row r="16975" spans="1:11" ht="15">
      <c r="A16975"/>
      <c r="B16975"/>
      <c r="C16975"/>
      <c r="D16975"/>
      <c r="E16975"/>
      <c r="F16975"/>
      <c r="G16975"/>
      <c r="H16975"/>
      <c r="I16975"/>
      <c r="J16975"/>
      <c r="K16975"/>
    </row>
    <row r="16976" spans="1:11" ht="15">
      <c r="A16976"/>
      <c r="B16976"/>
      <c r="C16976"/>
      <c r="D16976"/>
      <c r="E16976"/>
      <c r="F16976"/>
      <c r="G16976"/>
      <c r="H16976"/>
      <c r="I16976"/>
      <c r="J16976"/>
      <c r="K16976"/>
    </row>
    <row r="16977" spans="1:11" ht="15">
      <c r="A16977"/>
      <c r="B16977"/>
      <c r="C16977"/>
      <c r="D16977"/>
      <c r="E16977"/>
      <c r="F16977"/>
      <c r="G16977"/>
      <c r="H16977"/>
      <c r="I16977"/>
      <c r="J16977"/>
      <c r="K16977"/>
    </row>
    <row r="16978" spans="1:11" ht="15">
      <c r="A16978"/>
      <c r="B16978"/>
      <c r="C16978"/>
      <c r="D16978"/>
      <c r="E16978"/>
      <c r="F16978"/>
      <c r="G16978"/>
      <c r="H16978"/>
      <c r="I16978"/>
      <c r="J16978"/>
      <c r="K16978"/>
    </row>
    <row r="16979" spans="1:11" ht="15">
      <c r="A16979"/>
      <c r="B16979"/>
      <c r="C16979"/>
      <c r="D16979"/>
      <c r="E16979"/>
      <c r="F16979"/>
      <c r="G16979"/>
      <c r="H16979"/>
      <c r="I16979"/>
      <c r="J16979"/>
      <c r="K16979"/>
    </row>
    <row r="16980" spans="1:11" ht="15">
      <c r="A16980"/>
      <c r="B16980"/>
      <c r="C16980"/>
      <c r="D16980"/>
      <c r="E16980"/>
      <c r="F16980"/>
      <c r="G16980"/>
      <c r="H16980"/>
      <c r="I16980"/>
      <c r="J16980"/>
      <c r="K16980"/>
    </row>
    <row r="16981" spans="1:11" ht="15">
      <c r="A16981"/>
      <c r="B16981"/>
      <c r="C16981"/>
      <c r="D16981"/>
      <c r="E16981"/>
      <c r="F16981"/>
      <c r="G16981"/>
      <c r="H16981"/>
      <c r="I16981"/>
      <c r="J16981"/>
      <c r="K16981"/>
    </row>
    <row r="16982" spans="1:11" ht="15">
      <c r="A16982"/>
      <c r="B16982"/>
      <c r="C16982"/>
      <c r="D16982"/>
      <c r="E16982"/>
      <c r="F16982"/>
      <c r="G16982"/>
      <c r="H16982"/>
      <c r="I16982"/>
      <c r="J16982"/>
      <c r="K16982"/>
    </row>
    <row r="16983" spans="1:11" ht="15">
      <c r="A16983"/>
      <c r="B16983"/>
      <c r="C16983"/>
      <c r="D16983"/>
      <c r="E16983"/>
      <c r="F16983"/>
      <c r="G16983"/>
      <c r="H16983"/>
      <c r="I16983"/>
      <c r="J16983"/>
      <c r="K16983"/>
    </row>
    <row r="16984" spans="1:11" ht="15">
      <c r="A16984"/>
      <c r="B16984"/>
      <c r="C16984"/>
      <c r="D16984"/>
      <c r="E16984"/>
      <c r="F16984"/>
      <c r="G16984"/>
      <c r="H16984"/>
      <c r="I16984"/>
      <c r="J16984"/>
      <c r="K16984"/>
    </row>
    <row r="16985" spans="1:11" ht="15">
      <c r="A16985"/>
      <c r="B16985"/>
      <c r="C16985"/>
      <c r="D16985"/>
      <c r="E16985"/>
      <c r="F16985"/>
      <c r="G16985"/>
      <c r="H16985"/>
      <c r="I16985"/>
      <c r="J16985"/>
      <c r="K16985"/>
    </row>
    <row r="16986" spans="1:11" ht="15">
      <c r="A16986"/>
      <c r="B16986"/>
      <c r="C16986"/>
      <c r="D16986"/>
      <c r="E16986"/>
      <c r="F16986"/>
      <c r="G16986"/>
      <c r="H16986"/>
      <c r="I16986"/>
      <c r="J16986"/>
      <c r="K16986"/>
    </row>
    <row r="16987" spans="1:11" ht="15">
      <c r="A16987"/>
      <c r="B16987"/>
      <c r="C16987"/>
      <c r="D16987"/>
      <c r="E16987"/>
      <c r="F16987"/>
      <c r="G16987"/>
      <c r="H16987"/>
      <c r="I16987"/>
      <c r="J16987"/>
      <c r="K16987"/>
    </row>
    <row r="16988" spans="1:11" ht="15">
      <c r="A16988"/>
      <c r="B16988"/>
      <c r="C16988"/>
      <c r="D16988"/>
      <c r="E16988"/>
      <c r="F16988"/>
      <c r="G16988"/>
      <c r="H16988"/>
      <c r="I16988"/>
      <c r="J16988"/>
      <c r="K16988"/>
    </row>
    <row r="16989" spans="1:11" ht="15">
      <c r="A16989"/>
      <c r="B16989"/>
      <c r="C16989"/>
      <c r="D16989"/>
      <c r="E16989"/>
      <c r="F16989"/>
      <c r="G16989"/>
      <c r="H16989"/>
      <c r="I16989"/>
      <c r="J16989"/>
      <c r="K16989"/>
    </row>
    <row r="16990" spans="1:11" ht="15">
      <c r="A16990"/>
      <c r="B16990"/>
      <c r="C16990"/>
      <c r="D16990"/>
      <c r="E16990"/>
      <c r="F16990"/>
      <c r="G16990"/>
      <c r="H16990"/>
      <c r="I16990"/>
      <c r="J16990"/>
      <c r="K16990"/>
    </row>
    <row r="16991" spans="1:11" ht="15">
      <c r="A16991"/>
      <c r="B16991"/>
      <c r="C16991"/>
      <c r="D16991"/>
      <c r="E16991"/>
      <c r="F16991"/>
      <c r="G16991"/>
      <c r="H16991"/>
      <c r="I16991"/>
      <c r="J16991"/>
      <c r="K16991"/>
    </row>
    <row r="16992" spans="1:11" ht="15">
      <c r="A16992"/>
      <c r="B16992"/>
      <c r="C16992"/>
      <c r="D16992"/>
      <c r="E16992"/>
      <c r="F16992"/>
      <c r="G16992"/>
      <c r="H16992"/>
      <c r="I16992"/>
      <c r="J16992"/>
      <c r="K16992"/>
    </row>
    <row r="16993" spans="1:11" ht="15">
      <c r="A16993"/>
      <c r="B16993"/>
      <c r="C16993"/>
      <c r="D16993"/>
      <c r="E16993"/>
      <c r="F16993"/>
      <c r="G16993"/>
      <c r="H16993"/>
      <c r="I16993"/>
      <c r="J16993"/>
      <c r="K16993"/>
    </row>
    <row r="16994" spans="1:11" ht="15">
      <c r="A16994"/>
      <c r="B16994"/>
      <c r="C16994"/>
      <c r="D16994"/>
      <c r="E16994"/>
      <c r="F16994"/>
      <c r="G16994"/>
      <c r="H16994"/>
      <c r="I16994"/>
      <c r="J16994"/>
      <c r="K16994"/>
    </row>
    <row r="16995" spans="1:11" ht="15">
      <c r="A16995"/>
      <c r="B16995"/>
      <c r="C16995"/>
      <c r="D16995"/>
      <c r="E16995"/>
      <c r="F16995"/>
      <c r="G16995"/>
      <c r="H16995"/>
      <c r="I16995"/>
      <c r="J16995"/>
      <c r="K16995"/>
    </row>
    <row r="16996" spans="1:11" ht="15">
      <c r="A16996"/>
      <c r="B16996"/>
      <c r="C16996"/>
      <c r="D16996"/>
      <c r="E16996"/>
      <c r="F16996"/>
      <c r="G16996"/>
      <c r="H16996"/>
      <c r="I16996"/>
      <c r="J16996"/>
      <c r="K16996"/>
    </row>
    <row r="16997" spans="1:11" ht="15">
      <c r="A16997"/>
      <c r="B16997"/>
      <c r="C16997"/>
      <c r="D16997"/>
      <c r="E16997"/>
      <c r="F16997"/>
      <c r="G16997"/>
      <c r="H16997"/>
      <c r="I16997"/>
      <c r="J16997"/>
      <c r="K16997"/>
    </row>
    <row r="16998" spans="1:11" ht="15">
      <c r="A16998"/>
      <c r="B16998"/>
      <c r="C16998"/>
      <c r="D16998"/>
      <c r="E16998"/>
      <c r="F16998"/>
      <c r="G16998"/>
      <c r="H16998"/>
      <c r="I16998"/>
      <c r="J16998"/>
      <c r="K16998"/>
    </row>
    <row r="16999" spans="1:11" ht="15">
      <c r="A16999"/>
      <c r="B16999"/>
      <c r="C16999"/>
      <c r="D16999"/>
      <c r="E16999"/>
      <c r="F16999"/>
      <c r="G16999"/>
      <c r="H16999"/>
      <c r="I16999"/>
      <c r="J16999"/>
      <c r="K16999"/>
    </row>
    <row r="17000" spans="1:11" ht="15">
      <c r="A17000"/>
      <c r="B17000"/>
      <c r="C17000"/>
      <c r="D17000"/>
      <c r="E17000"/>
      <c r="F17000"/>
      <c r="G17000"/>
      <c r="H17000"/>
      <c r="I17000"/>
      <c r="J17000"/>
      <c r="K17000"/>
    </row>
    <row r="17001" spans="1:11" ht="15">
      <c r="A17001"/>
      <c r="B17001"/>
      <c r="C17001"/>
      <c r="D17001"/>
      <c r="E17001"/>
      <c r="F17001"/>
      <c r="G17001"/>
      <c r="H17001"/>
      <c r="I17001"/>
      <c r="J17001"/>
      <c r="K17001"/>
    </row>
    <row r="17002" spans="1:11" ht="15">
      <c r="A17002"/>
      <c r="B17002"/>
      <c r="C17002"/>
      <c r="D17002"/>
      <c r="E17002"/>
      <c r="F17002"/>
      <c r="G17002"/>
      <c r="H17002"/>
      <c r="I17002"/>
      <c r="J17002"/>
      <c r="K17002"/>
    </row>
    <row r="17003" spans="1:11" ht="15">
      <c r="A17003"/>
      <c r="B17003"/>
      <c r="C17003"/>
      <c r="D17003"/>
      <c r="E17003"/>
      <c r="F17003"/>
      <c r="G17003"/>
      <c r="H17003"/>
      <c r="I17003"/>
      <c r="J17003"/>
      <c r="K17003"/>
    </row>
    <row r="17004" spans="1:11" ht="15">
      <c r="A17004"/>
      <c r="B17004"/>
      <c r="C17004"/>
      <c r="D17004"/>
      <c r="E17004"/>
      <c r="F17004"/>
      <c r="G17004"/>
      <c r="H17004"/>
      <c r="I17004"/>
      <c r="J17004"/>
      <c r="K17004"/>
    </row>
    <row r="17005" spans="1:11" ht="15">
      <c r="A17005"/>
      <c r="B17005"/>
      <c r="C17005"/>
      <c r="D17005"/>
      <c r="E17005"/>
      <c r="F17005"/>
      <c r="G17005"/>
      <c r="H17005"/>
      <c r="I17005"/>
      <c r="J17005"/>
      <c r="K17005"/>
    </row>
    <row r="17006" spans="1:11" ht="15">
      <c r="A17006"/>
      <c r="B17006"/>
      <c r="C17006"/>
      <c r="D17006"/>
      <c r="E17006"/>
      <c r="F17006"/>
      <c r="G17006"/>
      <c r="H17006"/>
      <c r="I17006"/>
      <c r="J17006"/>
      <c r="K17006"/>
    </row>
    <row r="17007" spans="1:11" ht="15">
      <c r="A17007"/>
      <c r="B17007"/>
      <c r="C17007"/>
      <c r="D17007"/>
      <c r="E17007"/>
      <c r="F17007"/>
      <c r="G17007"/>
      <c r="H17007"/>
      <c r="I17007"/>
      <c r="J17007"/>
      <c r="K17007"/>
    </row>
    <row r="17008" spans="1:11" ht="15">
      <c r="A17008"/>
      <c r="B17008"/>
      <c r="C17008"/>
      <c r="D17008"/>
      <c r="E17008"/>
      <c r="F17008"/>
      <c r="G17008"/>
      <c r="H17008"/>
      <c r="I17008"/>
      <c r="J17008"/>
      <c r="K17008"/>
    </row>
    <row r="17009" spans="1:11" ht="15">
      <c r="A17009"/>
      <c r="B17009"/>
      <c r="C17009"/>
      <c r="D17009"/>
      <c r="E17009"/>
      <c r="F17009"/>
      <c r="G17009"/>
      <c r="H17009"/>
      <c r="I17009"/>
      <c r="J17009"/>
      <c r="K17009"/>
    </row>
    <row r="17010" spans="1:11" ht="15">
      <c r="A17010"/>
      <c r="B17010"/>
      <c r="C17010"/>
      <c r="D17010"/>
      <c r="E17010"/>
      <c r="F17010"/>
      <c r="G17010"/>
      <c r="H17010"/>
      <c r="I17010"/>
      <c r="J17010"/>
      <c r="K17010"/>
    </row>
    <row r="17011" spans="1:11" ht="15">
      <c r="A17011"/>
      <c r="B17011"/>
      <c r="C17011"/>
      <c r="D17011"/>
      <c r="E17011"/>
      <c r="F17011"/>
      <c r="G17011"/>
      <c r="H17011"/>
      <c r="I17011"/>
      <c r="J17011"/>
      <c r="K17011"/>
    </row>
    <row r="17012" spans="1:11" ht="15">
      <c r="A17012"/>
      <c r="B17012"/>
      <c r="C17012"/>
      <c r="D17012"/>
      <c r="E17012"/>
      <c r="F17012"/>
      <c r="G17012"/>
      <c r="H17012"/>
      <c r="I17012"/>
      <c r="J17012"/>
      <c r="K17012"/>
    </row>
    <row r="17013" spans="1:11" ht="15">
      <c r="A17013"/>
      <c r="B17013"/>
      <c r="C17013"/>
      <c r="D17013"/>
      <c r="E17013"/>
      <c r="F17013"/>
      <c r="G17013"/>
      <c r="H17013"/>
      <c r="I17013"/>
      <c r="J17013"/>
      <c r="K17013"/>
    </row>
    <row r="17014" spans="1:11" ht="15">
      <c r="A17014"/>
      <c r="B17014"/>
      <c r="C17014"/>
      <c r="D17014"/>
      <c r="E17014"/>
      <c r="F17014"/>
      <c r="G17014"/>
      <c r="H17014"/>
      <c r="I17014"/>
      <c r="J17014"/>
      <c r="K17014"/>
    </row>
    <row r="17015" spans="1:11" ht="15">
      <c r="A17015"/>
      <c r="B17015"/>
      <c r="C17015"/>
      <c r="D17015"/>
      <c r="E17015"/>
      <c r="F17015"/>
      <c r="G17015"/>
      <c r="H17015"/>
      <c r="I17015"/>
      <c r="J17015"/>
      <c r="K17015"/>
    </row>
    <row r="17016" spans="1:11" ht="15">
      <c r="A17016"/>
      <c r="B17016"/>
      <c r="C17016"/>
      <c r="D17016"/>
      <c r="E17016"/>
      <c r="F17016"/>
      <c r="G17016"/>
      <c r="H17016"/>
      <c r="I17016"/>
      <c r="J17016"/>
      <c r="K17016"/>
    </row>
    <row r="17017" spans="1:11" ht="15">
      <c r="A17017"/>
      <c r="B17017"/>
      <c r="C17017"/>
      <c r="D17017"/>
      <c r="E17017"/>
      <c r="F17017"/>
      <c r="G17017"/>
      <c r="H17017"/>
      <c r="I17017"/>
      <c r="J17017"/>
      <c r="K17017"/>
    </row>
    <row r="17018" spans="1:11" ht="15">
      <c r="A17018"/>
      <c r="B17018"/>
      <c r="C17018"/>
      <c r="D17018"/>
      <c r="E17018"/>
      <c r="F17018"/>
      <c r="G17018"/>
      <c r="H17018"/>
      <c r="I17018"/>
      <c r="J17018"/>
      <c r="K17018"/>
    </row>
    <row r="17019" spans="1:11" ht="15">
      <c r="A17019"/>
      <c r="B17019"/>
      <c r="C17019"/>
      <c r="D17019"/>
      <c r="E17019"/>
      <c r="F17019"/>
      <c r="G17019"/>
      <c r="H17019"/>
      <c r="I17019"/>
      <c r="J17019"/>
      <c r="K17019"/>
    </row>
    <row r="17020" spans="1:11" ht="15">
      <c r="A17020"/>
      <c r="B17020"/>
      <c r="C17020"/>
      <c r="D17020"/>
      <c r="E17020"/>
      <c r="F17020"/>
      <c r="G17020"/>
      <c r="H17020"/>
      <c r="I17020"/>
      <c r="J17020"/>
      <c r="K17020"/>
    </row>
    <row r="17021" spans="1:11" ht="15">
      <c r="A17021"/>
      <c r="B17021"/>
      <c r="C17021"/>
      <c r="D17021"/>
      <c r="E17021"/>
      <c r="F17021"/>
      <c r="G17021"/>
      <c r="H17021"/>
      <c r="I17021"/>
      <c r="J17021"/>
      <c r="K17021"/>
    </row>
    <row r="17022" spans="1:11" ht="15">
      <c r="A17022"/>
      <c r="B17022"/>
      <c r="C17022"/>
      <c r="D17022"/>
      <c r="E17022"/>
      <c r="F17022"/>
      <c r="G17022"/>
      <c r="H17022"/>
      <c r="I17022"/>
      <c r="J17022"/>
      <c r="K17022"/>
    </row>
    <row r="17023" spans="1:11" ht="15">
      <c r="A17023"/>
      <c r="B17023"/>
      <c r="C17023"/>
      <c r="D17023"/>
      <c r="E17023"/>
      <c r="F17023"/>
      <c r="G17023"/>
      <c r="H17023"/>
      <c r="I17023"/>
      <c r="J17023"/>
      <c r="K17023"/>
    </row>
    <row r="17024" spans="1:11" ht="15">
      <c r="A17024"/>
      <c r="B17024"/>
      <c r="C17024"/>
      <c r="D17024"/>
      <c r="E17024"/>
      <c r="F17024"/>
      <c r="G17024"/>
      <c r="H17024"/>
      <c r="I17024"/>
      <c r="J17024"/>
      <c r="K17024"/>
    </row>
    <row r="17025" spans="1:11" ht="15">
      <c r="A17025"/>
      <c r="B17025"/>
      <c r="C17025"/>
      <c r="D17025"/>
      <c r="E17025"/>
      <c r="F17025"/>
      <c r="G17025"/>
      <c r="H17025"/>
      <c r="I17025"/>
      <c r="J17025"/>
      <c r="K17025"/>
    </row>
    <row r="17026" spans="1:11" ht="15">
      <c r="A17026"/>
      <c r="B17026"/>
      <c r="C17026"/>
      <c r="D17026"/>
      <c r="E17026"/>
      <c r="F17026"/>
      <c r="G17026"/>
      <c r="H17026"/>
      <c r="I17026"/>
      <c r="J17026"/>
      <c r="K17026"/>
    </row>
    <row r="17027" spans="1:11" ht="15">
      <c r="A17027"/>
      <c r="B17027"/>
      <c r="C17027"/>
      <c r="D17027"/>
      <c r="E17027"/>
      <c r="F17027"/>
      <c r="G17027"/>
      <c r="H17027"/>
      <c r="I17027"/>
      <c r="J17027"/>
      <c r="K17027"/>
    </row>
    <row r="17028" spans="1:11" ht="15">
      <c r="A17028"/>
      <c r="B17028"/>
      <c r="C17028"/>
      <c r="D17028"/>
      <c r="E17028"/>
      <c r="F17028"/>
      <c r="G17028"/>
      <c r="H17028"/>
      <c r="I17028"/>
      <c r="J17028"/>
      <c r="K17028"/>
    </row>
    <row r="17029" spans="1:11" ht="15">
      <c r="A17029"/>
      <c r="B17029"/>
      <c r="C17029"/>
      <c r="D17029"/>
      <c r="E17029"/>
      <c r="F17029"/>
      <c r="G17029"/>
      <c r="H17029"/>
      <c r="I17029"/>
      <c r="J17029"/>
      <c r="K17029"/>
    </row>
    <row r="17030" spans="1:11" ht="15">
      <c r="A17030"/>
      <c r="B17030"/>
      <c r="C17030"/>
      <c r="D17030"/>
      <c r="E17030"/>
      <c r="F17030"/>
      <c r="G17030"/>
      <c r="H17030"/>
      <c r="I17030"/>
      <c r="J17030"/>
      <c r="K17030"/>
    </row>
    <row r="17031" spans="1:11" ht="15">
      <c r="A17031"/>
      <c r="B17031"/>
      <c r="C17031"/>
      <c r="D17031"/>
      <c r="E17031"/>
      <c r="F17031"/>
      <c r="G17031"/>
      <c r="H17031"/>
      <c r="I17031"/>
      <c r="J17031"/>
      <c r="K17031"/>
    </row>
    <row r="17032" spans="1:11" ht="15">
      <c r="A17032"/>
      <c r="B17032"/>
      <c r="C17032"/>
      <c r="D17032"/>
      <c r="E17032"/>
      <c r="F17032"/>
      <c r="G17032"/>
      <c r="H17032"/>
      <c r="I17032"/>
      <c r="J17032"/>
      <c r="K17032"/>
    </row>
    <row r="17033" spans="1:11" ht="15">
      <c r="A17033"/>
      <c r="B17033"/>
      <c r="C17033"/>
      <c r="D17033"/>
      <c r="E17033"/>
      <c r="F17033"/>
      <c r="G17033"/>
      <c r="H17033"/>
      <c r="I17033"/>
      <c r="J17033"/>
      <c r="K17033"/>
    </row>
    <row r="17034" spans="1:11" ht="15">
      <c r="A17034"/>
      <c r="B17034"/>
      <c r="C17034"/>
      <c r="D17034"/>
      <c r="E17034"/>
      <c r="F17034"/>
      <c r="G17034"/>
      <c r="H17034"/>
      <c r="I17034"/>
      <c r="J17034"/>
      <c r="K17034"/>
    </row>
    <row r="17035" spans="1:11" ht="15">
      <c r="A17035"/>
      <c r="B17035"/>
      <c r="C17035"/>
      <c r="D17035"/>
      <c r="E17035"/>
      <c r="F17035"/>
      <c r="G17035"/>
      <c r="H17035"/>
      <c r="I17035"/>
      <c r="J17035"/>
      <c r="K17035"/>
    </row>
    <row r="17036" spans="1:11" ht="15">
      <c r="A17036"/>
      <c r="B17036"/>
      <c r="C17036"/>
      <c r="D17036"/>
      <c r="E17036"/>
      <c r="F17036"/>
      <c r="G17036"/>
      <c r="H17036"/>
      <c r="I17036"/>
      <c r="J17036"/>
      <c r="K17036"/>
    </row>
    <row r="17037" spans="1:11" ht="15">
      <c r="A17037"/>
      <c r="B17037"/>
      <c r="C17037"/>
      <c r="D17037"/>
      <c r="E17037"/>
      <c r="F17037"/>
      <c r="G17037"/>
      <c r="H17037"/>
      <c r="I17037"/>
      <c r="J17037"/>
      <c r="K17037"/>
    </row>
    <row r="17038" spans="1:11" ht="15">
      <c r="A17038"/>
      <c r="B17038"/>
      <c r="C17038"/>
      <c r="D17038"/>
      <c r="E17038"/>
      <c r="F17038"/>
      <c r="G17038"/>
      <c r="H17038"/>
      <c r="I17038"/>
      <c r="J17038"/>
      <c r="K17038"/>
    </row>
    <row r="17039" spans="1:11" ht="15">
      <c r="A17039"/>
      <c r="B17039"/>
      <c r="C17039"/>
      <c r="D17039"/>
      <c r="E17039"/>
      <c r="F17039"/>
      <c r="G17039"/>
      <c r="H17039"/>
      <c r="I17039"/>
      <c r="J17039"/>
      <c r="K17039"/>
    </row>
    <row r="17040" spans="1:11" ht="15">
      <c r="A17040"/>
      <c r="B17040"/>
      <c r="C17040"/>
      <c r="D17040"/>
      <c r="E17040"/>
      <c r="F17040"/>
      <c r="G17040"/>
      <c r="H17040"/>
      <c r="I17040"/>
      <c r="J17040"/>
      <c r="K17040"/>
    </row>
    <row r="17041" spans="1:11" ht="15">
      <c r="A17041"/>
      <c r="B17041"/>
      <c r="C17041"/>
      <c r="D17041"/>
      <c r="E17041"/>
      <c r="F17041"/>
      <c r="G17041"/>
      <c r="H17041"/>
      <c r="I17041"/>
      <c r="J17041"/>
      <c r="K17041"/>
    </row>
    <row r="17042" spans="1:11" ht="15">
      <c r="A17042"/>
      <c r="B17042"/>
      <c r="C17042"/>
      <c r="D17042"/>
      <c r="E17042"/>
      <c r="F17042"/>
      <c r="G17042"/>
      <c r="H17042"/>
      <c r="I17042"/>
      <c r="J17042"/>
      <c r="K17042"/>
    </row>
    <row r="17043" spans="1:11" ht="15">
      <c r="A17043"/>
      <c r="B17043"/>
      <c r="C17043"/>
      <c r="D17043"/>
      <c r="E17043"/>
      <c r="F17043"/>
      <c r="G17043"/>
      <c r="H17043"/>
      <c r="I17043"/>
      <c r="J17043"/>
      <c r="K17043"/>
    </row>
    <row r="17044" spans="1:11" ht="15">
      <c r="A17044"/>
      <c r="B17044"/>
      <c r="C17044"/>
      <c r="D17044"/>
      <c r="E17044"/>
      <c r="F17044"/>
      <c r="G17044"/>
      <c r="H17044"/>
      <c r="I17044"/>
      <c r="J17044"/>
      <c r="K17044"/>
    </row>
    <row r="17045" spans="1:11" ht="15">
      <c r="A17045"/>
      <c r="B17045"/>
      <c r="C17045"/>
      <c r="D17045"/>
      <c r="E17045"/>
      <c r="F17045"/>
      <c r="G17045"/>
      <c r="H17045"/>
      <c r="I17045"/>
      <c r="J17045"/>
      <c r="K17045"/>
    </row>
    <row r="17046" spans="1:11" ht="15">
      <c r="A17046"/>
      <c r="B17046"/>
      <c r="C17046"/>
      <c r="D17046"/>
      <c r="E17046"/>
      <c r="F17046"/>
      <c r="G17046"/>
      <c r="H17046"/>
      <c r="I17046"/>
      <c r="J17046"/>
      <c r="K17046"/>
    </row>
    <row r="17047" spans="1:11" ht="15">
      <c r="A17047"/>
      <c r="B17047"/>
      <c r="C17047"/>
      <c r="D17047"/>
      <c r="E17047"/>
      <c r="F17047"/>
      <c r="G17047"/>
      <c r="H17047"/>
      <c r="I17047"/>
      <c r="J17047"/>
      <c r="K17047"/>
    </row>
    <row r="17048" spans="1:11" ht="15">
      <c r="A17048"/>
      <c r="B17048"/>
      <c r="C17048"/>
      <c r="D17048"/>
      <c r="E17048"/>
      <c r="F17048"/>
      <c r="G17048"/>
      <c r="H17048"/>
      <c r="I17048"/>
      <c r="J17048"/>
      <c r="K17048"/>
    </row>
    <row r="17049" spans="1:11" ht="15">
      <c r="A17049"/>
      <c r="B17049"/>
      <c r="C17049"/>
      <c r="D17049"/>
      <c r="E17049"/>
      <c r="F17049"/>
      <c r="G17049"/>
      <c r="H17049"/>
      <c r="I17049"/>
      <c r="J17049"/>
      <c r="K17049"/>
    </row>
    <row r="17050" spans="1:11" ht="15">
      <c r="A17050"/>
      <c r="B17050"/>
      <c r="C17050"/>
      <c r="D17050"/>
      <c r="E17050"/>
      <c r="F17050"/>
      <c r="G17050"/>
      <c r="H17050"/>
      <c r="I17050"/>
      <c r="J17050"/>
      <c r="K17050"/>
    </row>
    <row r="17051" spans="1:11" ht="15">
      <c r="A17051"/>
      <c r="B17051"/>
      <c r="C17051"/>
      <c r="D17051"/>
      <c r="E17051"/>
      <c r="F17051"/>
      <c r="G17051"/>
      <c r="H17051"/>
      <c r="I17051"/>
      <c r="J17051"/>
      <c r="K17051"/>
    </row>
    <row r="17052" spans="1:11" ht="15">
      <c r="A17052"/>
      <c r="B17052"/>
      <c r="C17052"/>
      <c r="D17052"/>
      <c r="E17052"/>
      <c r="F17052"/>
      <c r="G17052"/>
      <c r="H17052"/>
      <c r="I17052"/>
      <c r="J17052"/>
      <c r="K17052"/>
    </row>
    <row r="17053" spans="1:11" ht="15">
      <c r="A17053"/>
      <c r="B17053"/>
      <c r="C17053"/>
      <c r="D17053"/>
      <c r="E17053"/>
      <c r="F17053"/>
      <c r="G17053"/>
      <c r="H17053"/>
      <c r="I17053"/>
      <c r="J17053"/>
      <c r="K17053"/>
    </row>
    <row r="17054" spans="1:11" ht="15">
      <c r="A17054"/>
      <c r="B17054"/>
      <c r="C17054"/>
      <c r="D17054"/>
      <c r="E17054"/>
      <c r="F17054"/>
      <c r="G17054"/>
      <c r="H17054"/>
      <c r="I17054"/>
      <c r="J17054"/>
      <c r="K17054"/>
    </row>
    <row r="17055" spans="1:11" ht="15">
      <c r="A17055"/>
      <c r="B17055"/>
      <c r="C17055"/>
      <c r="D17055"/>
      <c r="E17055"/>
      <c r="F17055"/>
      <c r="G17055"/>
      <c r="H17055"/>
      <c r="I17055"/>
      <c r="J17055"/>
      <c r="K17055"/>
    </row>
    <row r="17056" spans="1:11" ht="15">
      <c r="A17056"/>
      <c r="B17056"/>
      <c r="C17056"/>
      <c r="D17056"/>
      <c r="E17056"/>
      <c r="F17056"/>
      <c r="G17056"/>
      <c r="H17056"/>
      <c r="I17056"/>
      <c r="J17056"/>
      <c r="K17056"/>
    </row>
    <row r="17057" spans="1:11" ht="15">
      <c r="A17057"/>
      <c r="B17057"/>
      <c r="C17057"/>
      <c r="D17057"/>
      <c r="E17057"/>
      <c r="F17057"/>
      <c r="G17057"/>
      <c r="H17057"/>
      <c r="I17057"/>
      <c r="J17057"/>
      <c r="K17057"/>
    </row>
    <row r="17058" spans="1:11" ht="15">
      <c r="A17058"/>
      <c r="B17058"/>
      <c r="C17058"/>
      <c r="D17058"/>
      <c r="E17058"/>
      <c r="F17058"/>
      <c r="G17058"/>
      <c r="H17058"/>
      <c r="I17058"/>
      <c r="J17058"/>
      <c r="K17058"/>
    </row>
    <row r="17059" spans="1:11" ht="15">
      <c r="A17059"/>
      <c r="B17059"/>
      <c r="C17059"/>
      <c r="D17059"/>
      <c r="E17059"/>
      <c r="F17059"/>
      <c r="G17059"/>
      <c r="H17059"/>
      <c r="I17059"/>
      <c r="J17059"/>
      <c r="K17059"/>
    </row>
    <row r="17060" spans="1:11" ht="15">
      <c r="A17060"/>
      <c r="B17060"/>
      <c r="C17060"/>
      <c r="D17060"/>
      <c r="E17060"/>
      <c r="F17060"/>
      <c r="G17060"/>
      <c r="H17060"/>
      <c r="I17060"/>
      <c r="J17060"/>
      <c r="K17060"/>
    </row>
    <row r="17061" spans="1:11" ht="15">
      <c r="A17061"/>
      <c r="B17061"/>
      <c r="C17061"/>
      <c r="D17061"/>
      <c r="E17061"/>
      <c r="F17061"/>
      <c r="G17061"/>
      <c r="H17061"/>
      <c r="I17061"/>
      <c r="J17061"/>
      <c r="K17061"/>
    </row>
    <row r="17062" spans="1:11" ht="15">
      <c r="A17062"/>
      <c r="B17062"/>
      <c r="C17062"/>
      <c r="D17062"/>
      <c r="E17062"/>
      <c r="F17062"/>
      <c r="G17062"/>
      <c r="H17062"/>
      <c r="I17062"/>
      <c r="J17062"/>
      <c r="K17062"/>
    </row>
    <row r="17063" spans="1:11" ht="15">
      <c r="A17063"/>
      <c r="B17063"/>
      <c r="C17063"/>
      <c r="D17063"/>
      <c r="E17063"/>
      <c r="F17063"/>
      <c r="G17063"/>
      <c r="H17063"/>
      <c r="I17063"/>
      <c r="J17063"/>
      <c r="K17063"/>
    </row>
    <row r="17064" spans="1:11" ht="15">
      <c r="A17064"/>
      <c r="B17064"/>
      <c r="C17064"/>
      <c r="D17064"/>
      <c r="E17064"/>
      <c r="F17064"/>
      <c r="G17064"/>
      <c r="H17064"/>
      <c r="I17064"/>
      <c r="J17064"/>
      <c r="K17064"/>
    </row>
    <row r="17065" spans="1:11" ht="15">
      <c r="A17065"/>
      <c r="B17065"/>
      <c r="C17065"/>
      <c r="D17065"/>
      <c r="E17065"/>
      <c r="F17065"/>
      <c r="G17065"/>
      <c r="H17065"/>
      <c r="I17065"/>
      <c r="J17065"/>
      <c r="K17065"/>
    </row>
    <row r="17066" spans="1:11" ht="15">
      <c r="A17066"/>
      <c r="B17066"/>
      <c r="C17066"/>
      <c r="D17066"/>
      <c r="E17066"/>
      <c r="F17066"/>
      <c r="G17066"/>
      <c r="H17066"/>
      <c r="I17066"/>
      <c r="J17066"/>
      <c r="K17066"/>
    </row>
    <row r="17067" spans="1:11" ht="15">
      <c r="A17067"/>
      <c r="B17067"/>
      <c r="C17067"/>
      <c r="D17067"/>
      <c r="E17067"/>
      <c r="F17067"/>
      <c r="G17067"/>
      <c r="H17067"/>
      <c r="I17067"/>
      <c r="J17067"/>
      <c r="K17067"/>
    </row>
    <row r="17068" spans="1:11" ht="15">
      <c r="A17068"/>
      <c r="B17068"/>
      <c r="C17068"/>
      <c r="D17068"/>
      <c r="E17068"/>
      <c r="F17068"/>
      <c r="G17068"/>
      <c r="H17068"/>
      <c r="I17068"/>
      <c r="J17068"/>
      <c r="K17068"/>
    </row>
    <row r="17069" spans="1:11" ht="15">
      <c r="A17069"/>
      <c r="B17069"/>
      <c r="C17069"/>
      <c r="D17069"/>
      <c r="E17069"/>
      <c r="F17069"/>
      <c r="G17069"/>
      <c r="H17069"/>
      <c r="I17069"/>
      <c r="J17069"/>
      <c r="K17069"/>
    </row>
    <row r="17070" spans="1:11" ht="15">
      <c r="A17070"/>
      <c r="B17070"/>
      <c r="C17070"/>
      <c r="D17070"/>
      <c r="E17070"/>
      <c r="F17070"/>
      <c r="G17070"/>
      <c r="H17070"/>
      <c r="I17070"/>
      <c r="J17070"/>
      <c r="K17070"/>
    </row>
    <row r="17071" spans="1:11" ht="15">
      <c r="A17071"/>
      <c r="B17071"/>
      <c r="C17071"/>
      <c r="D17071"/>
      <c r="E17071"/>
      <c r="F17071"/>
      <c r="G17071"/>
      <c r="H17071"/>
      <c r="I17071"/>
      <c r="J17071"/>
      <c r="K17071"/>
    </row>
    <row r="17072" spans="1:11" ht="15">
      <c r="A17072"/>
      <c r="B17072"/>
      <c r="C17072"/>
      <c r="D17072"/>
      <c r="E17072"/>
      <c r="F17072"/>
      <c r="G17072"/>
      <c r="H17072"/>
      <c r="I17072"/>
      <c r="J17072"/>
      <c r="K17072"/>
    </row>
    <row r="17073" spans="1:11" ht="15">
      <c r="A17073"/>
      <c r="B17073"/>
      <c r="C17073"/>
      <c r="D17073"/>
      <c r="E17073"/>
      <c r="F17073"/>
      <c r="G17073"/>
      <c r="H17073"/>
      <c r="I17073"/>
      <c r="J17073"/>
      <c r="K17073"/>
    </row>
    <row r="17074" spans="1:11" ht="15">
      <c r="A17074"/>
      <c r="B17074"/>
      <c r="C17074"/>
      <c r="D17074"/>
      <c r="E17074"/>
      <c r="F17074"/>
      <c r="G17074"/>
      <c r="H17074"/>
      <c r="I17074"/>
      <c r="J17074"/>
      <c r="K17074"/>
    </row>
    <row r="17075" spans="1:11" ht="15">
      <c r="A17075"/>
      <c r="B17075"/>
      <c r="C17075"/>
      <c r="D17075"/>
      <c r="E17075"/>
      <c r="F17075"/>
      <c r="G17075"/>
      <c r="H17075"/>
      <c r="I17075"/>
      <c r="J17075"/>
      <c r="K17075"/>
    </row>
    <row r="17076" spans="1:11" ht="15">
      <c r="A17076"/>
      <c r="B17076"/>
      <c r="C17076"/>
      <c r="D17076"/>
      <c r="E17076"/>
      <c r="F17076"/>
      <c r="G17076"/>
      <c r="H17076"/>
      <c r="I17076"/>
      <c r="J17076"/>
      <c r="K17076"/>
    </row>
    <row r="17077" spans="1:11" ht="15">
      <c r="A17077"/>
      <c r="B17077"/>
      <c r="C17077"/>
      <c r="D17077"/>
      <c r="E17077"/>
      <c r="F17077"/>
      <c r="G17077"/>
      <c r="H17077"/>
      <c r="I17077"/>
      <c r="J17077"/>
      <c r="K17077"/>
    </row>
    <row r="17078" spans="1:11" ht="15">
      <c r="A17078"/>
      <c r="B17078"/>
      <c r="C17078"/>
      <c r="D17078"/>
      <c r="E17078"/>
      <c r="F17078"/>
      <c r="G17078"/>
      <c r="H17078"/>
      <c r="I17078"/>
      <c r="J17078"/>
      <c r="K17078"/>
    </row>
    <row r="17079" spans="1:11" ht="15">
      <c r="A17079"/>
      <c r="B17079"/>
      <c r="C17079"/>
      <c r="D17079"/>
      <c r="E17079"/>
      <c r="F17079"/>
      <c r="G17079"/>
      <c r="H17079"/>
      <c r="I17079"/>
      <c r="J17079"/>
      <c r="K17079"/>
    </row>
    <row r="17080" spans="1:11" ht="15">
      <c r="A17080"/>
      <c r="B17080"/>
      <c r="C17080"/>
      <c r="D17080"/>
      <c r="E17080"/>
      <c r="F17080"/>
      <c r="G17080"/>
      <c r="H17080"/>
      <c r="I17080"/>
      <c r="J17080"/>
      <c r="K17080"/>
    </row>
    <row r="17081" spans="1:11" ht="15">
      <c r="A17081"/>
      <c r="B17081"/>
      <c r="C17081"/>
      <c r="D17081"/>
      <c r="E17081"/>
      <c r="F17081"/>
      <c r="G17081"/>
      <c r="H17081"/>
      <c r="I17081"/>
      <c r="J17081"/>
      <c r="K17081"/>
    </row>
    <row r="17082" spans="1:11" ht="15">
      <c r="A17082"/>
      <c r="B17082"/>
      <c r="C17082"/>
      <c r="D17082"/>
      <c r="E17082"/>
      <c r="F17082"/>
      <c r="G17082"/>
      <c r="H17082"/>
      <c r="I17082"/>
      <c r="J17082"/>
      <c r="K17082"/>
    </row>
    <row r="17083" spans="1:11" ht="15">
      <c r="A17083"/>
      <c r="B17083"/>
      <c r="C17083"/>
      <c r="D17083"/>
      <c r="E17083"/>
      <c r="F17083"/>
      <c r="G17083"/>
      <c r="H17083"/>
      <c r="I17083"/>
      <c r="J17083"/>
      <c r="K17083"/>
    </row>
    <row r="17084" spans="1:11" ht="15">
      <c r="A17084"/>
      <c r="B17084"/>
      <c r="C17084"/>
      <c r="D17084"/>
      <c r="E17084"/>
      <c r="F17084"/>
      <c r="G17084"/>
      <c r="H17084"/>
      <c r="I17084"/>
      <c r="J17084"/>
      <c r="K17084"/>
    </row>
    <row r="17085" spans="1:11" ht="15">
      <c r="A17085"/>
      <c r="B17085"/>
      <c r="C17085"/>
      <c r="D17085"/>
      <c r="E17085"/>
      <c r="F17085"/>
      <c r="G17085"/>
      <c r="H17085"/>
      <c r="I17085"/>
      <c r="J17085"/>
      <c r="K17085"/>
    </row>
    <row r="17086" spans="1:11" ht="15">
      <c r="A17086"/>
      <c r="B17086"/>
      <c r="C17086"/>
      <c r="D17086"/>
      <c r="E17086"/>
      <c r="F17086"/>
      <c r="G17086"/>
      <c r="H17086"/>
      <c r="I17086"/>
      <c r="J17086"/>
      <c r="K17086"/>
    </row>
    <row r="17087" spans="1:11" ht="15">
      <c r="A17087"/>
      <c r="B17087"/>
      <c r="C17087"/>
      <c r="D17087"/>
      <c r="E17087"/>
      <c r="F17087"/>
      <c r="G17087"/>
      <c r="H17087"/>
      <c r="I17087"/>
      <c r="J17087"/>
      <c r="K17087"/>
    </row>
    <row r="17088" spans="1:11" ht="15">
      <c r="A17088"/>
      <c r="B17088"/>
      <c r="C17088"/>
      <c r="D17088"/>
      <c r="E17088"/>
      <c r="F17088"/>
      <c r="G17088"/>
      <c r="H17088"/>
      <c r="I17088"/>
      <c r="J17088"/>
      <c r="K17088"/>
    </row>
    <row r="17089" spans="1:11" ht="15">
      <c r="A17089"/>
      <c r="B17089"/>
      <c r="C17089"/>
      <c r="D17089"/>
      <c r="E17089"/>
      <c r="F17089"/>
      <c r="G17089"/>
      <c r="H17089"/>
      <c r="I17089"/>
      <c r="J17089"/>
      <c r="K17089"/>
    </row>
    <row r="17090" spans="1:11" ht="15">
      <c r="A17090"/>
      <c r="B17090"/>
      <c r="C17090"/>
      <c r="D17090"/>
      <c r="E17090"/>
      <c r="F17090"/>
      <c r="G17090"/>
      <c r="H17090"/>
      <c r="I17090"/>
      <c r="J17090"/>
      <c r="K17090"/>
    </row>
    <row r="17091" spans="1:11" ht="15">
      <c r="A17091"/>
      <c r="B17091"/>
      <c r="C17091"/>
      <c r="D17091"/>
      <c r="E17091"/>
      <c r="F17091"/>
      <c r="G17091"/>
      <c r="H17091"/>
      <c r="I17091"/>
      <c r="J17091"/>
      <c r="K17091"/>
    </row>
    <row r="17092" spans="1:11" ht="15">
      <c r="A17092"/>
      <c r="B17092"/>
      <c r="C17092"/>
      <c r="D17092"/>
      <c r="E17092"/>
      <c r="F17092"/>
      <c r="G17092"/>
      <c r="H17092"/>
      <c r="I17092"/>
      <c r="J17092"/>
      <c r="K17092"/>
    </row>
    <row r="17093" spans="1:11" ht="15">
      <c r="A17093"/>
      <c r="B17093"/>
      <c r="C17093"/>
      <c r="D17093"/>
      <c r="E17093"/>
      <c r="F17093"/>
      <c r="G17093"/>
      <c r="H17093"/>
      <c r="I17093"/>
      <c r="J17093"/>
      <c r="K17093"/>
    </row>
    <row r="17094" spans="1:11" ht="15">
      <c r="A17094"/>
      <c r="B17094"/>
      <c r="C17094"/>
      <c r="D17094"/>
      <c r="E17094"/>
      <c r="F17094"/>
      <c r="G17094"/>
      <c r="H17094"/>
      <c r="I17094"/>
      <c r="J17094"/>
      <c r="K17094"/>
    </row>
    <row r="17095" spans="1:11" ht="15">
      <c r="A17095"/>
      <c r="B17095"/>
      <c r="C17095"/>
      <c r="D17095"/>
      <c r="E17095"/>
      <c r="F17095"/>
      <c r="G17095"/>
      <c r="H17095"/>
      <c r="I17095"/>
      <c r="J17095"/>
      <c r="K17095"/>
    </row>
    <row r="17096" spans="1:11" ht="15">
      <c r="A17096"/>
      <c r="B17096"/>
      <c r="C17096"/>
      <c r="D17096"/>
      <c r="E17096"/>
      <c r="F17096"/>
      <c r="G17096"/>
      <c r="H17096"/>
      <c r="I17096"/>
      <c r="J17096"/>
      <c r="K17096"/>
    </row>
    <row r="17097" spans="1:11" ht="15">
      <c r="A17097"/>
      <c r="B17097"/>
      <c r="C17097"/>
      <c r="D17097"/>
      <c r="E17097"/>
      <c r="F17097"/>
      <c r="G17097"/>
      <c r="H17097"/>
      <c r="I17097"/>
      <c r="J17097"/>
      <c r="K17097"/>
    </row>
    <row r="17098" spans="1:11" ht="15">
      <c r="A17098"/>
      <c r="B17098"/>
      <c r="C17098"/>
      <c r="D17098"/>
      <c r="E17098"/>
      <c r="F17098"/>
      <c r="G17098"/>
      <c r="H17098"/>
      <c r="I17098"/>
      <c r="J17098"/>
      <c r="K17098"/>
    </row>
    <row r="17099" spans="1:11" ht="15">
      <c r="A17099"/>
      <c r="B17099"/>
      <c r="C17099"/>
      <c r="D17099"/>
      <c r="E17099"/>
      <c r="F17099"/>
      <c r="G17099"/>
      <c r="H17099"/>
      <c r="I17099"/>
      <c r="J17099"/>
      <c r="K17099"/>
    </row>
    <row r="17100" spans="1:11" ht="15">
      <c r="A17100"/>
      <c r="B17100"/>
      <c r="C17100"/>
      <c r="D17100"/>
      <c r="E17100"/>
      <c r="F17100"/>
      <c r="G17100"/>
      <c r="H17100"/>
      <c r="I17100"/>
      <c r="J17100"/>
      <c r="K17100"/>
    </row>
    <row r="17101" spans="1:11" ht="15">
      <c r="A17101"/>
      <c r="B17101"/>
      <c r="C17101"/>
      <c r="D17101"/>
      <c r="E17101"/>
      <c r="F17101"/>
      <c r="G17101"/>
      <c r="H17101"/>
      <c r="I17101"/>
      <c r="J17101"/>
      <c r="K17101"/>
    </row>
    <row r="17102" spans="1:11" ht="15">
      <c r="A17102"/>
      <c r="B17102"/>
      <c r="C17102"/>
      <c r="D17102"/>
      <c r="E17102"/>
      <c r="F17102"/>
      <c r="G17102"/>
      <c r="H17102"/>
      <c r="I17102"/>
      <c r="J17102"/>
      <c r="K17102"/>
    </row>
    <row r="17103" spans="1:11" ht="15">
      <c r="A17103"/>
      <c r="B17103"/>
      <c r="C17103"/>
      <c r="D17103"/>
      <c r="E17103"/>
      <c r="F17103"/>
      <c r="G17103"/>
      <c r="H17103"/>
      <c r="I17103"/>
      <c r="J17103"/>
      <c r="K17103"/>
    </row>
    <row r="17104" spans="1:11" ht="15">
      <c r="A17104"/>
      <c r="B17104"/>
      <c r="C17104"/>
      <c r="D17104"/>
      <c r="E17104"/>
      <c r="F17104"/>
      <c r="G17104"/>
      <c r="H17104"/>
      <c r="I17104"/>
      <c r="J17104"/>
      <c r="K17104"/>
    </row>
    <row r="17105" spans="1:11" ht="15">
      <c r="A17105"/>
      <c r="B17105"/>
      <c r="C17105"/>
      <c r="D17105"/>
      <c r="E17105"/>
      <c r="F17105"/>
      <c r="G17105"/>
      <c r="H17105"/>
      <c r="I17105"/>
      <c r="J17105"/>
      <c r="K17105"/>
    </row>
    <row r="17106" spans="1:11" ht="15">
      <c r="A17106"/>
      <c r="B17106"/>
      <c r="C17106"/>
      <c r="D17106"/>
      <c r="E17106"/>
      <c r="F17106"/>
      <c r="G17106"/>
      <c r="H17106"/>
      <c r="I17106"/>
      <c r="J17106"/>
      <c r="K17106"/>
    </row>
    <row r="17107" spans="1:11" ht="15">
      <c r="A17107"/>
      <c r="B17107"/>
      <c r="C17107"/>
      <c r="D17107"/>
      <c r="E17107"/>
      <c r="F17107"/>
      <c r="G17107"/>
      <c r="H17107"/>
      <c r="I17107"/>
      <c r="J17107"/>
      <c r="K17107"/>
    </row>
    <row r="17108" spans="1:11" ht="15">
      <c r="A17108"/>
      <c r="B17108"/>
      <c r="C17108"/>
      <c r="D17108"/>
      <c r="E17108"/>
      <c r="F17108"/>
      <c r="G17108"/>
      <c r="H17108"/>
      <c r="I17108"/>
      <c r="J17108"/>
      <c r="K17108"/>
    </row>
    <row r="17109" spans="1:11" ht="15">
      <c r="A17109"/>
      <c r="B17109"/>
      <c r="C17109"/>
      <c r="D17109"/>
      <c r="E17109"/>
      <c r="F17109"/>
      <c r="G17109"/>
      <c r="H17109"/>
      <c r="I17109"/>
      <c r="J17109"/>
      <c r="K17109"/>
    </row>
    <row r="17110" spans="1:11" ht="15">
      <c r="A17110"/>
      <c r="B17110"/>
      <c r="C17110"/>
      <c r="D17110"/>
      <c r="E17110"/>
      <c r="F17110"/>
      <c r="G17110"/>
      <c r="H17110"/>
      <c r="I17110"/>
      <c r="J17110"/>
      <c r="K17110"/>
    </row>
    <row r="17111" spans="1:11" ht="15">
      <c r="A17111"/>
      <c r="B17111"/>
      <c r="C17111"/>
      <c r="D17111"/>
      <c r="E17111"/>
      <c r="F17111"/>
      <c r="G17111"/>
      <c r="H17111"/>
      <c r="I17111"/>
      <c r="J17111"/>
      <c r="K17111"/>
    </row>
    <row r="17112" spans="1:11" ht="15">
      <c r="A17112"/>
      <c r="B17112"/>
      <c r="C17112"/>
      <c r="D17112"/>
      <c r="E17112"/>
      <c r="F17112"/>
      <c r="G17112"/>
      <c r="H17112"/>
      <c r="I17112"/>
      <c r="J17112"/>
      <c r="K17112"/>
    </row>
    <row r="17113" spans="1:11" ht="15">
      <c r="A17113"/>
      <c r="B17113"/>
      <c r="C17113"/>
      <c r="D17113"/>
      <c r="E17113"/>
      <c r="F17113"/>
      <c r="G17113"/>
      <c r="H17113"/>
      <c r="I17113"/>
      <c r="J17113"/>
      <c r="K17113"/>
    </row>
    <row r="17114" spans="1:11" ht="15">
      <c r="A17114"/>
      <c r="B17114"/>
      <c r="C17114"/>
      <c r="D17114"/>
      <c r="E17114"/>
      <c r="F17114"/>
      <c r="G17114"/>
      <c r="H17114"/>
      <c r="I17114"/>
      <c r="J17114"/>
      <c r="K17114"/>
    </row>
    <row r="17115" spans="1:11" ht="15">
      <c r="A17115"/>
      <c r="B17115"/>
      <c r="C17115"/>
      <c r="D17115"/>
      <c r="E17115"/>
      <c r="F17115"/>
      <c r="G17115"/>
      <c r="H17115"/>
      <c r="I17115"/>
      <c r="J17115"/>
      <c r="K17115"/>
    </row>
    <row r="17116" spans="1:11" ht="15">
      <c r="A17116"/>
      <c r="B17116"/>
      <c r="C17116"/>
      <c r="D17116"/>
      <c r="E17116"/>
      <c r="F17116"/>
      <c r="G17116"/>
      <c r="H17116"/>
      <c r="I17116"/>
      <c r="J17116"/>
      <c r="K17116"/>
    </row>
    <row r="17117" spans="1:11" ht="15">
      <c r="A17117"/>
      <c r="B17117"/>
      <c r="C17117"/>
      <c r="D17117"/>
      <c r="E17117"/>
      <c r="F17117"/>
      <c r="G17117"/>
      <c r="H17117"/>
      <c r="I17117"/>
      <c r="J17117"/>
      <c r="K17117"/>
    </row>
    <row r="17118" spans="1:11" ht="15">
      <c r="A17118"/>
      <c r="B17118"/>
      <c r="C17118"/>
      <c r="D17118"/>
      <c r="E17118"/>
      <c r="F17118"/>
      <c r="G17118"/>
      <c r="H17118"/>
      <c r="I17118"/>
      <c r="J17118"/>
      <c r="K17118"/>
    </row>
    <row r="17119" spans="1:11" ht="15">
      <c r="A17119"/>
      <c r="B17119"/>
      <c r="C17119"/>
      <c r="D17119"/>
      <c r="E17119"/>
      <c r="F17119"/>
      <c r="G17119"/>
      <c r="H17119"/>
      <c r="I17119"/>
      <c r="J17119"/>
      <c r="K17119"/>
    </row>
    <row r="17120" spans="1:11" ht="15">
      <c r="A17120"/>
      <c r="B17120"/>
      <c r="C17120"/>
      <c r="D17120"/>
      <c r="E17120"/>
      <c r="F17120"/>
      <c r="G17120"/>
      <c r="H17120"/>
      <c r="I17120"/>
      <c r="J17120"/>
      <c r="K17120"/>
    </row>
    <row r="17121" spans="1:11" ht="15">
      <c r="A17121"/>
      <c r="B17121"/>
      <c r="C17121"/>
      <c r="D17121"/>
      <c r="E17121"/>
      <c r="F17121"/>
      <c r="G17121"/>
      <c r="H17121"/>
      <c r="I17121"/>
      <c r="J17121"/>
      <c r="K17121"/>
    </row>
    <row r="17122" spans="1:11" ht="15">
      <c r="A17122"/>
      <c r="B17122"/>
      <c r="C17122"/>
      <c r="D17122"/>
      <c r="E17122"/>
      <c r="F17122"/>
      <c r="G17122"/>
      <c r="H17122"/>
      <c r="I17122"/>
      <c r="J17122"/>
      <c r="K17122"/>
    </row>
    <row r="17123" spans="1:11" ht="15">
      <c r="A17123"/>
      <c r="B17123"/>
      <c r="C17123"/>
      <c r="D17123"/>
      <c r="E17123"/>
      <c r="F17123"/>
      <c r="G17123"/>
      <c r="H17123"/>
      <c r="I17123"/>
      <c r="J17123"/>
      <c r="K17123"/>
    </row>
    <row r="17124" spans="1:11" ht="15">
      <c r="A17124"/>
      <c r="B17124"/>
      <c r="C17124"/>
      <c r="D17124"/>
      <c r="E17124"/>
      <c r="F17124"/>
      <c r="G17124"/>
      <c r="H17124"/>
      <c r="I17124"/>
      <c r="J17124"/>
      <c r="K17124"/>
    </row>
    <row r="17125" spans="1:11" ht="15">
      <c r="A17125"/>
      <c r="B17125"/>
      <c r="C17125"/>
      <c r="D17125"/>
      <c r="E17125"/>
      <c r="F17125"/>
      <c r="G17125"/>
      <c r="H17125"/>
      <c r="I17125"/>
      <c r="J17125"/>
      <c r="K17125"/>
    </row>
    <row r="17126" spans="1:11" ht="15">
      <c r="A17126"/>
      <c r="B17126"/>
      <c r="C17126"/>
      <c r="D17126"/>
      <c r="E17126"/>
      <c r="F17126"/>
      <c r="G17126"/>
      <c r="H17126"/>
      <c r="I17126"/>
      <c r="J17126"/>
      <c r="K17126"/>
    </row>
    <row r="17127" spans="1:11" ht="15">
      <c r="A17127"/>
      <c r="B17127"/>
      <c r="C17127"/>
      <c r="D17127"/>
      <c r="E17127"/>
      <c r="F17127"/>
      <c r="G17127"/>
      <c r="H17127"/>
      <c r="I17127"/>
      <c r="J17127"/>
      <c r="K17127"/>
    </row>
    <row r="17128" spans="1:11" ht="15">
      <c r="A17128"/>
      <c r="B17128"/>
      <c r="C17128"/>
      <c r="D17128"/>
      <c r="E17128"/>
      <c r="F17128"/>
      <c r="G17128"/>
      <c r="H17128"/>
      <c r="I17128"/>
      <c r="J17128"/>
      <c r="K17128"/>
    </row>
    <row r="17129" spans="1:11" ht="15">
      <c r="A17129"/>
      <c r="B17129"/>
      <c r="C17129"/>
      <c r="D17129"/>
      <c r="E17129"/>
      <c r="F17129"/>
      <c r="G17129"/>
      <c r="H17129"/>
      <c r="I17129"/>
      <c r="J17129"/>
      <c r="K17129"/>
    </row>
    <row r="17130" spans="1:11" ht="15">
      <c r="A17130"/>
      <c r="B17130"/>
      <c r="C17130"/>
      <c r="D17130"/>
      <c r="E17130"/>
      <c r="F17130"/>
      <c r="G17130"/>
      <c r="H17130"/>
      <c r="I17130"/>
      <c r="J17130"/>
      <c r="K17130"/>
    </row>
    <row r="17131" spans="1:11" ht="15">
      <c r="A17131"/>
      <c r="B17131"/>
      <c r="C17131"/>
      <c r="D17131"/>
      <c r="E17131"/>
      <c r="F17131"/>
      <c r="G17131"/>
      <c r="H17131"/>
      <c r="I17131"/>
      <c r="J17131"/>
      <c r="K17131"/>
    </row>
    <row r="17132" spans="1:11" ht="15">
      <c r="A17132"/>
      <c r="B17132"/>
      <c r="C17132"/>
      <c r="D17132"/>
      <c r="E17132"/>
      <c r="F17132"/>
      <c r="G17132"/>
      <c r="H17132"/>
      <c r="I17132"/>
      <c r="J17132"/>
      <c r="K17132"/>
    </row>
    <row r="17133" spans="1:11" ht="15">
      <c r="A17133"/>
      <c r="B17133"/>
      <c r="C17133"/>
      <c r="D17133"/>
      <c r="E17133"/>
      <c r="F17133"/>
      <c r="G17133"/>
      <c r="H17133"/>
      <c r="I17133"/>
      <c r="J17133"/>
      <c r="K17133"/>
    </row>
    <row r="17134" spans="1:11" ht="15">
      <c r="A17134"/>
      <c r="B17134"/>
      <c r="C17134"/>
      <c r="D17134"/>
      <c r="E17134"/>
      <c r="F17134"/>
      <c r="G17134"/>
      <c r="H17134"/>
      <c r="I17134"/>
      <c r="J17134"/>
      <c r="K17134"/>
    </row>
    <row r="17135" spans="1:11" ht="15">
      <c r="A17135"/>
      <c r="B17135"/>
      <c r="C17135"/>
      <c r="D17135"/>
      <c r="E17135"/>
      <c r="F17135"/>
      <c r="G17135"/>
      <c r="H17135"/>
      <c r="I17135"/>
      <c r="J17135"/>
      <c r="K17135"/>
    </row>
    <row r="17136" spans="1:11" ht="15">
      <c r="A17136"/>
      <c r="B17136"/>
      <c r="C17136"/>
      <c r="D17136"/>
      <c r="E17136"/>
      <c r="F17136"/>
      <c r="G17136"/>
      <c r="H17136"/>
      <c r="I17136"/>
      <c r="J17136"/>
      <c r="K17136"/>
    </row>
    <row r="17137" spans="1:11" ht="15">
      <c r="A17137"/>
      <c r="B17137"/>
      <c r="C17137"/>
      <c r="D17137"/>
      <c r="E17137"/>
      <c r="F17137"/>
      <c r="G17137"/>
      <c r="H17137"/>
      <c r="I17137"/>
      <c r="J17137"/>
      <c r="K17137"/>
    </row>
    <row r="17138" spans="1:11" ht="15">
      <c r="A17138"/>
      <c r="B17138"/>
      <c r="C17138"/>
      <c r="D17138"/>
      <c r="E17138"/>
      <c r="F17138"/>
      <c r="G17138"/>
      <c r="H17138"/>
      <c r="I17138"/>
      <c r="J17138"/>
      <c r="K17138"/>
    </row>
    <row r="17139" spans="1:11" ht="15">
      <c r="A17139"/>
      <c r="B17139"/>
      <c r="C17139"/>
      <c r="D17139"/>
      <c r="E17139"/>
      <c r="F17139"/>
      <c r="G17139"/>
      <c r="H17139"/>
      <c r="I17139"/>
      <c r="J17139"/>
      <c r="K17139"/>
    </row>
    <row r="17140" spans="1:11" ht="15">
      <c r="A17140"/>
      <c r="B17140"/>
      <c r="C17140"/>
      <c r="D17140"/>
      <c r="E17140"/>
      <c r="F17140"/>
      <c r="G17140"/>
      <c r="H17140"/>
      <c r="I17140"/>
      <c r="J17140"/>
      <c r="K17140"/>
    </row>
    <row r="17141" spans="1:11" ht="15">
      <c r="A17141"/>
      <c r="B17141"/>
      <c r="C17141"/>
      <c r="D17141"/>
      <c r="E17141"/>
      <c r="F17141"/>
      <c r="G17141"/>
      <c r="H17141"/>
      <c r="I17141"/>
      <c r="J17141"/>
      <c r="K17141"/>
    </row>
    <row r="17142" spans="1:11" ht="15">
      <c r="A17142"/>
      <c r="B17142"/>
      <c r="C17142"/>
      <c r="D17142"/>
      <c r="E17142"/>
      <c r="F17142"/>
      <c r="G17142"/>
      <c r="H17142"/>
      <c r="I17142"/>
      <c r="J17142"/>
      <c r="K17142"/>
    </row>
    <row r="17143" spans="1:11" ht="15">
      <c r="A17143"/>
      <c r="B17143"/>
      <c r="C17143"/>
      <c r="D17143"/>
      <c r="E17143"/>
      <c r="F17143"/>
      <c r="G17143"/>
      <c r="H17143"/>
      <c r="I17143"/>
      <c r="J17143"/>
      <c r="K17143"/>
    </row>
    <row r="17144" spans="1:11" ht="15">
      <c r="A17144"/>
      <c r="B17144"/>
      <c r="C17144"/>
      <c r="D17144"/>
      <c r="E17144"/>
      <c r="F17144"/>
      <c r="G17144"/>
      <c r="H17144"/>
      <c r="I17144"/>
      <c r="J17144"/>
      <c r="K17144"/>
    </row>
    <row r="17145" spans="1:11" ht="15">
      <c r="A17145"/>
      <c r="B17145"/>
      <c r="C17145"/>
      <c r="D17145"/>
      <c r="E17145"/>
      <c r="F17145"/>
      <c r="G17145"/>
      <c r="H17145"/>
      <c r="I17145"/>
      <c r="J17145"/>
      <c r="K17145"/>
    </row>
    <row r="17146" spans="1:11" ht="15">
      <c r="A17146"/>
      <c r="B17146"/>
      <c r="C17146"/>
      <c r="D17146"/>
      <c r="E17146"/>
      <c r="F17146"/>
      <c r="G17146"/>
      <c r="H17146"/>
      <c r="I17146"/>
      <c r="J17146"/>
      <c r="K17146"/>
    </row>
    <row r="17147" spans="1:11" ht="15">
      <c r="A17147"/>
      <c r="B17147"/>
      <c r="C17147"/>
      <c r="D17147"/>
      <c r="E17147"/>
      <c r="F17147"/>
      <c r="G17147"/>
      <c r="H17147"/>
      <c r="I17147"/>
      <c r="J17147"/>
      <c r="K17147"/>
    </row>
    <row r="17148" spans="1:11" ht="15">
      <c r="A17148"/>
      <c r="B17148"/>
      <c r="C17148"/>
      <c r="D17148"/>
      <c r="E17148"/>
      <c r="F17148"/>
      <c r="G17148"/>
      <c r="H17148"/>
      <c r="I17148"/>
      <c r="J17148"/>
      <c r="K17148"/>
    </row>
    <row r="17149" spans="1:11" ht="15">
      <c r="A17149"/>
      <c r="B17149"/>
      <c r="C17149"/>
      <c r="D17149"/>
      <c r="E17149"/>
      <c r="F17149"/>
      <c r="G17149"/>
      <c r="H17149"/>
      <c r="I17149"/>
      <c r="J17149"/>
      <c r="K17149"/>
    </row>
    <row r="17150" spans="1:11" ht="15">
      <c r="A17150"/>
      <c r="B17150"/>
      <c r="C17150"/>
      <c r="D17150"/>
      <c r="E17150"/>
      <c r="F17150"/>
      <c r="G17150"/>
      <c r="H17150"/>
      <c r="I17150"/>
      <c r="J17150"/>
      <c r="K17150"/>
    </row>
    <row r="17151" spans="1:11" ht="15">
      <c r="A17151"/>
      <c r="B17151"/>
      <c r="C17151"/>
      <c r="D17151"/>
      <c r="E17151"/>
      <c r="F17151"/>
      <c r="G17151"/>
      <c r="H17151"/>
      <c r="I17151"/>
      <c r="J17151"/>
      <c r="K17151"/>
    </row>
    <row r="17152" spans="1:11" ht="15">
      <c r="A17152"/>
      <c r="B17152"/>
      <c r="C17152"/>
      <c r="D17152"/>
      <c r="E17152"/>
      <c r="F17152"/>
      <c r="G17152"/>
      <c r="H17152"/>
      <c r="I17152"/>
      <c r="J17152"/>
      <c r="K17152"/>
    </row>
    <row r="17153" spans="1:11" ht="15">
      <c r="A17153"/>
      <c r="B17153"/>
      <c r="C17153"/>
      <c r="D17153"/>
      <c r="E17153"/>
      <c r="F17153"/>
      <c r="G17153"/>
      <c r="H17153"/>
      <c r="I17153"/>
      <c r="J17153"/>
      <c r="K17153"/>
    </row>
    <row r="17154" spans="1:11" ht="15">
      <c r="A17154"/>
      <c r="B17154"/>
      <c r="C17154"/>
      <c r="D17154"/>
      <c r="E17154"/>
      <c r="F17154"/>
      <c r="G17154"/>
      <c r="H17154"/>
      <c r="I17154"/>
      <c r="J17154"/>
      <c r="K17154"/>
    </row>
    <row r="17155" spans="1:11" ht="15">
      <c r="A17155"/>
      <c r="B17155"/>
      <c r="C17155"/>
      <c r="D17155"/>
      <c r="E17155"/>
      <c r="F17155"/>
      <c r="G17155"/>
      <c r="H17155"/>
      <c r="I17155"/>
      <c r="J17155"/>
      <c r="K17155"/>
    </row>
    <row r="17156" spans="1:11" ht="15">
      <c r="A17156"/>
      <c r="B17156"/>
      <c r="C17156"/>
      <c r="D17156"/>
      <c r="E17156"/>
      <c r="F17156"/>
      <c r="G17156"/>
      <c r="H17156"/>
      <c r="I17156"/>
      <c r="J17156"/>
      <c r="K17156"/>
    </row>
    <row r="17157" spans="1:11" ht="15">
      <c r="A17157"/>
      <c r="B17157"/>
      <c r="C17157"/>
      <c r="D17157"/>
      <c r="E17157"/>
      <c r="F17157"/>
      <c r="G17157"/>
      <c r="H17157"/>
      <c r="I17157"/>
      <c r="J17157"/>
      <c r="K17157"/>
    </row>
    <row r="17158" spans="1:11" ht="15">
      <c r="A17158"/>
      <c r="B17158"/>
      <c r="C17158"/>
      <c r="D17158"/>
      <c r="E17158"/>
      <c r="F17158"/>
      <c r="G17158"/>
      <c r="H17158"/>
      <c r="I17158"/>
      <c r="J17158"/>
      <c r="K17158"/>
    </row>
    <row r="17159" spans="1:11" ht="15">
      <c r="A17159"/>
      <c r="B17159"/>
      <c r="C17159"/>
      <c r="D17159"/>
      <c r="E17159"/>
      <c r="F17159"/>
      <c r="G17159"/>
      <c r="H17159"/>
      <c r="I17159"/>
      <c r="J17159"/>
      <c r="K17159"/>
    </row>
    <row r="17160" spans="1:11" ht="15">
      <c r="A17160"/>
      <c r="B17160"/>
      <c r="C17160"/>
      <c r="D17160"/>
      <c r="E17160"/>
      <c r="F17160"/>
      <c r="G17160"/>
      <c r="H17160"/>
      <c r="I17160"/>
      <c r="J17160"/>
      <c r="K17160"/>
    </row>
    <row r="17161" spans="1:11" ht="15">
      <c r="A17161"/>
      <c r="B17161"/>
      <c r="C17161"/>
      <c r="D17161"/>
      <c r="E17161"/>
      <c r="F17161"/>
      <c r="G17161"/>
      <c r="H17161"/>
      <c r="I17161"/>
      <c r="J17161"/>
      <c r="K17161"/>
    </row>
    <row r="17162" spans="1:11" ht="15">
      <c r="A17162"/>
      <c r="B17162"/>
      <c r="C17162"/>
      <c r="D17162"/>
      <c r="E17162"/>
      <c r="F17162"/>
      <c r="G17162"/>
      <c r="H17162"/>
      <c r="I17162"/>
      <c r="J17162"/>
      <c r="K17162"/>
    </row>
    <row r="17163" spans="1:11" ht="15">
      <c r="A17163"/>
      <c r="B17163"/>
      <c r="C17163"/>
      <c r="D17163"/>
      <c r="E17163"/>
      <c r="F17163"/>
      <c r="G17163"/>
      <c r="H17163"/>
      <c r="I17163"/>
      <c r="J17163"/>
      <c r="K17163"/>
    </row>
    <row r="17164" spans="1:11" ht="15">
      <c r="A17164"/>
      <c r="B17164"/>
      <c r="C17164"/>
      <c r="D17164"/>
      <c r="E17164"/>
      <c r="F17164"/>
      <c r="G17164"/>
      <c r="H17164"/>
      <c r="I17164"/>
      <c r="J17164"/>
      <c r="K17164"/>
    </row>
    <row r="17165" spans="1:11" ht="15">
      <c r="A17165"/>
      <c r="B17165"/>
      <c r="C17165"/>
      <c r="D17165"/>
      <c r="E17165"/>
      <c r="F17165"/>
      <c r="G17165"/>
      <c r="H17165"/>
      <c r="I17165"/>
      <c r="J17165"/>
      <c r="K17165"/>
    </row>
    <row r="17166" spans="1:11" ht="15">
      <c r="A17166"/>
      <c r="B17166"/>
      <c r="C17166"/>
      <c r="D17166"/>
      <c r="E17166"/>
      <c r="F17166"/>
      <c r="G17166"/>
      <c r="H17166"/>
      <c r="I17166"/>
      <c r="J17166"/>
      <c r="K17166"/>
    </row>
    <row r="17167" spans="1:11" ht="15">
      <c r="A17167"/>
      <c r="B17167"/>
      <c r="C17167"/>
      <c r="D17167"/>
      <c r="E17167"/>
      <c r="F17167"/>
      <c r="G17167"/>
      <c r="H17167"/>
      <c r="I17167"/>
      <c r="J17167"/>
      <c r="K17167"/>
    </row>
    <row r="17168" spans="1:11" ht="15">
      <c r="A17168"/>
      <c r="B17168"/>
      <c r="C17168"/>
      <c r="D17168"/>
      <c r="E17168"/>
      <c r="F17168"/>
      <c r="G17168"/>
      <c r="H17168"/>
      <c r="I17168"/>
      <c r="J17168"/>
      <c r="K17168"/>
    </row>
    <row r="17169" spans="1:11" ht="15">
      <c r="A17169"/>
      <c r="B17169"/>
      <c r="C17169"/>
      <c r="D17169"/>
      <c r="E17169"/>
      <c r="F17169"/>
      <c r="G17169"/>
      <c r="H17169"/>
      <c r="I17169"/>
      <c r="J17169"/>
      <c r="K17169"/>
    </row>
    <row r="17170" spans="1:11" ht="15">
      <c r="A17170"/>
      <c r="B17170"/>
      <c r="C17170"/>
      <c r="D17170"/>
      <c r="E17170"/>
      <c r="F17170"/>
      <c r="G17170"/>
      <c r="H17170"/>
      <c r="I17170"/>
      <c r="J17170"/>
      <c r="K17170"/>
    </row>
    <row r="17171" spans="1:11" ht="15">
      <c r="A17171"/>
      <c r="B17171"/>
      <c r="C17171"/>
      <c r="D17171"/>
      <c r="E17171"/>
      <c r="F17171"/>
      <c r="G17171"/>
      <c r="H17171"/>
      <c r="I17171"/>
      <c r="J17171"/>
      <c r="K17171"/>
    </row>
    <row r="17172" spans="1:11" ht="15">
      <c r="A17172"/>
      <c r="B17172"/>
      <c r="C17172"/>
      <c r="D17172"/>
      <c r="E17172"/>
      <c r="F17172"/>
      <c r="G17172"/>
      <c r="H17172"/>
      <c r="I17172"/>
      <c r="J17172"/>
      <c r="K17172"/>
    </row>
    <row r="17173" spans="1:11" ht="15">
      <c r="A17173"/>
      <c r="B17173"/>
      <c r="C17173"/>
      <c r="D17173"/>
      <c r="E17173"/>
      <c r="F17173"/>
      <c r="G17173"/>
      <c r="H17173"/>
      <c r="I17173"/>
      <c r="J17173"/>
      <c r="K17173"/>
    </row>
    <row r="17174" spans="1:11" ht="15">
      <c r="A17174"/>
      <c r="B17174"/>
      <c r="C17174"/>
      <c r="D17174"/>
      <c r="E17174"/>
      <c r="F17174"/>
      <c r="G17174"/>
      <c r="H17174"/>
      <c r="I17174"/>
      <c r="J17174"/>
      <c r="K17174"/>
    </row>
    <row r="17175" spans="1:11" ht="15">
      <c r="A17175"/>
      <c r="B17175"/>
      <c r="C17175"/>
      <c r="D17175"/>
      <c r="E17175"/>
      <c r="F17175"/>
      <c r="G17175"/>
      <c r="H17175"/>
      <c r="I17175"/>
      <c r="J17175"/>
      <c r="K17175"/>
    </row>
    <row r="17176" spans="1:11" ht="15">
      <c r="A17176"/>
      <c r="B17176"/>
      <c r="C17176"/>
      <c r="D17176"/>
      <c r="E17176"/>
      <c r="F17176"/>
      <c r="G17176"/>
      <c r="H17176"/>
      <c r="I17176"/>
      <c r="J17176"/>
      <c r="K17176"/>
    </row>
    <row r="17177" spans="1:11" ht="15">
      <c r="A17177"/>
      <c r="B17177"/>
      <c r="C17177"/>
      <c r="D17177"/>
      <c r="E17177"/>
      <c r="F17177"/>
      <c r="G17177"/>
      <c r="H17177"/>
      <c r="I17177"/>
      <c r="J17177"/>
      <c r="K17177"/>
    </row>
    <row r="17178" spans="1:11" ht="15">
      <c r="A17178"/>
      <c r="B17178"/>
      <c r="C17178"/>
      <c r="D17178"/>
      <c r="E17178"/>
      <c r="F17178"/>
      <c r="G17178"/>
      <c r="H17178"/>
      <c r="I17178"/>
      <c r="J17178"/>
      <c r="K17178"/>
    </row>
    <row r="17179" spans="1:11" ht="15">
      <c r="A17179"/>
      <c r="B17179"/>
      <c r="C17179"/>
      <c r="D17179"/>
      <c r="E17179"/>
      <c r="F17179"/>
      <c r="G17179"/>
      <c r="H17179"/>
      <c r="I17179"/>
      <c r="J17179"/>
      <c r="K17179"/>
    </row>
    <row r="17180" spans="1:11" ht="15">
      <c r="A17180"/>
      <c r="B17180"/>
      <c r="C17180"/>
      <c r="D17180"/>
      <c r="E17180"/>
      <c r="F17180"/>
      <c r="G17180"/>
      <c r="H17180"/>
      <c r="I17180"/>
      <c r="J17180"/>
      <c r="K17180"/>
    </row>
    <row r="17181" spans="1:11" ht="15">
      <c r="A17181"/>
      <c r="B17181"/>
      <c r="C17181"/>
      <c r="D17181"/>
      <c r="E17181"/>
      <c r="F17181"/>
      <c r="G17181"/>
      <c r="H17181"/>
      <c r="I17181"/>
      <c r="J17181"/>
      <c r="K17181"/>
    </row>
    <row r="17182" spans="1:11" ht="15">
      <c r="A17182"/>
      <c r="B17182"/>
      <c r="C17182"/>
      <c r="D17182"/>
      <c r="E17182"/>
      <c r="F17182"/>
      <c r="G17182"/>
      <c r="H17182"/>
      <c r="I17182"/>
      <c r="J17182"/>
      <c r="K17182"/>
    </row>
    <row r="17183" spans="1:11" ht="15">
      <c r="A17183"/>
      <c r="B17183"/>
      <c r="C17183"/>
      <c r="D17183"/>
      <c r="E17183"/>
      <c r="F17183"/>
      <c r="G17183"/>
      <c r="H17183"/>
      <c r="I17183"/>
      <c r="J17183"/>
      <c r="K17183"/>
    </row>
    <row r="17184" spans="1:11" ht="15">
      <c r="A17184"/>
      <c r="B17184"/>
      <c r="C17184"/>
      <c r="D17184"/>
      <c r="E17184"/>
      <c r="F17184"/>
      <c r="G17184"/>
      <c r="H17184"/>
      <c r="I17184"/>
      <c r="J17184"/>
      <c r="K17184"/>
    </row>
    <row r="17185" spans="1:11" ht="15">
      <c r="A17185"/>
      <c r="B17185"/>
      <c r="C17185"/>
      <c r="D17185"/>
      <c r="E17185"/>
      <c r="F17185"/>
      <c r="G17185"/>
      <c r="H17185"/>
      <c r="I17185"/>
      <c r="J17185"/>
      <c r="K17185"/>
    </row>
    <row r="17186" spans="1:11" ht="15">
      <c r="A17186"/>
      <c r="B17186"/>
      <c r="C17186"/>
      <c r="D17186"/>
      <c r="E17186"/>
      <c r="F17186"/>
      <c r="G17186"/>
      <c r="H17186"/>
      <c r="I17186"/>
      <c r="J17186"/>
      <c r="K17186"/>
    </row>
    <row r="17187" spans="1:11" ht="15">
      <c r="A17187"/>
      <c r="B17187"/>
      <c r="C17187"/>
      <c r="D17187"/>
      <c r="E17187"/>
      <c r="F17187"/>
      <c r="G17187"/>
      <c r="H17187"/>
      <c r="I17187"/>
      <c r="J17187"/>
      <c r="K17187"/>
    </row>
    <row r="17188" spans="1:11" ht="15">
      <c r="A17188"/>
      <c r="B17188"/>
      <c r="C17188"/>
      <c r="D17188"/>
      <c r="E17188"/>
      <c r="F17188"/>
      <c r="G17188"/>
      <c r="H17188"/>
      <c r="I17188"/>
      <c r="J17188"/>
      <c r="K17188"/>
    </row>
    <row r="17189" spans="1:11" ht="15">
      <c r="A17189"/>
      <c r="B17189"/>
      <c r="C17189"/>
      <c r="D17189"/>
      <c r="E17189"/>
      <c r="F17189"/>
      <c r="G17189"/>
      <c r="H17189"/>
      <c r="I17189"/>
      <c r="J17189"/>
      <c r="K17189"/>
    </row>
    <row r="17190" spans="1:11" ht="15">
      <c r="A17190"/>
      <c r="B17190"/>
      <c r="C17190"/>
      <c r="D17190"/>
      <c r="E17190"/>
      <c r="F17190"/>
      <c r="G17190"/>
      <c r="H17190"/>
      <c r="I17190"/>
      <c r="J17190"/>
      <c r="K17190"/>
    </row>
    <row r="17191" spans="1:11" ht="15">
      <c r="A17191"/>
      <c r="B17191"/>
      <c r="C17191"/>
      <c r="D17191"/>
      <c r="E17191"/>
      <c r="F17191"/>
      <c r="G17191"/>
      <c r="H17191"/>
      <c r="I17191"/>
      <c r="J17191"/>
      <c r="K17191"/>
    </row>
    <row r="17192" spans="1:11" ht="15">
      <c r="A17192"/>
      <c r="B17192"/>
      <c r="C17192"/>
      <c r="D17192"/>
      <c r="E17192"/>
      <c r="F17192"/>
      <c r="G17192"/>
      <c r="H17192"/>
      <c r="I17192"/>
      <c r="J17192"/>
      <c r="K17192"/>
    </row>
    <row r="17193" spans="1:11" ht="15">
      <c r="A17193"/>
      <c r="B17193"/>
      <c r="C17193"/>
      <c r="D17193"/>
      <c r="E17193"/>
      <c r="F17193"/>
      <c r="G17193"/>
      <c r="H17193"/>
      <c r="I17193"/>
      <c r="J17193"/>
      <c r="K17193"/>
    </row>
    <row r="17194" spans="1:11" ht="15">
      <c r="A17194"/>
      <c r="B17194"/>
      <c r="C17194"/>
      <c r="D17194"/>
      <c r="E17194"/>
      <c r="F17194"/>
      <c r="G17194"/>
      <c r="H17194"/>
      <c r="I17194"/>
      <c r="J17194"/>
      <c r="K17194"/>
    </row>
    <row r="17195" spans="1:11" ht="15">
      <c r="A17195"/>
      <c r="B17195"/>
      <c r="C17195"/>
      <c r="D17195"/>
      <c r="E17195"/>
      <c r="F17195"/>
      <c r="G17195"/>
      <c r="H17195"/>
      <c r="I17195"/>
      <c r="J17195"/>
      <c r="K17195"/>
    </row>
    <row r="17196" spans="1:11" ht="15">
      <c r="A17196"/>
      <c r="B17196"/>
      <c r="C17196"/>
      <c r="D17196"/>
      <c r="E17196"/>
      <c r="F17196"/>
      <c r="G17196"/>
      <c r="H17196"/>
      <c r="I17196"/>
      <c r="J17196"/>
      <c r="K17196"/>
    </row>
    <row r="17197" spans="1:11" ht="15">
      <c r="A17197"/>
      <c r="B17197"/>
      <c r="C17197"/>
      <c r="D17197"/>
      <c r="E17197"/>
      <c r="F17197"/>
      <c r="G17197"/>
      <c r="H17197"/>
      <c r="I17197"/>
      <c r="J17197"/>
      <c r="K17197"/>
    </row>
    <row r="17198" spans="1:11" ht="15">
      <c r="A17198"/>
      <c r="B17198"/>
      <c r="C17198"/>
      <c r="D17198"/>
      <c r="E17198"/>
      <c r="F17198"/>
      <c r="G17198"/>
      <c r="H17198"/>
      <c r="I17198"/>
      <c r="J17198"/>
      <c r="K17198"/>
    </row>
    <row r="17199" spans="1:11" ht="15">
      <c r="A17199"/>
      <c r="B17199"/>
      <c r="C17199"/>
      <c r="D17199"/>
      <c r="E17199"/>
      <c r="F17199"/>
      <c r="G17199"/>
      <c r="H17199"/>
      <c r="I17199"/>
      <c r="J17199"/>
      <c r="K17199"/>
    </row>
    <row r="17200" spans="1:11" ht="15">
      <c r="A17200"/>
      <c r="B17200"/>
      <c r="C17200"/>
      <c r="D17200"/>
      <c r="E17200"/>
      <c r="F17200"/>
      <c r="G17200"/>
      <c r="H17200"/>
      <c r="I17200"/>
      <c r="J17200"/>
      <c r="K17200"/>
    </row>
    <row r="17201" spans="1:11" ht="15">
      <c r="A17201"/>
      <c r="B17201"/>
      <c r="C17201"/>
      <c r="D17201"/>
      <c r="E17201"/>
      <c r="F17201"/>
      <c r="G17201"/>
      <c r="H17201"/>
      <c r="I17201"/>
      <c r="J17201"/>
      <c r="K17201"/>
    </row>
    <row r="17202" spans="1:11" ht="15">
      <c r="A17202"/>
      <c r="B17202"/>
      <c r="C17202"/>
      <c r="D17202"/>
      <c r="E17202"/>
      <c r="F17202"/>
      <c r="G17202"/>
      <c r="H17202"/>
      <c r="I17202"/>
      <c r="J17202"/>
      <c r="K17202"/>
    </row>
    <row r="17203" spans="1:11" ht="15">
      <c r="A17203"/>
      <c r="B17203"/>
      <c r="C17203"/>
      <c r="D17203"/>
      <c r="E17203"/>
      <c r="F17203"/>
      <c r="G17203"/>
      <c r="H17203"/>
      <c r="I17203"/>
      <c r="J17203"/>
      <c r="K17203"/>
    </row>
    <row r="17204" spans="1:11" ht="15">
      <c r="A17204"/>
      <c r="B17204"/>
      <c r="C17204"/>
      <c r="D17204"/>
      <c r="E17204"/>
      <c r="F17204"/>
      <c r="G17204"/>
      <c r="H17204"/>
      <c r="I17204"/>
      <c r="J17204"/>
      <c r="K17204"/>
    </row>
    <row r="17205" spans="1:11" ht="15">
      <c r="A17205"/>
      <c r="B17205"/>
      <c r="C17205"/>
      <c r="D17205"/>
      <c r="E17205"/>
      <c r="F17205"/>
      <c r="G17205"/>
      <c r="H17205"/>
      <c r="I17205"/>
      <c r="J17205"/>
      <c r="K17205"/>
    </row>
    <row r="17206" spans="1:11" ht="15">
      <c r="A17206"/>
      <c r="B17206"/>
      <c r="C17206"/>
      <c r="D17206"/>
      <c r="E17206"/>
      <c r="F17206"/>
      <c r="G17206"/>
      <c r="H17206"/>
      <c r="I17206"/>
      <c r="J17206"/>
      <c r="K17206"/>
    </row>
    <row r="17207" spans="1:11" ht="15">
      <c r="A17207"/>
      <c r="B17207"/>
      <c r="C17207"/>
      <c r="D17207"/>
      <c r="E17207"/>
      <c r="F17207"/>
      <c r="G17207"/>
      <c r="H17207"/>
      <c r="I17207"/>
      <c r="J17207"/>
      <c r="K17207"/>
    </row>
    <row r="17208" spans="1:11" ht="15">
      <c r="A17208"/>
      <c r="B17208"/>
      <c r="C17208"/>
      <c r="D17208"/>
      <c r="E17208"/>
      <c r="F17208"/>
      <c r="G17208"/>
      <c r="H17208"/>
      <c r="I17208"/>
      <c r="J17208"/>
      <c r="K17208"/>
    </row>
    <row r="17209" spans="1:11" ht="15">
      <c r="A17209"/>
      <c r="B17209"/>
      <c r="C17209"/>
      <c r="D17209"/>
      <c r="E17209"/>
      <c r="F17209"/>
      <c r="G17209"/>
      <c r="H17209"/>
      <c r="I17209"/>
      <c r="J17209"/>
      <c r="K17209"/>
    </row>
    <row r="17210" spans="1:11" ht="15">
      <c r="A17210"/>
      <c r="B17210"/>
      <c r="C17210"/>
      <c r="D17210"/>
      <c r="E17210"/>
      <c r="F17210"/>
      <c r="G17210"/>
      <c r="H17210"/>
      <c r="I17210"/>
      <c r="J17210"/>
      <c r="K17210"/>
    </row>
    <row r="17211" spans="1:11" ht="15">
      <c r="A17211"/>
      <c r="B17211"/>
      <c r="C17211"/>
      <c r="D17211"/>
      <c r="E17211"/>
      <c r="F17211"/>
      <c r="G17211"/>
      <c r="H17211"/>
      <c r="I17211"/>
      <c r="J17211"/>
      <c r="K17211"/>
    </row>
    <row r="17212" spans="1:11" ht="15">
      <c r="A17212"/>
      <c r="B17212"/>
      <c r="C17212"/>
      <c r="D17212"/>
      <c r="E17212"/>
      <c r="F17212"/>
      <c r="G17212"/>
      <c r="H17212"/>
      <c r="I17212"/>
      <c r="J17212"/>
      <c r="K17212"/>
    </row>
    <row r="17213" spans="1:11" ht="15">
      <c r="A17213"/>
      <c r="B17213"/>
      <c r="C17213"/>
      <c r="D17213"/>
      <c r="E17213"/>
      <c r="F17213"/>
      <c r="G17213"/>
      <c r="H17213"/>
      <c r="I17213"/>
      <c r="J17213"/>
      <c r="K17213"/>
    </row>
    <row r="17214" spans="1:11" ht="15">
      <c r="A17214"/>
      <c r="B17214"/>
      <c r="C17214"/>
      <c r="D17214"/>
      <c r="E17214"/>
      <c r="F17214"/>
      <c r="G17214"/>
      <c r="H17214"/>
      <c r="I17214"/>
      <c r="J17214"/>
      <c r="K17214"/>
    </row>
    <row r="17215" spans="1:11" ht="15">
      <c r="A17215"/>
      <c r="B17215"/>
      <c r="C17215"/>
      <c r="D17215"/>
      <c r="E17215"/>
      <c r="F17215"/>
      <c r="G17215"/>
      <c r="H17215"/>
      <c r="I17215"/>
      <c r="J17215"/>
      <c r="K17215"/>
    </row>
    <row r="17216" spans="1:11" ht="15">
      <c r="A17216"/>
      <c r="B17216"/>
      <c r="C17216"/>
      <c r="D17216"/>
      <c r="E17216"/>
      <c r="F17216"/>
      <c r="G17216"/>
      <c r="H17216"/>
      <c r="I17216"/>
      <c r="J17216"/>
      <c r="K17216"/>
    </row>
    <row r="17217" spans="1:11" ht="15">
      <c r="A17217"/>
      <c r="B17217"/>
      <c r="C17217"/>
      <c r="D17217"/>
      <c r="E17217"/>
      <c r="F17217"/>
      <c r="G17217"/>
      <c r="H17217"/>
      <c r="I17217"/>
      <c r="J17217"/>
      <c r="K17217"/>
    </row>
    <row r="17218" spans="1:11" ht="15">
      <c r="A17218"/>
      <c r="B17218"/>
      <c r="C17218"/>
      <c r="D17218"/>
      <c r="E17218"/>
      <c r="F17218"/>
      <c r="G17218"/>
      <c r="H17218"/>
      <c r="I17218"/>
      <c r="J17218"/>
      <c r="K17218"/>
    </row>
    <row r="17219" spans="1:11" ht="15">
      <c r="A17219"/>
      <c r="B17219"/>
      <c r="C17219"/>
      <c r="D17219"/>
      <c r="E17219"/>
      <c r="F17219"/>
      <c r="G17219"/>
      <c r="H17219"/>
      <c r="I17219"/>
      <c r="J17219"/>
      <c r="K17219"/>
    </row>
    <row r="17220" spans="1:11" ht="15">
      <c r="A17220"/>
      <c r="B17220"/>
      <c r="C17220"/>
      <c r="D17220"/>
      <c r="E17220"/>
      <c r="F17220"/>
      <c r="G17220"/>
      <c r="H17220"/>
      <c r="I17220"/>
      <c r="J17220"/>
      <c r="K17220"/>
    </row>
    <row r="17221" spans="1:11" ht="15">
      <c r="A17221"/>
      <c r="B17221"/>
      <c r="C17221"/>
      <c r="D17221"/>
      <c r="E17221"/>
      <c r="F17221"/>
      <c r="G17221"/>
      <c r="H17221"/>
      <c r="I17221"/>
      <c r="J17221"/>
      <c r="K17221"/>
    </row>
    <row r="17222" spans="1:11" ht="15">
      <c r="A17222"/>
      <c r="B17222"/>
      <c r="C17222"/>
      <c r="D17222"/>
      <c r="E17222"/>
      <c r="F17222"/>
      <c r="G17222"/>
      <c r="H17222"/>
      <c r="I17222"/>
      <c r="J17222"/>
      <c r="K17222"/>
    </row>
    <row r="17223" spans="1:11" ht="15">
      <c r="A17223"/>
      <c r="B17223"/>
      <c r="C17223"/>
      <c r="D17223"/>
      <c r="E17223"/>
      <c r="F17223"/>
      <c r="G17223"/>
      <c r="H17223"/>
      <c r="I17223"/>
      <c r="J17223"/>
      <c r="K17223"/>
    </row>
    <row r="17224" spans="1:11" ht="15">
      <c r="A17224"/>
      <c r="B17224"/>
      <c r="C17224"/>
      <c r="D17224"/>
      <c r="E17224"/>
      <c r="F17224"/>
      <c r="G17224"/>
      <c r="H17224"/>
      <c r="I17224"/>
      <c r="J17224"/>
      <c r="K17224"/>
    </row>
    <row r="17225" spans="1:11" ht="15">
      <c r="A17225"/>
      <c r="B17225"/>
      <c r="C17225"/>
      <c r="D17225"/>
      <c r="E17225"/>
      <c r="F17225"/>
      <c r="G17225"/>
      <c r="H17225"/>
      <c r="I17225"/>
      <c r="J17225"/>
      <c r="K17225"/>
    </row>
    <row r="17226" spans="1:11" ht="15">
      <c r="A17226"/>
      <c r="B17226"/>
      <c r="C17226"/>
      <c r="D17226"/>
      <c r="E17226"/>
      <c r="F17226"/>
      <c r="G17226"/>
      <c r="H17226"/>
      <c r="I17226"/>
      <c r="J17226"/>
      <c r="K17226"/>
    </row>
    <row r="17227" spans="1:11" ht="15">
      <c r="A17227"/>
      <c r="B17227"/>
      <c r="C17227"/>
      <c r="D17227"/>
      <c r="E17227"/>
      <c r="F17227"/>
      <c r="G17227"/>
      <c r="H17227"/>
      <c r="I17227"/>
      <c r="J17227"/>
      <c r="K17227"/>
    </row>
    <row r="17228" spans="1:11" ht="15">
      <c r="A17228"/>
      <c r="B17228"/>
      <c r="C17228"/>
      <c r="D17228"/>
      <c r="E17228"/>
      <c r="F17228"/>
      <c r="G17228"/>
      <c r="H17228"/>
      <c r="I17228"/>
      <c r="J17228"/>
      <c r="K17228"/>
    </row>
    <row r="17229" spans="1:11" ht="15">
      <c r="A17229"/>
      <c r="B17229"/>
      <c r="C17229"/>
      <c r="D17229"/>
      <c r="E17229"/>
      <c r="F17229"/>
      <c r="G17229"/>
      <c r="H17229"/>
      <c r="I17229"/>
      <c r="J17229"/>
      <c r="K17229"/>
    </row>
    <row r="17230" spans="1:11" ht="15">
      <c r="A17230"/>
      <c r="B17230"/>
      <c r="C17230"/>
      <c r="D17230"/>
      <c r="E17230"/>
      <c r="F17230"/>
      <c r="G17230"/>
      <c r="H17230"/>
      <c r="I17230"/>
      <c r="J17230"/>
      <c r="K17230"/>
    </row>
    <row r="17231" spans="1:11" ht="15">
      <c r="A17231"/>
      <c r="B17231"/>
      <c r="C17231"/>
      <c r="D17231"/>
      <c r="E17231"/>
      <c r="F17231"/>
      <c r="G17231"/>
      <c r="H17231"/>
      <c r="I17231"/>
      <c r="J17231"/>
      <c r="K17231"/>
    </row>
    <row r="17232" spans="1:11" ht="15">
      <c r="A17232"/>
      <c r="B17232"/>
      <c r="C17232"/>
      <c r="D17232"/>
      <c r="E17232"/>
      <c r="F17232"/>
      <c r="G17232"/>
      <c r="H17232"/>
      <c r="I17232"/>
      <c r="J17232"/>
      <c r="K17232"/>
    </row>
    <row r="17233" spans="1:11" ht="15">
      <c r="A17233"/>
      <c r="B17233"/>
      <c r="C17233"/>
      <c r="D17233"/>
      <c r="E17233"/>
      <c r="F17233"/>
      <c r="G17233"/>
      <c r="H17233"/>
      <c r="I17233"/>
      <c r="J17233"/>
      <c r="K17233"/>
    </row>
    <row r="17234" spans="1:11" ht="15">
      <c r="A17234"/>
      <c r="B17234"/>
      <c r="C17234"/>
      <c r="D17234"/>
      <c r="E17234"/>
      <c r="F17234"/>
      <c r="G17234"/>
      <c r="H17234"/>
      <c r="I17234"/>
      <c r="J17234"/>
      <c r="K17234"/>
    </row>
    <row r="17235" spans="1:11" ht="15">
      <c r="A17235"/>
      <c r="B17235"/>
      <c r="C17235"/>
      <c r="D17235"/>
      <c r="E17235"/>
      <c r="F17235"/>
      <c r="G17235"/>
      <c r="H17235"/>
      <c r="I17235"/>
      <c r="J17235"/>
      <c r="K17235"/>
    </row>
    <row r="17236" spans="1:11" ht="15">
      <c r="A17236"/>
      <c r="B17236"/>
      <c r="C17236"/>
      <c r="D17236"/>
      <c r="E17236"/>
      <c r="F17236"/>
      <c r="G17236"/>
      <c r="H17236"/>
      <c r="I17236"/>
      <c r="J17236"/>
      <c r="K17236"/>
    </row>
    <row r="17237" spans="1:11" ht="15">
      <c r="A17237"/>
      <c r="B17237"/>
      <c r="C17237"/>
      <c r="D17237"/>
      <c r="E17237"/>
      <c r="F17237"/>
      <c r="G17237"/>
      <c r="H17237"/>
      <c r="I17237"/>
      <c r="J17237"/>
      <c r="K17237"/>
    </row>
    <row r="17238" spans="1:11" ht="15">
      <c r="A17238"/>
      <c r="B17238"/>
      <c r="C17238"/>
      <c r="D17238"/>
      <c r="E17238"/>
      <c r="F17238"/>
      <c r="G17238"/>
      <c r="H17238"/>
      <c r="I17238"/>
      <c r="J17238"/>
      <c r="K17238"/>
    </row>
    <row r="17239" spans="1:11" ht="15">
      <c r="A17239"/>
      <c r="B17239"/>
      <c r="C17239"/>
      <c r="D17239"/>
      <c r="E17239"/>
      <c r="F17239"/>
      <c r="G17239"/>
      <c r="H17239"/>
      <c r="I17239"/>
      <c r="J17239"/>
      <c r="K17239"/>
    </row>
    <row r="17240" spans="1:11" ht="15">
      <c r="A17240"/>
      <c r="B17240"/>
      <c r="C17240"/>
      <c r="D17240"/>
      <c r="E17240"/>
      <c r="F17240"/>
      <c r="G17240"/>
      <c r="H17240"/>
      <c r="I17240"/>
      <c r="J17240"/>
      <c r="K17240"/>
    </row>
    <row r="17241" spans="1:11" ht="15">
      <c r="A17241"/>
      <c r="B17241"/>
      <c r="C17241"/>
      <c r="D17241"/>
      <c r="E17241"/>
      <c r="F17241"/>
      <c r="G17241"/>
      <c r="H17241"/>
      <c r="I17241"/>
      <c r="J17241"/>
      <c r="K17241"/>
    </row>
    <row r="17242" spans="1:11" ht="15">
      <c r="A17242"/>
      <c r="B17242"/>
      <c r="C17242"/>
      <c r="D17242"/>
      <c r="E17242"/>
      <c r="F17242"/>
      <c r="G17242"/>
      <c r="H17242"/>
      <c r="I17242"/>
      <c r="J17242"/>
      <c r="K17242"/>
    </row>
    <row r="17243" spans="1:11" ht="15">
      <c r="A17243"/>
      <c r="B17243"/>
      <c r="C17243"/>
      <c r="D17243"/>
      <c r="E17243"/>
      <c r="F17243"/>
      <c r="G17243"/>
      <c r="H17243"/>
      <c r="I17243"/>
      <c r="J17243"/>
      <c r="K17243"/>
    </row>
    <row r="17244" spans="1:11" ht="15">
      <c r="A17244"/>
      <c r="B17244"/>
      <c r="C17244"/>
      <c r="D17244"/>
      <c r="E17244"/>
      <c r="F17244"/>
      <c r="G17244"/>
      <c r="H17244"/>
      <c r="I17244"/>
      <c r="J17244"/>
      <c r="K17244"/>
    </row>
    <row r="17245" spans="1:11" ht="15">
      <c r="A17245"/>
      <c r="B17245"/>
      <c r="C17245"/>
      <c r="D17245"/>
      <c r="E17245"/>
      <c r="F17245"/>
      <c r="G17245"/>
      <c r="H17245"/>
      <c r="I17245"/>
      <c r="J17245"/>
      <c r="K17245"/>
    </row>
    <row r="17246" spans="1:11" ht="15">
      <c r="A17246"/>
      <c r="B17246"/>
      <c r="C17246"/>
      <c r="D17246"/>
      <c r="E17246"/>
      <c r="F17246"/>
      <c r="G17246"/>
      <c r="H17246"/>
      <c r="I17246"/>
      <c r="J17246"/>
      <c r="K17246"/>
    </row>
    <row r="17247" spans="1:11" ht="15">
      <c r="A17247"/>
      <c r="B17247"/>
      <c r="C17247"/>
      <c r="D17247"/>
      <c r="E17247"/>
      <c r="F17247"/>
      <c r="G17247"/>
      <c r="H17247"/>
      <c r="I17247"/>
      <c r="J17247"/>
      <c r="K17247"/>
    </row>
    <row r="17248" spans="1:11" ht="15">
      <c r="A17248"/>
      <c r="B17248"/>
      <c r="C17248"/>
      <c r="D17248"/>
      <c r="E17248"/>
      <c r="F17248"/>
      <c r="G17248"/>
      <c r="H17248"/>
      <c r="I17248"/>
      <c r="J17248"/>
      <c r="K17248"/>
    </row>
    <row r="17249" spans="1:11" ht="15">
      <c r="A17249"/>
      <c r="B17249"/>
      <c r="C17249"/>
      <c r="D17249"/>
      <c r="E17249"/>
      <c r="F17249"/>
      <c r="G17249"/>
      <c r="H17249"/>
      <c r="I17249"/>
      <c r="J17249"/>
      <c r="K17249"/>
    </row>
    <row r="17250" spans="1:11" ht="15">
      <c r="A17250"/>
      <c r="B17250"/>
      <c r="C17250"/>
      <c r="D17250"/>
      <c r="E17250"/>
      <c r="F17250"/>
      <c r="G17250"/>
      <c r="H17250"/>
      <c r="I17250"/>
      <c r="J17250"/>
      <c r="K17250"/>
    </row>
    <row r="17251" spans="1:11" ht="15">
      <c r="A17251"/>
      <c r="B17251"/>
      <c r="C17251"/>
      <c r="D17251"/>
      <c r="E17251"/>
      <c r="F17251"/>
      <c r="G17251"/>
      <c r="H17251"/>
      <c r="I17251"/>
      <c r="J17251"/>
      <c r="K17251"/>
    </row>
    <row r="17252" spans="1:11" ht="15">
      <c r="A17252"/>
      <c r="B17252"/>
      <c r="C17252"/>
      <c r="D17252"/>
      <c r="E17252"/>
      <c r="F17252"/>
      <c r="G17252"/>
      <c r="H17252"/>
      <c r="I17252"/>
      <c r="J17252"/>
      <c r="K17252"/>
    </row>
    <row r="17253" spans="1:11" ht="15">
      <c r="A17253"/>
      <c r="B17253"/>
      <c r="C17253"/>
      <c r="D17253"/>
      <c r="E17253"/>
      <c r="F17253"/>
      <c r="G17253"/>
      <c r="H17253"/>
      <c r="I17253"/>
      <c r="J17253"/>
      <c r="K17253"/>
    </row>
    <row r="17254" spans="1:11" ht="15">
      <c r="A17254"/>
      <c r="B17254"/>
      <c r="C17254"/>
      <c r="D17254"/>
      <c r="E17254"/>
      <c r="F17254"/>
      <c r="G17254"/>
      <c r="H17254"/>
      <c r="I17254"/>
      <c r="J17254"/>
      <c r="K17254"/>
    </row>
    <row r="17255" spans="1:11" ht="15">
      <c r="A17255"/>
      <c r="B17255"/>
      <c r="C17255"/>
      <c r="D17255"/>
      <c r="E17255"/>
      <c r="F17255"/>
      <c r="G17255"/>
      <c r="H17255"/>
      <c r="I17255"/>
      <c r="J17255"/>
      <c r="K17255"/>
    </row>
    <row r="17256" spans="1:11" ht="15">
      <c r="A17256"/>
      <c r="B17256"/>
      <c r="C17256"/>
      <c r="D17256"/>
      <c r="E17256"/>
      <c r="F17256"/>
      <c r="G17256"/>
      <c r="H17256"/>
      <c r="I17256"/>
      <c r="J17256"/>
      <c r="K17256"/>
    </row>
    <row r="17257" spans="1:11" ht="15">
      <c r="A17257"/>
      <c r="B17257"/>
      <c r="C17257"/>
      <c r="D17257"/>
      <c r="E17257"/>
      <c r="F17257"/>
      <c r="G17257"/>
      <c r="H17257"/>
      <c r="I17257"/>
      <c r="J17257"/>
      <c r="K17257"/>
    </row>
    <row r="17258" spans="1:11" ht="15">
      <c r="A17258"/>
      <c r="B17258"/>
      <c r="C17258"/>
      <c r="D17258"/>
      <c r="E17258"/>
      <c r="F17258"/>
      <c r="G17258"/>
      <c r="H17258"/>
      <c r="I17258"/>
      <c r="J17258"/>
      <c r="K17258"/>
    </row>
    <row r="17259" spans="1:11" ht="15">
      <c r="A17259"/>
      <c r="B17259"/>
      <c r="C17259"/>
      <c r="D17259"/>
      <c r="E17259"/>
      <c r="F17259"/>
      <c r="G17259"/>
      <c r="H17259"/>
      <c r="I17259"/>
      <c r="J17259"/>
      <c r="K17259"/>
    </row>
    <row r="17260" spans="1:11" ht="15">
      <c r="A17260"/>
      <c r="B17260"/>
      <c r="C17260"/>
      <c r="D17260"/>
      <c r="E17260"/>
      <c r="F17260"/>
      <c r="G17260"/>
      <c r="H17260"/>
      <c r="I17260"/>
      <c r="J17260"/>
      <c r="K17260"/>
    </row>
    <row r="17261" spans="1:11" ht="15">
      <c r="A17261"/>
      <c r="B17261"/>
      <c r="C17261"/>
      <c r="D17261"/>
      <c r="E17261"/>
      <c r="F17261"/>
      <c r="G17261"/>
      <c r="H17261"/>
      <c r="I17261"/>
      <c r="J17261"/>
      <c r="K17261"/>
    </row>
    <row r="17262" spans="1:11" ht="15">
      <c r="A17262"/>
      <c r="B17262"/>
      <c r="C17262"/>
      <c r="D17262"/>
      <c r="E17262"/>
      <c r="F17262"/>
      <c r="G17262"/>
      <c r="H17262"/>
      <c r="I17262"/>
      <c r="J17262"/>
      <c r="K17262"/>
    </row>
    <row r="17263" spans="1:11" ht="15">
      <c r="A17263"/>
      <c r="B17263"/>
      <c r="C17263"/>
      <c r="D17263"/>
      <c r="E17263"/>
      <c r="F17263"/>
      <c r="G17263"/>
      <c r="H17263"/>
      <c r="I17263"/>
      <c r="J17263"/>
      <c r="K17263"/>
    </row>
    <row r="17264" spans="1:11" ht="15">
      <c r="A17264"/>
      <c r="B17264"/>
      <c r="C17264"/>
      <c r="D17264"/>
      <c r="E17264"/>
      <c r="F17264"/>
      <c r="G17264"/>
      <c r="H17264"/>
      <c r="I17264"/>
      <c r="J17264"/>
      <c r="K17264"/>
    </row>
    <row r="17265" spans="1:11" ht="15">
      <c r="A17265"/>
      <c r="B17265"/>
      <c r="C17265"/>
      <c r="D17265"/>
      <c r="E17265"/>
      <c r="F17265"/>
      <c r="G17265"/>
      <c r="H17265"/>
      <c r="I17265"/>
      <c r="J17265"/>
      <c r="K17265"/>
    </row>
    <row r="17266" spans="1:11" ht="15">
      <c r="A17266"/>
      <c r="B17266"/>
      <c r="C17266"/>
      <c r="D17266"/>
      <c r="E17266"/>
      <c r="F17266"/>
      <c r="G17266"/>
      <c r="H17266"/>
      <c r="I17266"/>
      <c r="J17266"/>
      <c r="K17266"/>
    </row>
    <row r="17267" spans="1:11" ht="15">
      <c r="A17267"/>
      <c r="B17267"/>
      <c r="C17267"/>
      <c r="D17267"/>
      <c r="E17267"/>
      <c r="F17267"/>
      <c r="G17267"/>
      <c r="H17267"/>
      <c r="I17267"/>
      <c r="J17267"/>
      <c r="K17267"/>
    </row>
    <row r="17268" spans="1:11" ht="15">
      <c r="A17268"/>
      <c r="B17268"/>
      <c r="C17268"/>
      <c r="D17268"/>
      <c r="E17268"/>
      <c r="F17268"/>
      <c r="G17268"/>
      <c r="H17268"/>
      <c r="I17268"/>
      <c r="J17268"/>
      <c r="K17268"/>
    </row>
    <row r="17269" spans="1:11" ht="15">
      <c r="A17269"/>
      <c r="B17269"/>
      <c r="C17269"/>
      <c r="D17269"/>
      <c r="E17269"/>
      <c r="F17269"/>
      <c r="G17269"/>
      <c r="H17269"/>
      <c r="I17269"/>
      <c r="J17269"/>
      <c r="K17269"/>
    </row>
    <row r="17270" spans="1:11" ht="15">
      <c r="A17270"/>
      <c r="B17270"/>
      <c r="C17270"/>
      <c r="D17270"/>
      <c r="E17270"/>
      <c r="F17270"/>
      <c r="G17270"/>
      <c r="H17270"/>
      <c r="I17270"/>
      <c r="J17270"/>
      <c r="K17270"/>
    </row>
    <row r="17271" spans="1:11" ht="15">
      <c r="A17271"/>
      <c r="B17271"/>
      <c r="C17271"/>
      <c r="D17271"/>
      <c r="E17271"/>
      <c r="F17271"/>
      <c r="G17271"/>
      <c r="H17271"/>
      <c r="I17271"/>
      <c r="J17271"/>
      <c r="K17271"/>
    </row>
    <row r="17272" spans="1:11" ht="15">
      <c r="A17272"/>
      <c r="B17272"/>
      <c r="C17272"/>
      <c r="D17272"/>
      <c r="E17272"/>
      <c r="F17272"/>
      <c r="G17272"/>
      <c r="H17272"/>
      <c r="I17272"/>
      <c r="J17272"/>
      <c r="K17272"/>
    </row>
    <row r="17273" spans="1:11" ht="15">
      <c r="A17273"/>
      <c r="B17273"/>
      <c r="C17273"/>
      <c r="D17273"/>
      <c r="E17273"/>
      <c r="F17273"/>
      <c r="G17273"/>
      <c r="H17273"/>
      <c r="I17273"/>
      <c r="J17273"/>
      <c r="K17273"/>
    </row>
    <row r="17274" spans="1:11" ht="15">
      <c r="A17274"/>
      <c r="B17274"/>
      <c r="C17274"/>
      <c r="D17274"/>
      <c r="E17274"/>
      <c r="F17274"/>
      <c r="G17274"/>
      <c r="H17274"/>
      <c r="I17274"/>
      <c r="J17274"/>
      <c r="K17274"/>
    </row>
    <row r="17275" spans="1:11" ht="15">
      <c r="A17275"/>
      <c r="B17275"/>
      <c r="C17275"/>
      <c r="D17275"/>
      <c r="E17275"/>
      <c r="F17275"/>
      <c r="G17275"/>
      <c r="H17275"/>
      <c r="I17275"/>
      <c r="J17275"/>
      <c r="K17275"/>
    </row>
    <row r="17276" spans="1:11" ht="15">
      <c r="A17276"/>
      <c r="B17276"/>
      <c r="C17276"/>
      <c r="D17276"/>
      <c r="E17276"/>
      <c r="F17276"/>
      <c r="G17276"/>
      <c r="H17276"/>
      <c r="I17276"/>
      <c r="J17276"/>
      <c r="K17276"/>
    </row>
    <row r="17277" spans="1:11" ht="15">
      <c r="A17277"/>
      <c r="B17277"/>
      <c r="C17277"/>
      <c r="D17277"/>
      <c r="E17277"/>
      <c r="F17277"/>
      <c r="G17277"/>
      <c r="H17277"/>
      <c r="I17277"/>
      <c r="J17277"/>
      <c r="K17277"/>
    </row>
    <row r="17278" spans="1:11" ht="15">
      <c r="A17278"/>
      <c r="B17278"/>
      <c r="C17278"/>
      <c r="D17278"/>
      <c r="E17278"/>
      <c r="F17278"/>
      <c r="G17278"/>
      <c r="H17278"/>
      <c r="I17278"/>
      <c r="J17278"/>
      <c r="K17278"/>
    </row>
    <row r="17279" spans="1:11" ht="15">
      <c r="A17279"/>
      <c r="B17279"/>
      <c r="C17279"/>
      <c r="D17279"/>
      <c r="E17279"/>
      <c r="F17279"/>
      <c r="G17279"/>
      <c r="H17279"/>
      <c r="I17279"/>
      <c r="J17279"/>
      <c r="K17279"/>
    </row>
    <row r="17280" spans="1:11" ht="15">
      <c r="A17280"/>
      <c r="B17280"/>
      <c r="C17280"/>
      <c r="D17280"/>
      <c r="E17280"/>
      <c r="F17280"/>
      <c r="G17280"/>
      <c r="H17280"/>
      <c r="I17280"/>
      <c r="J17280"/>
      <c r="K17280"/>
    </row>
    <row r="17281" spans="1:11" ht="15">
      <c r="A17281"/>
      <c r="B17281"/>
      <c r="C17281"/>
      <c r="D17281"/>
      <c r="E17281"/>
      <c r="F17281"/>
      <c r="G17281"/>
      <c r="H17281"/>
      <c r="I17281"/>
      <c r="J17281"/>
      <c r="K17281"/>
    </row>
    <row r="17282" spans="1:11" ht="15">
      <c r="A17282"/>
      <c r="B17282"/>
      <c r="C17282"/>
      <c r="D17282"/>
      <c r="E17282"/>
      <c r="F17282"/>
      <c r="G17282"/>
      <c r="H17282"/>
      <c r="I17282"/>
      <c r="J17282"/>
      <c r="K17282"/>
    </row>
    <row r="17283" spans="1:11" ht="15">
      <c r="A17283"/>
      <c r="B17283"/>
      <c r="C17283"/>
      <c r="D17283"/>
      <c r="E17283"/>
      <c r="F17283"/>
      <c r="G17283"/>
      <c r="H17283"/>
      <c r="I17283"/>
      <c r="J17283"/>
      <c r="K17283"/>
    </row>
    <row r="17284" spans="1:11" ht="15">
      <c r="A17284"/>
      <c r="B17284"/>
      <c r="C17284"/>
      <c r="D17284"/>
      <c r="E17284"/>
      <c r="F17284"/>
      <c r="G17284"/>
      <c r="H17284"/>
      <c r="I17284"/>
      <c r="J17284"/>
      <c r="K17284"/>
    </row>
    <row r="17285" spans="1:11" ht="15">
      <c r="A17285"/>
      <c r="B17285"/>
      <c r="C17285"/>
      <c r="D17285"/>
      <c r="E17285"/>
      <c r="F17285"/>
      <c r="G17285"/>
      <c r="H17285"/>
      <c r="I17285"/>
      <c r="J17285"/>
      <c r="K17285"/>
    </row>
    <row r="17286" spans="1:11" ht="15">
      <c r="A17286"/>
      <c r="B17286"/>
      <c r="C17286"/>
      <c r="D17286"/>
      <c r="E17286"/>
      <c r="F17286"/>
      <c r="G17286"/>
      <c r="H17286"/>
      <c r="I17286"/>
      <c r="J17286"/>
      <c r="K17286"/>
    </row>
    <row r="17287" spans="1:11" ht="15">
      <c r="A17287"/>
      <c r="B17287"/>
      <c r="C17287"/>
      <c r="D17287"/>
      <c r="E17287"/>
      <c r="F17287"/>
      <c r="G17287"/>
      <c r="H17287"/>
      <c r="I17287"/>
      <c r="J17287"/>
      <c r="K17287"/>
    </row>
    <row r="17288" spans="1:11" ht="15">
      <c r="A17288"/>
      <c r="B17288"/>
      <c r="C17288"/>
      <c r="D17288"/>
      <c r="E17288"/>
      <c r="F17288"/>
      <c r="G17288"/>
      <c r="H17288"/>
      <c r="I17288"/>
      <c r="J17288"/>
      <c r="K17288"/>
    </row>
    <row r="17289" spans="1:11" ht="15">
      <c r="A17289"/>
      <c r="B17289"/>
      <c r="C17289"/>
      <c r="D17289"/>
      <c r="E17289"/>
      <c r="F17289"/>
      <c r="G17289"/>
      <c r="H17289"/>
      <c r="I17289"/>
      <c r="J17289"/>
      <c r="K17289"/>
    </row>
    <row r="17290" spans="1:11" ht="15">
      <c r="A17290"/>
      <c r="B17290"/>
      <c r="C17290"/>
      <c r="D17290"/>
      <c r="E17290"/>
      <c r="F17290"/>
      <c r="G17290"/>
      <c r="H17290"/>
      <c r="I17290"/>
      <c r="J17290"/>
      <c r="K17290"/>
    </row>
    <row r="17291" spans="1:11" ht="15">
      <c r="A17291"/>
      <c r="B17291"/>
      <c r="C17291"/>
      <c r="D17291"/>
      <c r="E17291"/>
      <c r="F17291"/>
      <c r="G17291"/>
      <c r="H17291"/>
      <c r="I17291"/>
      <c r="J17291"/>
      <c r="K17291"/>
    </row>
    <row r="17292" spans="1:11" ht="15">
      <c r="A17292"/>
      <c r="B17292"/>
      <c r="C17292"/>
      <c r="D17292"/>
      <c r="E17292"/>
      <c r="F17292"/>
      <c r="G17292"/>
      <c r="H17292"/>
      <c r="I17292"/>
      <c r="J17292"/>
      <c r="K17292"/>
    </row>
    <row r="17293" spans="1:11" ht="15">
      <c r="A17293"/>
      <c r="B17293"/>
      <c r="C17293"/>
      <c r="D17293"/>
      <c r="E17293"/>
      <c r="F17293"/>
      <c r="G17293"/>
      <c r="H17293"/>
      <c r="I17293"/>
      <c r="J17293"/>
      <c r="K17293"/>
    </row>
    <row r="17294" spans="1:11" ht="15">
      <c r="A17294"/>
      <c r="B17294"/>
      <c r="C17294"/>
      <c r="D17294"/>
      <c r="E17294"/>
      <c r="F17294"/>
      <c r="G17294"/>
      <c r="H17294"/>
      <c r="I17294"/>
      <c r="J17294"/>
      <c r="K17294"/>
    </row>
    <row r="17295" spans="1:11" ht="15">
      <c r="A17295"/>
      <c r="B17295"/>
      <c r="C17295"/>
      <c r="D17295"/>
      <c r="E17295"/>
      <c r="F17295"/>
      <c r="G17295"/>
      <c r="H17295"/>
      <c r="I17295"/>
      <c r="J17295"/>
      <c r="K17295"/>
    </row>
    <row r="17296" spans="1:11" ht="15">
      <c r="A17296"/>
      <c r="B17296"/>
      <c r="C17296"/>
      <c r="D17296"/>
      <c r="E17296"/>
      <c r="F17296"/>
      <c r="G17296"/>
      <c r="H17296"/>
      <c r="I17296"/>
      <c r="J17296"/>
      <c r="K17296"/>
    </row>
    <row r="17297" spans="1:11" ht="15">
      <c r="A17297"/>
      <c r="B17297"/>
      <c r="C17297"/>
      <c r="D17297"/>
      <c r="E17297"/>
      <c r="F17297"/>
      <c r="G17297"/>
      <c r="H17297"/>
      <c r="I17297"/>
      <c r="J17297"/>
      <c r="K17297"/>
    </row>
    <row r="17298" spans="1:11" ht="15">
      <c r="A17298"/>
      <c r="B17298"/>
      <c r="C17298"/>
      <c r="D17298"/>
      <c r="E17298"/>
      <c r="F17298"/>
      <c r="G17298"/>
      <c r="H17298"/>
      <c r="I17298"/>
      <c r="J17298"/>
      <c r="K17298"/>
    </row>
    <row r="17299" spans="1:11" ht="15">
      <c r="A17299"/>
      <c r="B17299"/>
      <c r="C17299"/>
      <c r="D17299"/>
      <c r="E17299"/>
      <c r="F17299"/>
      <c r="G17299"/>
      <c r="H17299"/>
      <c r="I17299"/>
      <c r="J17299"/>
      <c r="K17299"/>
    </row>
    <row r="17300" spans="1:11" ht="15">
      <c r="A17300"/>
      <c r="B17300"/>
      <c r="C17300"/>
      <c r="D17300"/>
      <c r="E17300"/>
      <c r="F17300"/>
      <c r="G17300"/>
      <c r="H17300"/>
      <c r="I17300"/>
      <c r="J17300"/>
      <c r="K17300"/>
    </row>
    <row r="17301" spans="1:11" ht="15">
      <c r="A17301"/>
      <c r="B17301"/>
      <c r="C17301"/>
      <c r="D17301"/>
      <c r="E17301"/>
      <c r="F17301"/>
      <c r="G17301"/>
      <c r="H17301"/>
      <c r="I17301"/>
      <c r="J17301"/>
      <c r="K17301"/>
    </row>
    <row r="17302" spans="1:11" ht="15">
      <c r="A17302"/>
      <c r="B17302"/>
      <c r="C17302"/>
      <c r="D17302"/>
      <c r="E17302"/>
      <c r="F17302"/>
      <c r="G17302"/>
      <c r="H17302"/>
      <c r="I17302"/>
      <c r="J17302"/>
      <c r="K17302"/>
    </row>
    <row r="17303" spans="1:11" ht="15">
      <c r="A17303"/>
      <c r="B17303"/>
      <c r="C17303"/>
      <c r="D17303"/>
      <c r="E17303"/>
      <c r="F17303"/>
      <c r="G17303"/>
      <c r="H17303"/>
      <c r="I17303"/>
      <c r="J17303"/>
      <c r="K17303"/>
    </row>
    <row r="17304" spans="1:11" ht="15">
      <c r="A17304"/>
      <c r="B17304"/>
      <c r="C17304"/>
      <c r="D17304"/>
      <c r="E17304"/>
      <c r="F17304"/>
      <c r="G17304"/>
      <c r="H17304"/>
      <c r="I17304"/>
      <c r="J17304"/>
      <c r="K17304"/>
    </row>
    <row r="17305" spans="1:11" ht="15">
      <c r="A17305"/>
      <c r="B17305"/>
      <c r="C17305"/>
      <c r="D17305"/>
      <c r="E17305"/>
      <c r="F17305"/>
      <c r="G17305"/>
      <c r="H17305"/>
      <c r="I17305"/>
      <c r="J17305"/>
      <c r="K17305"/>
    </row>
    <row r="17306" spans="1:11" ht="15">
      <c r="A17306"/>
      <c r="B17306"/>
      <c r="C17306"/>
      <c r="D17306"/>
      <c r="E17306"/>
      <c r="F17306"/>
      <c r="G17306"/>
      <c r="H17306"/>
      <c r="I17306"/>
      <c r="J17306"/>
      <c r="K17306"/>
    </row>
    <row r="17307" spans="1:11" ht="15">
      <c r="A17307"/>
      <c r="B17307"/>
      <c r="C17307"/>
      <c r="D17307"/>
      <c r="E17307"/>
      <c r="F17307"/>
      <c r="G17307"/>
      <c r="H17307"/>
      <c r="I17307"/>
      <c r="J17307"/>
      <c r="K17307"/>
    </row>
    <row r="17308" spans="1:11" ht="15">
      <c r="A17308"/>
      <c r="B17308"/>
      <c r="C17308"/>
      <c r="D17308"/>
      <c r="E17308"/>
      <c r="F17308"/>
      <c r="G17308"/>
      <c r="H17308"/>
      <c r="I17308"/>
      <c r="J17308"/>
      <c r="K17308"/>
    </row>
    <row r="17309" spans="1:11" ht="15">
      <c r="A17309"/>
      <c r="B17309"/>
      <c r="C17309"/>
      <c r="D17309"/>
      <c r="E17309"/>
      <c r="F17309"/>
      <c r="G17309"/>
      <c r="H17309"/>
      <c r="I17309"/>
      <c r="J17309"/>
      <c r="K17309"/>
    </row>
    <row r="17310" spans="1:11" ht="15">
      <c r="A17310"/>
      <c r="B17310"/>
      <c r="C17310"/>
      <c r="D17310"/>
      <c r="E17310"/>
      <c r="F17310"/>
      <c r="G17310"/>
      <c r="H17310"/>
      <c r="I17310"/>
      <c r="J17310"/>
      <c r="K17310"/>
    </row>
    <row r="17311" spans="1:11" ht="15">
      <c r="A17311"/>
      <c r="B17311"/>
      <c r="C17311"/>
      <c r="D17311"/>
      <c r="E17311"/>
      <c r="F17311"/>
      <c r="G17311"/>
      <c r="H17311"/>
      <c r="I17311"/>
      <c r="J17311"/>
      <c r="K17311"/>
    </row>
    <row r="17312" spans="1:11" ht="15">
      <c r="A17312"/>
      <c r="B17312"/>
      <c r="C17312"/>
      <c r="D17312"/>
      <c r="E17312"/>
      <c r="F17312"/>
      <c r="G17312"/>
      <c r="H17312"/>
      <c r="I17312"/>
      <c r="J17312"/>
      <c r="K17312"/>
    </row>
    <row r="17313" spans="1:11" ht="15">
      <c r="A17313"/>
      <c r="B17313"/>
      <c r="C17313"/>
      <c r="D17313"/>
      <c r="E17313"/>
      <c r="F17313"/>
      <c r="G17313"/>
      <c r="H17313"/>
      <c r="I17313"/>
      <c r="J17313"/>
      <c r="K17313"/>
    </row>
    <row r="17314" spans="1:11" ht="15">
      <c r="A17314"/>
      <c r="B17314"/>
      <c r="C17314"/>
      <c r="D17314"/>
      <c r="E17314"/>
      <c r="F17314"/>
      <c r="G17314"/>
      <c r="H17314"/>
      <c r="I17314"/>
      <c r="J17314"/>
      <c r="K17314"/>
    </row>
    <row r="17315" spans="1:11" ht="15">
      <c r="A17315"/>
      <c r="B17315"/>
      <c r="C17315"/>
      <c r="D17315"/>
      <c r="E17315"/>
      <c r="F17315"/>
      <c r="G17315"/>
      <c r="H17315"/>
      <c r="I17315"/>
      <c r="J17315"/>
      <c r="K17315"/>
    </row>
    <row r="17316" spans="1:11" ht="15">
      <c r="A17316"/>
      <c r="B17316"/>
      <c r="C17316"/>
      <c r="D17316"/>
      <c r="E17316"/>
      <c r="F17316"/>
      <c r="G17316"/>
      <c r="H17316"/>
      <c r="I17316"/>
      <c r="J17316"/>
      <c r="K17316"/>
    </row>
    <row r="17317" spans="1:11" ht="15">
      <c r="A17317"/>
      <c r="B17317"/>
      <c r="C17317"/>
      <c r="D17317"/>
      <c r="E17317"/>
      <c r="F17317"/>
      <c r="G17317"/>
      <c r="H17317"/>
      <c r="I17317"/>
      <c r="J17317"/>
      <c r="K17317"/>
    </row>
    <row r="17318" spans="1:11" ht="15">
      <c r="A17318"/>
      <c r="B17318"/>
      <c r="C17318"/>
      <c r="D17318"/>
      <c r="E17318"/>
      <c r="F17318"/>
      <c r="G17318"/>
      <c r="H17318"/>
      <c r="I17318"/>
      <c r="J17318"/>
      <c r="K17318"/>
    </row>
    <row r="17319" spans="1:11" ht="15">
      <c r="A17319"/>
      <c r="B17319"/>
      <c r="C17319"/>
      <c r="D17319"/>
      <c r="E17319"/>
      <c r="F17319"/>
      <c r="G17319"/>
      <c r="H17319"/>
      <c r="I17319"/>
      <c r="J17319"/>
      <c r="K17319"/>
    </row>
    <row r="17320" spans="1:11" ht="15">
      <c r="A17320"/>
      <c r="B17320"/>
      <c r="C17320"/>
      <c r="D17320"/>
      <c r="E17320"/>
      <c r="F17320"/>
      <c r="G17320"/>
      <c r="H17320"/>
      <c r="I17320"/>
      <c r="J17320"/>
      <c r="K17320"/>
    </row>
    <row r="17321" spans="1:11" ht="15">
      <c r="A17321"/>
      <c r="B17321"/>
      <c r="C17321"/>
      <c r="D17321"/>
      <c r="E17321"/>
      <c r="F17321"/>
      <c r="G17321"/>
      <c r="H17321"/>
      <c r="I17321"/>
      <c r="J17321"/>
      <c r="K17321"/>
    </row>
    <row r="17322" spans="1:11" ht="15">
      <c r="A17322"/>
      <c r="B17322"/>
      <c r="C17322"/>
      <c r="D17322"/>
      <c r="E17322"/>
      <c r="F17322"/>
      <c r="G17322"/>
      <c r="H17322"/>
      <c r="I17322"/>
      <c r="J17322"/>
      <c r="K17322"/>
    </row>
    <row r="17323" spans="1:11" ht="15">
      <c r="A17323"/>
      <c r="B17323"/>
      <c r="C17323"/>
      <c r="D17323"/>
      <c r="E17323"/>
      <c r="F17323"/>
      <c r="G17323"/>
      <c r="H17323"/>
      <c r="I17323"/>
      <c r="J17323"/>
      <c r="K17323"/>
    </row>
    <row r="17324" spans="1:11" ht="15">
      <c r="A17324"/>
      <c r="B17324"/>
      <c r="C17324"/>
      <c r="D17324"/>
      <c r="E17324"/>
      <c r="F17324"/>
      <c r="G17324"/>
      <c r="H17324"/>
      <c r="I17324"/>
      <c r="J17324"/>
      <c r="K17324"/>
    </row>
    <row r="17325" spans="1:11" ht="15">
      <c r="A17325"/>
      <c r="B17325"/>
      <c r="C17325"/>
      <c r="D17325"/>
      <c r="E17325"/>
      <c r="F17325"/>
      <c r="G17325"/>
      <c r="H17325"/>
      <c r="I17325"/>
      <c r="J17325"/>
      <c r="K17325"/>
    </row>
    <row r="17326" spans="1:11" ht="15">
      <c r="A17326"/>
      <c r="B17326"/>
      <c r="C17326"/>
      <c r="D17326"/>
      <c r="E17326"/>
      <c r="F17326"/>
      <c r="G17326"/>
      <c r="H17326"/>
      <c r="I17326"/>
      <c r="J17326"/>
      <c r="K17326"/>
    </row>
    <row r="17327" spans="1:11" ht="15">
      <c r="A17327"/>
      <c r="B17327"/>
      <c r="C17327"/>
      <c r="D17327"/>
      <c r="E17327"/>
      <c r="F17327"/>
      <c r="G17327"/>
      <c r="H17327"/>
      <c r="I17327"/>
      <c r="J17327"/>
      <c r="K17327"/>
    </row>
    <row r="17328" spans="1:11" ht="15">
      <c r="A17328"/>
      <c r="B17328"/>
      <c r="C17328"/>
      <c r="D17328"/>
      <c r="E17328"/>
      <c r="F17328"/>
      <c r="G17328"/>
      <c r="H17328"/>
      <c r="I17328"/>
      <c r="J17328"/>
      <c r="K17328"/>
    </row>
    <row r="17329" spans="1:11" ht="15">
      <c r="A17329"/>
      <c r="B17329"/>
      <c r="C17329"/>
      <c r="D17329"/>
      <c r="E17329"/>
      <c r="F17329"/>
      <c r="G17329"/>
      <c r="H17329"/>
      <c r="I17329"/>
      <c r="J17329"/>
      <c r="K17329"/>
    </row>
    <row r="17330" spans="1:11" ht="15">
      <c r="A17330"/>
      <c r="B17330"/>
      <c r="C17330"/>
      <c r="D17330"/>
      <c r="E17330"/>
      <c r="F17330"/>
      <c r="G17330"/>
      <c r="H17330"/>
      <c r="I17330"/>
      <c r="J17330"/>
      <c r="K17330"/>
    </row>
    <row r="17331" spans="1:11" ht="15">
      <c r="A17331"/>
      <c r="B17331"/>
      <c r="C17331"/>
      <c r="D17331"/>
      <c r="E17331"/>
      <c r="F17331"/>
      <c r="G17331"/>
      <c r="H17331"/>
      <c r="I17331"/>
      <c r="J17331"/>
      <c r="K17331"/>
    </row>
    <row r="17332" spans="1:11" ht="15">
      <c r="A17332"/>
      <c r="B17332"/>
      <c r="C17332"/>
      <c r="D17332"/>
      <c r="E17332"/>
      <c r="F17332"/>
      <c r="G17332"/>
      <c r="H17332"/>
      <c r="I17332"/>
      <c r="J17332"/>
      <c r="K17332"/>
    </row>
    <row r="17333" spans="1:11" ht="15">
      <c r="A17333"/>
      <c r="B17333"/>
      <c r="C17333"/>
      <c r="D17333"/>
      <c r="E17333"/>
      <c r="F17333"/>
      <c r="G17333"/>
      <c r="H17333"/>
      <c r="I17333"/>
      <c r="J17333"/>
      <c r="K17333"/>
    </row>
    <row r="17334" spans="1:11" ht="15">
      <c r="A17334"/>
      <c r="B17334"/>
      <c r="C17334"/>
      <c r="D17334"/>
      <c r="E17334"/>
      <c r="F17334"/>
      <c r="G17334"/>
      <c r="H17334"/>
      <c r="I17334"/>
      <c r="J17334"/>
      <c r="K17334"/>
    </row>
    <row r="17335" spans="1:11" ht="15">
      <c r="A17335"/>
      <c r="B17335"/>
      <c r="C17335"/>
      <c r="D17335"/>
      <c r="E17335"/>
      <c r="F17335"/>
      <c r="G17335"/>
      <c r="H17335"/>
      <c r="I17335"/>
      <c r="J17335"/>
      <c r="K17335"/>
    </row>
    <row r="17336" spans="1:11" ht="15">
      <c r="A17336"/>
      <c r="B17336"/>
      <c r="C17336"/>
      <c r="D17336"/>
      <c r="E17336"/>
      <c r="F17336"/>
      <c r="G17336"/>
      <c r="H17336"/>
      <c r="I17336"/>
      <c r="J17336"/>
      <c r="K17336"/>
    </row>
    <row r="17337" spans="1:11" ht="15">
      <c r="A17337"/>
      <c r="B17337"/>
      <c r="C17337"/>
      <c r="D17337"/>
      <c r="E17337"/>
      <c r="F17337"/>
      <c r="G17337"/>
      <c r="H17337"/>
      <c r="I17337"/>
      <c r="J17337"/>
      <c r="K17337"/>
    </row>
    <row r="17338" spans="1:11" ht="15">
      <c r="A17338"/>
      <c r="B17338"/>
      <c r="C17338"/>
      <c r="D17338"/>
      <c r="E17338"/>
      <c r="F17338"/>
      <c r="G17338"/>
      <c r="H17338"/>
      <c r="I17338"/>
      <c r="J17338"/>
      <c r="K17338"/>
    </row>
    <row r="17339" spans="1:11" ht="15">
      <c r="A17339"/>
      <c r="B17339"/>
      <c r="C17339"/>
      <c r="D17339"/>
      <c r="E17339"/>
      <c r="F17339"/>
      <c r="G17339"/>
      <c r="H17339"/>
      <c r="I17339"/>
      <c r="J17339"/>
      <c r="K17339"/>
    </row>
    <row r="17340" spans="1:11" ht="15">
      <c r="A17340"/>
      <c r="B17340"/>
      <c r="C17340"/>
      <c r="D17340"/>
      <c r="E17340"/>
      <c r="F17340"/>
      <c r="G17340"/>
      <c r="H17340"/>
      <c r="I17340"/>
      <c r="J17340"/>
      <c r="K17340"/>
    </row>
    <row r="17341" spans="1:11" ht="15">
      <c r="A17341"/>
      <c r="B17341"/>
      <c r="C17341"/>
      <c r="D17341"/>
      <c r="E17341"/>
      <c r="F17341"/>
      <c r="G17341"/>
      <c r="H17341"/>
      <c r="I17341"/>
      <c r="J17341"/>
      <c r="K17341"/>
    </row>
    <row r="17342" spans="1:11" ht="15">
      <c r="A17342"/>
      <c r="B17342"/>
      <c r="C17342"/>
      <c r="D17342"/>
      <c r="E17342"/>
      <c r="F17342"/>
      <c r="G17342"/>
      <c r="H17342"/>
      <c r="I17342"/>
      <c r="J17342"/>
      <c r="K17342"/>
    </row>
    <row r="17343" spans="1:11" ht="15">
      <c r="A17343"/>
      <c r="B17343"/>
      <c r="C17343"/>
      <c r="D17343"/>
      <c r="E17343"/>
      <c r="F17343"/>
      <c r="G17343"/>
      <c r="H17343"/>
      <c r="I17343"/>
      <c r="J17343"/>
      <c r="K17343"/>
    </row>
    <row r="17344" spans="1:11" ht="15">
      <c r="A17344"/>
      <c r="B17344"/>
      <c r="C17344"/>
      <c r="D17344"/>
      <c r="E17344"/>
      <c r="F17344"/>
      <c r="G17344"/>
      <c r="H17344"/>
      <c r="I17344"/>
      <c r="J17344"/>
      <c r="K17344"/>
    </row>
    <row r="17345" spans="1:11" ht="15">
      <c r="A17345"/>
      <c r="B17345"/>
      <c r="C17345"/>
      <c r="D17345"/>
      <c r="E17345"/>
      <c r="F17345"/>
      <c r="G17345"/>
      <c r="H17345"/>
      <c r="I17345"/>
      <c r="J17345"/>
      <c r="K17345"/>
    </row>
    <row r="17346" spans="1:11" ht="15">
      <c r="A17346"/>
      <c r="B17346"/>
      <c r="C17346"/>
      <c r="D17346"/>
      <c r="E17346"/>
      <c r="F17346"/>
      <c r="G17346"/>
      <c r="H17346"/>
      <c r="I17346"/>
      <c r="J17346"/>
      <c r="K17346"/>
    </row>
    <row r="17347" spans="1:11" ht="15">
      <c r="A17347"/>
      <c r="B17347"/>
      <c r="C17347"/>
      <c r="D17347"/>
      <c r="E17347"/>
      <c r="F17347"/>
      <c r="G17347"/>
      <c r="H17347"/>
      <c r="I17347"/>
      <c r="J17347"/>
      <c r="K17347"/>
    </row>
    <row r="17348" spans="1:11" ht="15">
      <c r="A17348"/>
      <c r="B17348"/>
      <c r="C17348"/>
      <c r="D17348"/>
      <c r="E17348"/>
      <c r="F17348"/>
      <c r="G17348"/>
      <c r="H17348"/>
      <c r="I17348"/>
      <c r="J17348"/>
      <c r="K17348"/>
    </row>
    <row r="17349" spans="1:11" ht="15">
      <c r="A17349"/>
      <c r="B17349"/>
      <c r="C17349"/>
      <c r="D17349"/>
      <c r="E17349"/>
      <c r="F17349"/>
      <c r="G17349"/>
      <c r="H17349"/>
      <c r="I17349"/>
      <c r="J17349"/>
      <c r="K17349"/>
    </row>
    <row r="17350" spans="1:11" ht="15">
      <c r="A17350"/>
      <c r="B17350"/>
      <c r="C17350"/>
      <c r="D17350"/>
      <c r="E17350"/>
      <c r="F17350"/>
      <c r="G17350"/>
      <c r="H17350"/>
      <c r="I17350"/>
      <c r="J17350"/>
      <c r="K17350"/>
    </row>
    <row r="17351" spans="1:11" ht="15">
      <c r="A17351"/>
      <c r="B17351"/>
      <c r="C17351"/>
      <c r="D17351"/>
      <c r="E17351"/>
      <c r="F17351"/>
      <c r="G17351"/>
      <c r="H17351"/>
      <c r="I17351"/>
      <c r="J17351"/>
      <c r="K17351"/>
    </row>
    <row r="17352" spans="1:11" ht="15">
      <c r="A17352"/>
      <c r="B17352"/>
      <c r="C17352"/>
      <c r="D17352"/>
      <c r="E17352"/>
      <c r="F17352"/>
      <c r="G17352"/>
      <c r="H17352"/>
      <c r="I17352"/>
      <c r="J17352"/>
      <c r="K17352"/>
    </row>
    <row r="17353" spans="1:11" ht="15">
      <c r="A17353"/>
      <c r="B17353"/>
      <c r="C17353"/>
      <c r="D17353"/>
      <c r="E17353"/>
      <c r="F17353"/>
      <c r="G17353"/>
      <c r="H17353"/>
      <c r="I17353"/>
      <c r="J17353"/>
      <c r="K17353"/>
    </row>
    <row r="17354" spans="1:11" ht="15">
      <c r="A17354"/>
      <c r="B17354"/>
      <c r="C17354"/>
      <c r="D17354"/>
      <c r="E17354"/>
      <c r="F17354"/>
      <c r="G17354"/>
      <c r="H17354"/>
      <c r="I17354"/>
      <c r="J17354"/>
      <c r="K17354"/>
    </row>
    <row r="17355" spans="1:11" ht="15">
      <c r="A17355"/>
      <c r="B17355"/>
      <c r="C17355"/>
      <c r="D17355"/>
      <c r="E17355"/>
      <c r="F17355"/>
      <c r="G17355"/>
      <c r="H17355"/>
      <c r="I17355"/>
      <c r="J17355"/>
      <c r="K17355"/>
    </row>
    <row r="17356" spans="1:11" ht="15">
      <c r="A17356"/>
      <c r="B17356"/>
      <c r="C17356"/>
      <c r="D17356"/>
      <c r="E17356"/>
      <c r="F17356"/>
      <c r="G17356"/>
      <c r="H17356"/>
      <c r="I17356"/>
      <c r="J17356"/>
      <c r="K17356"/>
    </row>
    <row r="17357" spans="1:11" ht="15">
      <c r="A17357"/>
      <c r="B17357"/>
      <c r="C17357"/>
      <c r="D17357"/>
      <c r="E17357"/>
      <c r="F17357"/>
      <c r="G17357"/>
      <c r="H17357"/>
      <c r="I17357"/>
      <c r="J17357"/>
      <c r="K17357"/>
    </row>
    <row r="17358" spans="1:11" ht="15">
      <c r="A17358"/>
      <c r="B17358"/>
      <c r="C17358"/>
      <c r="D17358"/>
      <c r="E17358"/>
      <c r="F17358"/>
      <c r="G17358"/>
      <c r="H17358"/>
      <c r="I17358"/>
      <c r="J17358"/>
      <c r="K17358"/>
    </row>
    <row r="17359" spans="1:11" ht="15">
      <c r="A17359"/>
      <c r="B17359"/>
      <c r="C17359"/>
      <c r="D17359"/>
      <c r="E17359"/>
      <c r="F17359"/>
      <c r="G17359"/>
      <c r="H17359"/>
      <c r="I17359"/>
      <c r="J17359"/>
      <c r="K17359"/>
    </row>
    <row r="17360" spans="1:11" ht="15">
      <c r="A17360"/>
      <c r="B17360"/>
      <c r="C17360"/>
      <c r="D17360"/>
      <c r="E17360"/>
      <c r="F17360"/>
      <c r="G17360"/>
      <c r="H17360"/>
      <c r="I17360"/>
      <c r="J17360"/>
      <c r="K17360"/>
    </row>
    <row r="17361" spans="1:11" ht="15">
      <c r="A17361"/>
      <c r="B17361"/>
      <c r="C17361"/>
      <c r="D17361"/>
      <c r="E17361"/>
      <c r="F17361"/>
      <c r="G17361"/>
      <c r="H17361"/>
      <c r="I17361"/>
      <c r="J17361"/>
      <c r="K17361"/>
    </row>
    <row r="17362" spans="1:11" ht="15">
      <c r="A17362"/>
      <c r="B17362"/>
      <c r="C17362"/>
      <c r="D17362"/>
      <c r="E17362"/>
      <c r="F17362"/>
      <c r="G17362"/>
      <c r="H17362"/>
      <c r="I17362"/>
      <c r="J17362"/>
      <c r="K17362"/>
    </row>
    <row r="17363" spans="1:11" ht="15">
      <c r="A17363"/>
      <c r="B17363"/>
      <c r="C17363"/>
      <c r="D17363"/>
      <c r="E17363"/>
      <c r="F17363"/>
      <c r="G17363"/>
      <c r="H17363"/>
      <c r="I17363"/>
      <c r="J17363"/>
      <c r="K17363"/>
    </row>
    <row r="17364" spans="1:11" ht="15">
      <c r="A17364"/>
      <c r="B17364"/>
      <c r="C17364"/>
      <c r="D17364"/>
      <c r="E17364"/>
      <c r="F17364"/>
      <c r="G17364"/>
      <c r="H17364"/>
      <c r="I17364"/>
      <c r="J17364"/>
      <c r="K17364"/>
    </row>
    <row r="17365" spans="1:11" ht="15">
      <c r="A17365"/>
      <c r="B17365"/>
      <c r="C17365"/>
      <c r="D17365"/>
      <c r="E17365"/>
      <c r="F17365"/>
      <c r="G17365"/>
      <c r="H17365"/>
      <c r="I17365"/>
      <c r="J17365"/>
      <c r="K17365"/>
    </row>
    <row r="17366" spans="1:11" ht="15">
      <c r="A17366"/>
      <c r="B17366"/>
      <c r="C17366"/>
      <c r="D17366"/>
      <c r="E17366"/>
      <c r="F17366"/>
      <c r="G17366"/>
      <c r="H17366"/>
      <c r="I17366"/>
      <c r="J17366"/>
      <c r="K17366"/>
    </row>
    <row r="17367" spans="1:11" ht="15">
      <c r="A17367"/>
      <c r="B17367"/>
      <c r="C17367"/>
      <c r="D17367"/>
      <c r="E17367"/>
      <c r="F17367"/>
      <c r="G17367"/>
      <c r="H17367"/>
      <c r="I17367"/>
      <c r="J17367"/>
      <c r="K17367"/>
    </row>
    <row r="17368" spans="1:11" ht="15">
      <c r="A17368"/>
      <c r="B17368"/>
      <c r="C17368"/>
      <c r="D17368"/>
      <c r="E17368"/>
      <c r="F17368"/>
      <c r="G17368"/>
      <c r="H17368"/>
      <c r="I17368"/>
      <c r="J17368"/>
      <c r="K17368"/>
    </row>
    <row r="17369" spans="1:11" ht="15">
      <c r="A17369"/>
      <c r="B17369"/>
      <c r="C17369"/>
      <c r="D17369"/>
      <c r="E17369"/>
      <c r="F17369"/>
      <c r="G17369"/>
      <c r="H17369"/>
      <c r="I17369"/>
      <c r="J17369"/>
      <c r="K17369"/>
    </row>
    <row r="17370" spans="1:11" ht="15">
      <c r="A17370"/>
      <c r="B17370"/>
      <c r="C17370"/>
      <c r="D17370"/>
      <c r="E17370"/>
      <c r="F17370"/>
      <c r="G17370"/>
      <c r="H17370"/>
      <c r="I17370"/>
      <c r="J17370"/>
      <c r="K17370"/>
    </row>
    <row r="17371" spans="1:11" ht="15">
      <c r="A17371"/>
      <c r="B17371"/>
      <c r="C17371"/>
      <c r="D17371"/>
      <c r="E17371"/>
      <c r="F17371"/>
      <c r="G17371"/>
      <c r="H17371"/>
      <c r="I17371"/>
      <c r="J17371"/>
      <c r="K17371"/>
    </row>
    <row r="17372" spans="1:11" ht="15">
      <c r="A17372"/>
      <c r="B17372"/>
      <c r="C17372"/>
      <c r="D17372"/>
      <c r="E17372"/>
      <c r="F17372"/>
      <c r="G17372"/>
      <c r="H17372"/>
      <c r="I17372"/>
      <c r="J17372"/>
      <c r="K17372"/>
    </row>
    <row r="17373" spans="1:11" ht="15">
      <c r="A17373"/>
      <c r="B17373"/>
      <c r="C17373"/>
      <c r="D17373"/>
      <c r="E17373"/>
      <c r="F17373"/>
      <c r="G17373"/>
      <c r="H17373"/>
      <c r="I17373"/>
      <c r="J17373"/>
      <c r="K17373"/>
    </row>
    <row r="17374" spans="1:11" ht="15">
      <c r="A17374"/>
      <c r="B17374"/>
      <c r="C17374"/>
      <c r="D17374"/>
      <c r="E17374"/>
      <c r="F17374"/>
      <c r="G17374"/>
      <c r="H17374"/>
      <c r="I17374"/>
      <c r="J17374"/>
      <c r="K17374"/>
    </row>
    <row r="17375" spans="1:11" ht="15">
      <c r="A17375"/>
      <c r="B17375"/>
      <c r="C17375"/>
      <c r="D17375"/>
      <c r="E17375"/>
      <c r="F17375"/>
      <c r="G17375"/>
      <c r="H17375"/>
      <c r="I17375"/>
      <c r="J17375"/>
      <c r="K17375"/>
    </row>
    <row r="17376" spans="1:11" ht="15">
      <c r="A17376"/>
      <c r="B17376"/>
      <c r="C17376"/>
      <c r="D17376"/>
      <c r="E17376"/>
      <c r="F17376"/>
      <c r="G17376"/>
      <c r="H17376"/>
      <c r="I17376"/>
      <c r="J17376"/>
      <c r="K17376"/>
    </row>
    <row r="17377" spans="1:11" ht="15">
      <c r="A17377"/>
      <c r="B17377"/>
      <c r="C17377"/>
      <c r="D17377"/>
      <c r="E17377"/>
      <c r="F17377"/>
      <c r="G17377"/>
      <c r="H17377"/>
      <c r="I17377"/>
      <c r="J17377"/>
      <c r="K17377"/>
    </row>
    <row r="17378" spans="1:11" ht="15">
      <c r="A17378"/>
      <c r="B17378"/>
      <c r="C17378"/>
      <c r="D17378"/>
      <c r="E17378"/>
      <c r="F17378"/>
      <c r="G17378"/>
      <c r="H17378"/>
      <c r="I17378"/>
      <c r="J17378"/>
      <c r="K17378"/>
    </row>
    <row r="17379" spans="1:11" ht="15">
      <c r="A17379"/>
      <c r="B17379"/>
      <c r="C17379"/>
      <c r="D17379"/>
      <c r="E17379"/>
      <c r="F17379"/>
      <c r="G17379"/>
      <c r="H17379"/>
      <c r="I17379"/>
      <c r="J17379"/>
      <c r="K17379"/>
    </row>
    <row r="17380" spans="1:11" ht="15">
      <c r="A17380"/>
      <c r="B17380"/>
      <c r="C17380"/>
      <c r="D17380"/>
      <c r="E17380"/>
      <c r="F17380"/>
      <c r="G17380"/>
      <c r="H17380"/>
      <c r="I17380"/>
      <c r="J17380"/>
      <c r="K17380"/>
    </row>
    <row r="17381" spans="1:11" ht="15">
      <c r="A17381"/>
      <c r="B17381"/>
      <c r="C17381"/>
      <c r="D17381"/>
      <c r="E17381"/>
      <c r="F17381"/>
      <c r="G17381"/>
      <c r="H17381"/>
      <c r="I17381"/>
      <c r="J17381"/>
      <c r="K17381"/>
    </row>
    <row r="17382" spans="1:11" ht="15">
      <c r="A17382"/>
      <c r="B17382"/>
      <c r="C17382"/>
      <c r="D17382"/>
      <c r="E17382"/>
      <c r="F17382"/>
      <c r="G17382"/>
      <c r="H17382"/>
      <c r="I17382"/>
      <c r="J17382"/>
      <c r="K17382"/>
    </row>
    <row r="17383" spans="1:11" ht="15">
      <c r="A17383"/>
      <c r="B17383"/>
      <c r="C17383"/>
      <c r="D17383"/>
      <c r="E17383"/>
      <c r="F17383"/>
      <c r="G17383"/>
      <c r="H17383"/>
      <c r="I17383"/>
      <c r="J17383"/>
      <c r="K17383"/>
    </row>
    <row r="17384" spans="1:11" ht="15">
      <c r="A17384"/>
      <c r="B17384"/>
      <c r="C17384"/>
      <c r="D17384"/>
      <c r="E17384"/>
      <c r="F17384"/>
      <c r="G17384"/>
      <c r="H17384"/>
      <c r="I17384"/>
      <c r="J17384"/>
      <c r="K17384"/>
    </row>
    <row r="17385" spans="1:11" ht="15">
      <c r="A17385"/>
      <c r="B17385"/>
      <c r="C17385"/>
      <c r="D17385"/>
      <c r="E17385"/>
      <c r="F17385"/>
      <c r="G17385"/>
      <c r="H17385"/>
      <c r="I17385"/>
      <c r="J17385"/>
      <c r="K17385"/>
    </row>
    <row r="17386" spans="1:11" ht="15">
      <c r="A17386"/>
      <c r="B17386"/>
      <c r="C17386"/>
      <c r="D17386"/>
      <c r="E17386"/>
      <c r="F17386"/>
      <c r="G17386"/>
      <c r="H17386"/>
      <c r="I17386"/>
      <c r="J17386"/>
      <c r="K17386"/>
    </row>
    <row r="17387" spans="1:11" ht="15">
      <c r="A17387"/>
      <c r="B17387"/>
      <c r="C17387"/>
      <c r="D17387"/>
      <c r="E17387"/>
      <c r="F17387"/>
      <c r="G17387"/>
      <c r="H17387"/>
      <c r="I17387"/>
      <c r="J17387"/>
      <c r="K17387"/>
    </row>
    <row r="17388" spans="1:11" ht="15">
      <c r="A17388"/>
      <c r="B17388"/>
      <c r="C17388"/>
      <c r="D17388"/>
      <c r="E17388"/>
      <c r="F17388"/>
      <c r="G17388"/>
      <c r="H17388"/>
      <c r="I17388"/>
      <c r="J17388"/>
      <c r="K17388"/>
    </row>
    <row r="17389" spans="1:11" ht="15">
      <c r="A17389"/>
      <c r="B17389"/>
      <c r="C17389"/>
      <c r="D17389"/>
      <c r="E17389"/>
      <c r="F17389"/>
      <c r="G17389"/>
      <c r="H17389"/>
      <c r="I17389"/>
      <c r="J17389"/>
      <c r="K17389"/>
    </row>
    <row r="17390" spans="1:11" ht="15">
      <c r="A17390"/>
      <c r="B17390"/>
      <c r="C17390"/>
      <c r="D17390"/>
      <c r="E17390"/>
      <c r="F17390"/>
      <c r="G17390"/>
      <c r="H17390"/>
      <c r="I17390"/>
      <c r="J17390"/>
      <c r="K17390"/>
    </row>
    <row r="17391" spans="1:11" ht="15">
      <c r="A17391"/>
      <c r="B17391"/>
      <c r="C17391"/>
      <c r="D17391"/>
      <c r="E17391"/>
      <c r="F17391"/>
      <c r="G17391"/>
      <c r="H17391"/>
      <c r="I17391"/>
      <c r="J17391"/>
      <c r="K17391"/>
    </row>
    <row r="17392" spans="1:11" ht="15">
      <c r="A17392"/>
      <c r="B17392"/>
      <c r="C17392"/>
      <c r="D17392"/>
      <c r="E17392"/>
      <c r="F17392"/>
      <c r="G17392"/>
      <c r="H17392"/>
      <c r="I17392"/>
      <c r="J17392"/>
      <c r="K17392"/>
    </row>
    <row r="17393" spans="1:11" ht="15">
      <c r="A17393"/>
      <c r="B17393"/>
      <c r="C17393"/>
      <c r="D17393"/>
      <c r="E17393"/>
      <c r="F17393"/>
      <c r="G17393"/>
      <c r="H17393"/>
      <c r="I17393"/>
      <c r="J17393"/>
      <c r="K17393"/>
    </row>
    <row r="17394" spans="1:11" ht="15">
      <c r="A17394"/>
      <c r="B17394"/>
      <c r="C17394"/>
      <c r="D17394"/>
      <c r="E17394"/>
      <c r="F17394"/>
      <c r="G17394"/>
      <c r="H17394"/>
      <c r="I17394"/>
      <c r="J17394"/>
      <c r="K17394"/>
    </row>
    <row r="17395" spans="1:11" ht="15">
      <c r="A17395"/>
      <c r="B17395"/>
      <c r="C17395"/>
      <c r="D17395"/>
      <c r="E17395"/>
      <c r="F17395"/>
      <c r="G17395"/>
      <c r="H17395"/>
      <c r="I17395"/>
      <c r="J17395"/>
      <c r="K17395"/>
    </row>
    <row r="17396" spans="1:11" ht="15">
      <c r="A17396"/>
      <c r="B17396"/>
      <c r="C17396"/>
      <c r="D17396"/>
      <c r="E17396"/>
      <c r="F17396"/>
      <c r="G17396"/>
      <c r="H17396"/>
      <c r="I17396"/>
      <c r="J17396"/>
      <c r="K17396"/>
    </row>
    <row r="17397" spans="1:11" ht="15">
      <c r="A17397"/>
      <c r="B17397"/>
      <c r="C17397"/>
      <c r="D17397"/>
      <c r="E17397"/>
      <c r="F17397"/>
      <c r="G17397"/>
      <c r="H17397"/>
      <c r="I17397"/>
      <c r="J17397"/>
      <c r="K17397"/>
    </row>
    <row r="17398" spans="1:11" ht="15">
      <c r="A17398"/>
      <c r="B17398"/>
      <c r="C17398"/>
      <c r="D17398"/>
      <c r="E17398"/>
      <c r="F17398"/>
      <c r="G17398"/>
      <c r="H17398"/>
      <c r="I17398"/>
      <c r="J17398"/>
      <c r="K17398"/>
    </row>
    <row r="17399" spans="1:11" ht="15">
      <c r="A17399"/>
      <c r="B17399"/>
      <c r="C17399"/>
      <c r="D17399"/>
      <c r="E17399"/>
      <c r="F17399"/>
      <c r="G17399"/>
      <c r="H17399"/>
      <c r="I17399"/>
      <c r="J17399"/>
      <c r="K17399"/>
    </row>
    <row r="17400" spans="1:11" ht="15">
      <c r="A17400"/>
      <c r="B17400"/>
      <c r="C17400"/>
      <c r="D17400"/>
      <c r="E17400"/>
      <c r="F17400"/>
      <c r="G17400"/>
      <c r="H17400"/>
      <c r="I17400"/>
      <c r="J17400"/>
      <c r="K17400"/>
    </row>
    <row r="17401" spans="1:11" ht="15">
      <c r="A17401"/>
      <c r="B17401"/>
      <c r="C17401"/>
      <c r="D17401"/>
      <c r="E17401"/>
      <c r="F17401"/>
      <c r="G17401"/>
      <c r="H17401"/>
      <c r="I17401"/>
      <c r="J17401"/>
      <c r="K17401"/>
    </row>
    <row r="17402" spans="1:11" ht="15">
      <c r="A17402"/>
      <c r="B17402"/>
      <c r="C17402"/>
      <c r="D17402"/>
      <c r="E17402"/>
      <c r="F17402"/>
      <c r="G17402"/>
      <c r="H17402"/>
      <c r="I17402"/>
      <c r="J17402"/>
      <c r="K17402"/>
    </row>
    <row r="17403" spans="1:11" ht="15">
      <c r="A17403"/>
      <c r="B17403"/>
      <c r="C17403"/>
      <c r="D17403"/>
      <c r="E17403"/>
      <c r="F17403"/>
      <c r="G17403"/>
      <c r="H17403"/>
      <c r="I17403"/>
      <c r="J17403"/>
      <c r="K17403"/>
    </row>
    <row r="17404" spans="1:11" ht="15">
      <c r="A17404"/>
      <c r="B17404"/>
      <c r="C17404"/>
      <c r="D17404"/>
      <c r="E17404"/>
      <c r="F17404"/>
      <c r="G17404"/>
      <c r="H17404"/>
      <c r="I17404"/>
      <c r="J17404"/>
      <c r="K17404"/>
    </row>
    <row r="17405" spans="1:11" ht="15">
      <c r="A17405"/>
      <c r="B17405"/>
      <c r="C17405"/>
      <c r="D17405"/>
      <c r="E17405"/>
      <c r="F17405"/>
      <c r="G17405"/>
      <c r="H17405"/>
      <c r="I17405"/>
      <c r="J17405"/>
      <c r="K17405"/>
    </row>
    <row r="17406" spans="1:11" ht="15">
      <c r="A17406"/>
      <c r="B17406"/>
      <c r="C17406"/>
      <c r="D17406"/>
      <c r="E17406"/>
      <c r="F17406"/>
      <c r="G17406"/>
      <c r="H17406"/>
      <c r="I17406"/>
      <c r="J17406"/>
      <c r="K17406"/>
    </row>
    <row r="17407" spans="1:11" ht="15">
      <c r="A17407"/>
      <c r="B17407"/>
      <c r="C17407"/>
      <c r="D17407"/>
      <c r="E17407"/>
      <c r="F17407"/>
      <c r="G17407"/>
      <c r="H17407"/>
      <c r="I17407"/>
      <c r="J17407"/>
      <c r="K17407"/>
    </row>
    <row r="17408" spans="1:11" ht="15">
      <c r="A17408"/>
      <c r="B17408"/>
      <c r="C17408"/>
      <c r="D17408"/>
      <c r="E17408"/>
      <c r="F17408"/>
      <c r="G17408"/>
      <c r="H17408"/>
      <c r="I17408"/>
      <c r="J17408"/>
      <c r="K17408"/>
    </row>
    <row r="17409" spans="1:11" ht="15">
      <c r="A17409"/>
      <c r="B17409"/>
      <c r="C17409"/>
      <c r="D17409"/>
      <c r="E17409"/>
      <c r="F17409"/>
      <c r="G17409"/>
      <c r="H17409"/>
      <c r="I17409"/>
      <c r="J17409"/>
      <c r="K17409"/>
    </row>
    <row r="17410" spans="1:11" ht="15">
      <c r="A17410"/>
      <c r="B17410"/>
      <c r="C17410"/>
      <c r="D17410"/>
      <c r="E17410"/>
      <c r="F17410"/>
      <c r="G17410"/>
      <c r="H17410"/>
      <c r="I17410"/>
      <c r="J17410"/>
      <c r="K17410"/>
    </row>
    <row r="17411" spans="1:11" ht="15">
      <c r="A17411"/>
      <c r="B17411"/>
      <c r="C17411"/>
      <c r="D17411"/>
      <c r="E17411"/>
      <c r="F17411"/>
      <c r="G17411"/>
      <c r="H17411"/>
      <c r="I17411"/>
      <c r="J17411"/>
      <c r="K17411"/>
    </row>
    <row r="17412" spans="1:11" ht="15">
      <c r="A17412"/>
      <c r="B17412"/>
      <c r="C17412"/>
      <c r="D17412"/>
      <c r="E17412"/>
      <c r="F17412"/>
      <c r="G17412"/>
      <c r="H17412"/>
      <c r="I17412"/>
      <c r="J17412"/>
      <c r="K17412"/>
    </row>
    <row r="17413" spans="1:11" ht="15">
      <c r="A17413"/>
      <c r="B17413"/>
      <c r="C17413"/>
      <c r="D17413"/>
      <c r="E17413"/>
      <c r="F17413"/>
      <c r="G17413"/>
      <c r="H17413"/>
      <c r="I17413"/>
      <c r="J17413"/>
      <c r="K17413"/>
    </row>
    <row r="17414" spans="1:11" ht="15">
      <c r="A17414"/>
      <c r="B17414"/>
      <c r="C17414"/>
      <c r="D17414"/>
      <c r="E17414"/>
      <c r="F17414"/>
      <c r="G17414"/>
      <c r="H17414"/>
      <c r="I17414"/>
      <c r="J17414"/>
      <c r="K17414"/>
    </row>
    <row r="17415" spans="1:11" ht="15">
      <c r="A17415"/>
      <c r="B17415"/>
      <c r="C17415"/>
      <c r="D17415"/>
      <c r="E17415"/>
      <c r="F17415"/>
      <c r="G17415"/>
      <c r="H17415"/>
      <c r="I17415"/>
      <c r="J17415"/>
      <c r="K17415"/>
    </row>
    <row r="17416" spans="1:11" ht="15">
      <c r="A17416"/>
      <c r="B17416"/>
      <c r="C17416"/>
      <c r="D17416"/>
      <c r="E17416"/>
      <c r="F17416"/>
      <c r="G17416"/>
      <c r="H17416"/>
      <c r="I17416"/>
      <c r="J17416"/>
      <c r="K17416"/>
    </row>
    <row r="17417" spans="1:11" ht="15">
      <c r="A17417"/>
      <c r="B17417"/>
      <c r="C17417"/>
      <c r="D17417"/>
      <c r="E17417"/>
      <c r="F17417"/>
      <c r="G17417"/>
      <c r="H17417"/>
      <c r="I17417"/>
      <c r="J17417"/>
      <c r="K17417"/>
    </row>
    <row r="17418" spans="1:11" ht="15">
      <c r="A17418"/>
      <c r="B17418"/>
      <c r="C17418"/>
      <c r="D17418"/>
      <c r="E17418"/>
      <c r="F17418"/>
      <c r="G17418"/>
      <c r="H17418"/>
      <c r="I17418"/>
      <c r="J17418"/>
      <c r="K17418"/>
    </row>
    <row r="17419" spans="1:11" ht="15">
      <c r="A17419"/>
      <c r="B17419"/>
      <c r="C17419"/>
      <c r="D17419"/>
      <c r="E17419"/>
      <c r="F17419"/>
      <c r="G17419"/>
      <c r="H17419"/>
      <c r="I17419"/>
      <c r="J17419"/>
      <c r="K17419"/>
    </row>
    <row r="17420" spans="1:11" ht="15">
      <c r="A17420"/>
      <c r="B17420"/>
      <c r="C17420"/>
      <c r="D17420"/>
      <c r="E17420"/>
      <c r="F17420"/>
      <c r="G17420"/>
      <c r="H17420"/>
      <c r="I17420"/>
      <c r="J17420"/>
      <c r="K17420"/>
    </row>
    <row r="17421" spans="1:11" ht="15">
      <c r="A17421"/>
      <c r="B17421"/>
      <c r="C17421"/>
      <c r="D17421"/>
      <c r="E17421"/>
      <c r="F17421"/>
      <c r="G17421"/>
      <c r="H17421"/>
      <c r="I17421"/>
      <c r="J17421"/>
      <c r="K17421"/>
    </row>
    <row r="17422" spans="1:11" ht="15">
      <c r="A17422"/>
      <c r="B17422"/>
      <c r="C17422"/>
      <c r="D17422"/>
      <c r="E17422"/>
      <c r="F17422"/>
      <c r="G17422"/>
      <c r="H17422"/>
      <c r="I17422"/>
      <c r="J17422"/>
      <c r="K17422"/>
    </row>
    <row r="17423" spans="1:11" ht="15">
      <c r="A17423"/>
      <c r="B17423"/>
      <c r="C17423"/>
      <c r="D17423"/>
      <c r="E17423"/>
      <c r="F17423"/>
      <c r="G17423"/>
      <c r="H17423"/>
      <c r="I17423"/>
      <c r="J17423"/>
      <c r="K17423"/>
    </row>
    <row r="17424" spans="1:11" ht="15">
      <c r="A17424"/>
      <c r="B17424"/>
      <c r="C17424"/>
      <c r="D17424"/>
      <c r="E17424"/>
      <c r="F17424"/>
      <c r="G17424"/>
      <c r="H17424"/>
      <c r="I17424"/>
      <c r="J17424"/>
      <c r="K17424"/>
    </row>
    <row r="17425" spans="1:11" ht="15">
      <c r="A17425"/>
      <c r="B17425"/>
      <c r="C17425"/>
      <c r="D17425"/>
      <c r="E17425"/>
      <c r="F17425"/>
      <c r="G17425"/>
      <c r="H17425"/>
      <c r="I17425"/>
      <c r="J17425"/>
      <c r="K17425"/>
    </row>
    <row r="17426" spans="1:11" ht="15">
      <c r="A17426"/>
      <c r="B17426"/>
      <c r="C17426"/>
      <c r="D17426"/>
      <c r="E17426"/>
      <c r="F17426"/>
      <c r="G17426"/>
      <c r="H17426"/>
      <c r="I17426"/>
      <c r="J17426"/>
      <c r="K17426"/>
    </row>
    <row r="17427" spans="1:11" ht="15">
      <c r="A17427"/>
      <c r="B17427"/>
      <c r="C17427"/>
      <c r="D17427"/>
      <c r="E17427"/>
      <c r="F17427"/>
      <c r="G17427"/>
      <c r="H17427"/>
      <c r="I17427"/>
      <c r="J17427"/>
      <c r="K17427"/>
    </row>
    <row r="17428" spans="1:11" ht="15">
      <c r="A17428"/>
      <c r="B17428"/>
      <c r="C17428"/>
      <c r="D17428"/>
      <c r="E17428"/>
      <c r="F17428"/>
      <c r="G17428"/>
      <c r="H17428"/>
      <c r="I17428"/>
      <c r="J17428"/>
      <c r="K17428"/>
    </row>
    <row r="17429" spans="1:11" ht="15">
      <c r="A17429"/>
      <c r="B17429"/>
      <c r="C17429"/>
      <c r="D17429"/>
      <c r="E17429"/>
      <c r="F17429"/>
      <c r="G17429"/>
      <c r="H17429"/>
      <c r="I17429"/>
      <c r="J17429"/>
      <c r="K17429"/>
    </row>
    <row r="17430" spans="1:11" ht="15">
      <c r="A17430"/>
      <c r="B17430"/>
      <c r="C17430"/>
      <c r="D17430"/>
      <c r="E17430"/>
      <c r="F17430"/>
      <c r="G17430"/>
      <c r="H17430"/>
      <c r="I17430"/>
      <c r="J17430"/>
      <c r="K17430"/>
    </row>
    <row r="17431" spans="1:11" ht="15">
      <c r="A17431"/>
      <c r="B17431"/>
      <c r="C17431"/>
      <c r="D17431"/>
      <c r="E17431"/>
      <c r="F17431"/>
      <c r="G17431"/>
      <c r="H17431"/>
      <c r="I17431"/>
      <c r="J17431"/>
      <c r="K17431"/>
    </row>
    <row r="17432" spans="1:11" ht="15">
      <c r="A17432"/>
      <c r="B17432"/>
      <c r="C17432"/>
      <c r="D17432"/>
      <c r="E17432"/>
      <c r="F17432"/>
      <c r="G17432"/>
      <c r="H17432"/>
      <c r="I17432"/>
      <c r="J17432"/>
      <c r="K17432"/>
    </row>
    <row r="17433" spans="1:11" ht="15">
      <c r="A17433"/>
      <c r="B17433"/>
      <c r="C17433"/>
      <c r="D17433"/>
      <c r="E17433"/>
      <c r="F17433"/>
      <c r="G17433"/>
      <c r="H17433"/>
      <c r="I17433"/>
      <c r="J17433"/>
      <c r="K17433"/>
    </row>
    <row r="17434" spans="1:11" ht="15">
      <c r="A17434"/>
      <c r="B17434"/>
      <c r="C17434"/>
      <c r="D17434"/>
      <c r="E17434"/>
      <c r="F17434"/>
      <c r="G17434"/>
      <c r="H17434"/>
      <c r="I17434"/>
      <c r="J17434"/>
      <c r="K17434"/>
    </row>
    <row r="17435" spans="1:11" ht="15">
      <c r="A17435"/>
      <c r="B17435"/>
      <c r="C17435"/>
      <c r="D17435"/>
      <c r="E17435"/>
      <c r="F17435"/>
      <c r="G17435"/>
      <c r="H17435"/>
      <c r="I17435"/>
      <c r="J17435"/>
      <c r="K17435"/>
    </row>
    <row r="17436" spans="1:11" ht="15">
      <c r="A17436"/>
      <c r="B17436"/>
      <c r="C17436"/>
      <c r="D17436"/>
      <c r="E17436"/>
      <c r="F17436"/>
      <c r="G17436"/>
      <c r="H17436"/>
      <c r="I17436"/>
      <c r="J17436"/>
      <c r="K17436"/>
    </row>
    <row r="17437" spans="1:11" ht="15">
      <c r="A17437"/>
      <c r="B17437"/>
      <c r="C17437"/>
      <c r="D17437"/>
      <c r="E17437"/>
      <c r="F17437"/>
      <c r="G17437"/>
      <c r="H17437"/>
      <c r="I17437"/>
      <c r="J17437"/>
      <c r="K17437"/>
    </row>
    <row r="17438" spans="1:11" ht="15">
      <c r="A17438"/>
      <c r="B17438"/>
      <c r="C17438"/>
      <c r="D17438"/>
      <c r="E17438"/>
      <c r="F17438"/>
      <c r="G17438"/>
      <c r="H17438"/>
      <c r="I17438"/>
      <c r="J17438"/>
      <c r="K17438"/>
    </row>
    <row r="17439" spans="1:11" ht="15">
      <c r="A17439"/>
      <c r="B17439"/>
      <c r="C17439"/>
      <c r="D17439"/>
      <c r="E17439"/>
      <c r="F17439"/>
      <c r="G17439"/>
      <c r="H17439"/>
      <c r="I17439"/>
      <c r="J17439"/>
      <c r="K17439"/>
    </row>
    <row r="17440" spans="1:11" ht="15">
      <c r="A17440"/>
      <c r="B17440"/>
      <c r="C17440"/>
      <c r="D17440"/>
      <c r="E17440"/>
      <c r="F17440"/>
      <c r="G17440"/>
      <c r="H17440"/>
      <c r="I17440"/>
      <c r="J17440"/>
      <c r="K17440"/>
    </row>
    <row r="17441" spans="1:11" ht="15">
      <c r="A17441"/>
      <c r="B17441"/>
      <c r="C17441"/>
      <c r="D17441"/>
      <c r="E17441"/>
      <c r="F17441"/>
      <c r="G17441"/>
      <c r="H17441"/>
      <c r="I17441"/>
      <c r="J17441"/>
      <c r="K17441"/>
    </row>
    <row r="17442" spans="1:11" ht="15">
      <c r="A17442"/>
      <c r="B17442"/>
      <c r="C17442"/>
      <c r="D17442"/>
      <c r="E17442"/>
      <c r="F17442"/>
      <c r="G17442"/>
      <c r="H17442"/>
      <c r="I17442"/>
      <c r="J17442"/>
      <c r="K17442"/>
    </row>
    <row r="17443" spans="1:11" ht="15">
      <c r="A17443"/>
      <c r="B17443"/>
      <c r="C17443"/>
      <c r="D17443"/>
      <c r="E17443"/>
      <c r="F17443"/>
      <c r="G17443"/>
      <c r="H17443"/>
      <c r="I17443"/>
      <c r="J17443"/>
      <c r="K17443"/>
    </row>
    <row r="17444" spans="1:11" ht="15">
      <c r="A17444"/>
      <c r="B17444"/>
      <c r="C17444"/>
      <c r="D17444"/>
      <c r="E17444"/>
      <c r="F17444"/>
      <c r="G17444"/>
      <c r="H17444"/>
      <c r="I17444"/>
      <c r="J17444"/>
      <c r="K17444"/>
    </row>
    <row r="17445" spans="1:11" ht="15">
      <c r="A17445"/>
      <c r="B17445"/>
      <c r="C17445"/>
      <c r="D17445"/>
      <c r="E17445"/>
      <c r="F17445"/>
      <c r="G17445"/>
      <c r="H17445"/>
      <c r="I17445"/>
      <c r="J17445"/>
      <c r="K17445"/>
    </row>
    <row r="17446" spans="1:11" ht="15">
      <c r="A17446"/>
      <c r="B17446"/>
      <c r="C17446"/>
      <c r="D17446"/>
      <c r="E17446"/>
      <c r="F17446"/>
      <c r="G17446"/>
      <c r="H17446"/>
      <c r="I17446"/>
      <c r="J17446"/>
      <c r="K17446"/>
    </row>
    <row r="17447" spans="1:11" ht="15">
      <c r="A17447"/>
      <c r="B17447"/>
      <c r="C17447"/>
      <c r="D17447"/>
      <c r="E17447"/>
      <c r="F17447"/>
      <c r="G17447"/>
      <c r="H17447"/>
      <c r="I17447"/>
      <c r="J17447"/>
      <c r="K17447"/>
    </row>
    <row r="17448" spans="1:11" ht="15">
      <c r="A17448"/>
      <c r="B17448"/>
      <c r="C17448"/>
      <c r="D17448"/>
      <c r="E17448"/>
      <c r="F17448"/>
      <c r="G17448"/>
      <c r="H17448"/>
      <c r="I17448"/>
      <c r="J17448"/>
      <c r="K17448"/>
    </row>
    <row r="17449" spans="1:11" ht="15">
      <c r="A17449"/>
      <c r="B17449"/>
      <c r="C17449"/>
      <c r="D17449"/>
      <c r="E17449"/>
      <c r="F17449"/>
      <c r="G17449"/>
      <c r="H17449"/>
      <c r="I17449"/>
      <c r="J17449"/>
      <c r="K17449"/>
    </row>
    <row r="17450" spans="1:11" ht="15">
      <c r="A17450"/>
      <c r="B17450"/>
      <c r="C17450"/>
      <c r="D17450"/>
      <c r="E17450"/>
      <c r="F17450"/>
      <c r="G17450"/>
      <c r="H17450"/>
      <c r="I17450"/>
      <c r="J17450"/>
      <c r="K17450"/>
    </row>
    <row r="17451" spans="1:11" ht="15">
      <c r="A17451"/>
      <c r="B17451"/>
      <c r="C17451"/>
      <c r="D17451"/>
      <c r="E17451"/>
      <c r="F17451"/>
      <c r="G17451"/>
      <c r="H17451"/>
      <c r="I17451"/>
      <c r="J17451"/>
      <c r="K17451"/>
    </row>
    <row r="17452" spans="1:11" ht="15">
      <c r="A17452"/>
      <c r="B17452"/>
      <c r="C17452"/>
      <c r="D17452"/>
      <c r="E17452"/>
      <c r="F17452"/>
      <c r="G17452"/>
      <c r="H17452"/>
      <c r="I17452"/>
      <c r="J17452"/>
      <c r="K17452"/>
    </row>
    <row r="17453" spans="1:11" ht="15">
      <c r="A17453"/>
      <c r="B17453"/>
      <c r="C17453"/>
      <c r="D17453"/>
      <c r="E17453"/>
      <c r="F17453"/>
      <c r="G17453"/>
      <c r="H17453"/>
      <c r="I17453"/>
      <c r="J17453"/>
      <c r="K17453"/>
    </row>
    <row r="17454" spans="1:11" ht="15">
      <c r="A17454"/>
      <c r="B17454"/>
      <c r="C17454"/>
      <c r="D17454"/>
      <c r="E17454"/>
      <c r="F17454"/>
      <c r="G17454"/>
      <c r="H17454"/>
      <c r="I17454"/>
      <c r="J17454"/>
      <c r="K17454"/>
    </row>
    <row r="17455" spans="1:11" ht="15">
      <c r="A17455"/>
      <c r="B17455"/>
      <c r="C17455"/>
      <c r="D17455"/>
      <c r="E17455"/>
      <c r="F17455"/>
      <c r="G17455"/>
      <c r="H17455"/>
      <c r="I17455"/>
      <c r="J17455"/>
      <c r="K17455"/>
    </row>
    <row r="17456" spans="1:11" ht="15">
      <c r="A17456"/>
      <c r="B17456"/>
      <c r="C17456"/>
      <c r="D17456"/>
      <c r="E17456"/>
      <c r="F17456"/>
      <c r="G17456"/>
      <c r="H17456"/>
      <c r="I17456"/>
      <c r="J17456"/>
      <c r="K17456"/>
    </row>
    <row r="17457" spans="1:11" ht="15">
      <c r="A17457"/>
      <c r="B17457"/>
      <c r="C17457"/>
      <c r="D17457"/>
      <c r="E17457"/>
      <c r="F17457"/>
      <c r="G17457"/>
      <c r="H17457"/>
      <c r="I17457"/>
      <c r="J17457"/>
      <c r="K17457"/>
    </row>
    <row r="17458" spans="1:11" ht="15">
      <c r="A17458"/>
      <c r="B17458"/>
      <c r="C17458"/>
      <c r="D17458"/>
      <c r="E17458"/>
      <c r="F17458"/>
      <c r="G17458"/>
      <c r="H17458"/>
      <c r="I17458"/>
      <c r="J17458"/>
      <c r="K17458"/>
    </row>
    <row r="17459" spans="1:11" ht="15">
      <c r="A17459"/>
      <c r="B17459"/>
      <c r="C17459"/>
      <c r="D17459"/>
      <c r="E17459"/>
      <c r="F17459"/>
      <c r="G17459"/>
      <c r="H17459"/>
      <c r="I17459"/>
      <c r="J17459"/>
      <c r="K17459"/>
    </row>
    <row r="17460" spans="1:11" ht="15">
      <c r="A17460"/>
      <c r="B17460"/>
      <c r="C17460"/>
      <c r="D17460"/>
      <c r="E17460"/>
      <c r="F17460"/>
      <c r="G17460"/>
      <c r="H17460"/>
      <c r="I17460"/>
      <c r="J17460"/>
      <c r="K17460"/>
    </row>
    <row r="17461" spans="1:11" ht="15">
      <c r="A17461"/>
      <c r="B17461"/>
      <c r="C17461"/>
      <c r="D17461"/>
      <c r="E17461"/>
      <c r="F17461"/>
      <c r="G17461"/>
      <c r="H17461"/>
      <c r="I17461"/>
      <c r="J17461"/>
      <c r="K17461"/>
    </row>
    <row r="17462" spans="1:11" ht="15">
      <c r="A17462"/>
      <c r="B17462"/>
      <c r="C17462"/>
      <c r="D17462"/>
      <c r="E17462"/>
      <c r="F17462"/>
      <c r="G17462"/>
      <c r="H17462"/>
      <c r="I17462"/>
      <c r="J17462"/>
      <c r="K17462"/>
    </row>
    <row r="17463" spans="1:11" ht="15">
      <c r="A17463"/>
      <c r="B17463"/>
      <c r="C17463"/>
      <c r="D17463"/>
      <c r="E17463"/>
      <c r="F17463"/>
      <c r="G17463"/>
      <c r="H17463"/>
      <c r="I17463"/>
      <c r="J17463"/>
      <c r="K17463"/>
    </row>
    <row r="17464" spans="1:11" ht="15">
      <c r="A17464"/>
      <c r="B17464"/>
      <c r="C17464"/>
      <c r="D17464"/>
      <c r="E17464"/>
      <c r="F17464"/>
      <c r="G17464"/>
      <c r="H17464"/>
      <c r="I17464"/>
      <c r="J17464"/>
      <c r="K17464"/>
    </row>
    <row r="17465" spans="1:11" ht="15">
      <c r="A17465"/>
      <c r="B17465"/>
      <c r="C17465"/>
      <c r="D17465"/>
      <c r="E17465"/>
      <c r="F17465"/>
      <c r="G17465"/>
      <c r="H17465"/>
      <c r="I17465"/>
      <c r="J17465"/>
      <c r="K17465"/>
    </row>
    <row r="17466" spans="1:11" ht="15">
      <c r="A17466"/>
      <c r="B17466"/>
      <c r="C17466"/>
      <c r="D17466"/>
      <c r="E17466"/>
      <c r="F17466"/>
      <c r="G17466"/>
      <c r="H17466"/>
      <c r="I17466"/>
      <c r="J17466"/>
      <c r="K17466"/>
    </row>
    <row r="17467" spans="1:11" ht="15">
      <c r="A17467"/>
      <c r="B17467"/>
      <c r="C17467"/>
      <c r="D17467"/>
      <c r="E17467"/>
      <c r="F17467"/>
      <c r="G17467"/>
      <c r="H17467"/>
      <c r="I17467"/>
      <c r="J17467"/>
      <c r="K17467"/>
    </row>
    <row r="17468" spans="1:11" ht="15">
      <c r="A17468"/>
      <c r="B17468"/>
      <c r="C17468"/>
      <c r="D17468"/>
      <c r="E17468"/>
      <c r="F17468"/>
      <c r="G17468"/>
      <c r="H17468"/>
      <c r="I17468"/>
      <c r="J17468"/>
      <c r="K17468"/>
    </row>
    <row r="17469" spans="1:11" ht="15">
      <c r="A17469"/>
      <c r="B17469"/>
      <c r="C17469"/>
      <c r="D17469"/>
      <c r="E17469"/>
      <c r="F17469"/>
      <c r="G17469"/>
      <c r="H17469"/>
      <c r="I17469"/>
      <c r="J17469"/>
      <c r="K17469"/>
    </row>
    <row r="17470" spans="1:11" ht="15">
      <c r="A17470"/>
      <c r="B17470"/>
      <c r="C17470"/>
      <c r="D17470"/>
      <c r="E17470"/>
      <c r="F17470"/>
      <c r="G17470"/>
      <c r="H17470"/>
      <c r="I17470"/>
      <c r="J17470"/>
      <c r="K17470"/>
    </row>
    <row r="17471" spans="1:11" ht="15">
      <c r="A17471"/>
      <c r="B17471"/>
      <c r="C17471"/>
      <c r="D17471"/>
      <c r="E17471"/>
      <c r="F17471"/>
      <c r="G17471"/>
      <c r="H17471"/>
      <c r="I17471"/>
      <c r="J17471"/>
      <c r="K17471"/>
    </row>
    <row r="17472" spans="1:11" ht="15">
      <c r="A17472"/>
      <c r="B17472"/>
      <c r="C17472"/>
      <c r="D17472"/>
      <c r="E17472"/>
      <c r="F17472"/>
      <c r="G17472"/>
      <c r="H17472"/>
      <c r="I17472"/>
      <c r="J17472"/>
      <c r="K17472"/>
    </row>
    <row r="17473" spans="1:11" ht="15">
      <c r="A17473"/>
      <c r="B17473"/>
      <c r="C17473"/>
      <c r="D17473"/>
      <c r="E17473"/>
      <c r="F17473"/>
      <c r="G17473"/>
      <c r="H17473"/>
      <c r="I17473"/>
      <c r="J17473"/>
      <c r="K17473"/>
    </row>
    <row r="17474" spans="1:11" ht="15">
      <c r="A17474"/>
      <c r="B17474"/>
      <c r="C17474"/>
      <c r="D17474"/>
      <c r="E17474"/>
      <c r="F17474"/>
      <c r="G17474"/>
      <c r="H17474"/>
      <c r="I17474"/>
      <c r="J17474"/>
      <c r="K17474"/>
    </row>
    <row r="17475" spans="1:11" ht="15">
      <c r="A17475"/>
      <c r="B17475"/>
      <c r="C17475"/>
      <c r="D17475"/>
      <c r="E17475"/>
      <c r="F17475"/>
      <c r="G17475"/>
      <c r="H17475"/>
      <c r="I17475"/>
      <c r="J17475"/>
      <c r="K17475"/>
    </row>
    <row r="17476" spans="1:11" ht="15">
      <c r="A17476"/>
      <c r="B17476"/>
      <c r="C17476"/>
      <c r="D17476"/>
      <c r="E17476"/>
      <c r="F17476"/>
      <c r="G17476"/>
      <c r="H17476"/>
      <c r="I17476"/>
      <c r="J17476"/>
      <c r="K17476"/>
    </row>
    <row r="17477" spans="1:11" ht="15">
      <c r="A17477"/>
      <c r="B17477"/>
      <c r="C17477"/>
      <c r="D17477"/>
      <c r="E17477"/>
      <c r="F17477"/>
      <c r="G17477"/>
      <c r="H17477"/>
      <c r="I17477"/>
      <c r="J17477"/>
      <c r="K17477"/>
    </row>
    <row r="17478" spans="1:11" ht="15">
      <c r="A17478"/>
      <c r="B17478"/>
      <c r="C17478"/>
      <c r="D17478"/>
      <c r="E17478"/>
      <c r="F17478"/>
      <c r="G17478"/>
      <c r="H17478"/>
      <c r="I17478"/>
      <c r="J17478"/>
      <c r="K17478"/>
    </row>
    <row r="17479" spans="1:11" ht="15">
      <c r="A17479"/>
      <c r="B17479"/>
      <c r="C17479"/>
      <c r="D17479"/>
      <c r="E17479"/>
      <c r="F17479"/>
      <c r="G17479"/>
      <c r="H17479"/>
      <c r="I17479"/>
      <c r="J17479"/>
      <c r="K17479"/>
    </row>
    <row r="17480" spans="1:11" ht="15">
      <c r="A17480"/>
      <c r="B17480"/>
      <c r="C17480"/>
      <c r="D17480"/>
      <c r="E17480"/>
      <c r="F17480"/>
      <c r="G17480"/>
      <c r="H17480"/>
      <c r="I17480"/>
      <c r="J17480"/>
      <c r="K17480"/>
    </row>
    <row r="17481" spans="1:11" ht="15">
      <c r="A17481"/>
      <c r="B17481"/>
      <c r="C17481"/>
      <c r="D17481"/>
      <c r="E17481"/>
      <c r="F17481"/>
      <c r="G17481"/>
      <c r="H17481"/>
      <c r="I17481"/>
      <c r="J17481"/>
      <c r="K17481"/>
    </row>
    <row r="17482" spans="1:11" ht="15">
      <c r="A17482"/>
      <c r="B17482"/>
      <c r="C17482"/>
      <c r="D17482"/>
      <c r="E17482"/>
      <c r="F17482"/>
      <c r="G17482"/>
      <c r="H17482"/>
      <c r="I17482"/>
      <c r="J17482"/>
      <c r="K17482"/>
    </row>
    <row r="17483" spans="1:11" ht="15">
      <c r="A17483"/>
      <c r="B17483"/>
      <c r="C17483"/>
      <c r="D17483"/>
      <c r="E17483"/>
      <c r="F17483"/>
      <c r="G17483"/>
      <c r="H17483"/>
      <c r="I17483"/>
      <c r="J17483"/>
      <c r="K17483"/>
    </row>
    <row r="17484" spans="1:11" ht="15">
      <c r="A17484"/>
      <c r="B17484"/>
      <c r="C17484"/>
      <c r="D17484"/>
      <c r="E17484"/>
      <c r="F17484"/>
      <c r="G17484"/>
      <c r="H17484"/>
      <c r="I17484"/>
      <c r="J17484"/>
      <c r="K17484"/>
    </row>
    <row r="17485" spans="1:11" ht="15">
      <c r="A17485"/>
      <c r="B17485"/>
      <c r="C17485"/>
      <c r="D17485"/>
      <c r="E17485"/>
      <c r="F17485"/>
      <c r="G17485"/>
      <c r="H17485"/>
      <c r="I17485"/>
      <c r="J17485"/>
      <c r="K17485"/>
    </row>
    <row r="17486" spans="1:11" ht="15">
      <c r="A17486"/>
      <c r="B17486"/>
      <c r="C17486"/>
      <c r="D17486"/>
      <c r="E17486"/>
      <c r="F17486"/>
      <c r="G17486"/>
      <c r="H17486"/>
      <c r="I17486"/>
      <c r="J17486"/>
      <c r="K17486"/>
    </row>
    <row r="17487" spans="1:11" ht="15">
      <c r="A17487"/>
      <c r="B17487"/>
      <c r="C17487"/>
      <c r="D17487"/>
      <c r="E17487"/>
      <c r="F17487"/>
      <c r="G17487"/>
      <c r="H17487"/>
      <c r="I17487"/>
      <c r="J17487"/>
      <c r="K17487"/>
    </row>
    <row r="17488" spans="1:11" ht="15">
      <c r="A17488"/>
      <c r="B17488"/>
      <c r="C17488"/>
      <c r="D17488"/>
      <c r="E17488"/>
      <c r="F17488"/>
      <c r="G17488"/>
      <c r="H17488"/>
      <c r="I17488"/>
      <c r="J17488"/>
      <c r="K17488"/>
    </row>
    <row r="17489" spans="1:11" ht="15">
      <c r="A17489"/>
      <c r="B17489"/>
      <c r="C17489"/>
      <c r="D17489"/>
      <c r="E17489"/>
      <c r="F17489"/>
      <c r="G17489"/>
      <c r="H17489"/>
      <c r="I17489"/>
      <c r="J17489"/>
      <c r="K17489"/>
    </row>
    <row r="17490" spans="1:11" ht="15">
      <c r="A17490"/>
      <c r="B17490"/>
      <c r="C17490"/>
      <c r="D17490"/>
      <c r="E17490"/>
      <c r="F17490"/>
      <c r="G17490"/>
      <c r="H17490"/>
      <c r="I17490"/>
      <c r="J17490"/>
      <c r="K17490"/>
    </row>
    <row r="17491" spans="1:11" ht="15">
      <c r="A17491"/>
      <c r="B17491"/>
      <c r="C17491"/>
      <c r="D17491"/>
      <c r="E17491"/>
      <c r="F17491"/>
      <c r="G17491"/>
      <c r="H17491"/>
      <c r="I17491"/>
      <c r="J17491"/>
      <c r="K17491"/>
    </row>
    <row r="17492" spans="1:11" ht="15">
      <c r="A17492"/>
      <c r="B17492"/>
      <c r="C17492"/>
      <c r="D17492"/>
      <c r="E17492"/>
      <c r="F17492"/>
      <c r="G17492"/>
      <c r="H17492"/>
      <c r="I17492"/>
      <c r="J17492"/>
      <c r="K17492"/>
    </row>
    <row r="17493" spans="1:11" ht="15">
      <c r="A17493"/>
      <c r="B17493"/>
      <c r="C17493"/>
      <c r="D17493"/>
      <c r="E17493"/>
      <c r="F17493"/>
      <c r="G17493"/>
      <c r="H17493"/>
      <c r="I17493"/>
      <c r="J17493"/>
      <c r="K17493"/>
    </row>
    <row r="17494" spans="1:11" ht="15">
      <c r="A17494"/>
      <c r="B17494"/>
      <c r="C17494"/>
      <c r="D17494"/>
      <c r="E17494"/>
      <c r="F17494"/>
      <c r="G17494"/>
      <c r="H17494"/>
      <c r="I17494"/>
      <c r="J17494"/>
      <c r="K17494"/>
    </row>
    <row r="17495" spans="1:11" ht="15">
      <c r="A17495"/>
      <c r="B17495"/>
      <c r="C17495"/>
      <c r="D17495"/>
      <c r="E17495"/>
      <c r="F17495"/>
      <c r="G17495"/>
      <c r="H17495"/>
      <c r="I17495"/>
      <c r="J17495"/>
      <c r="K17495"/>
    </row>
    <row r="17496" spans="1:11" ht="15">
      <c r="A17496"/>
      <c r="B17496"/>
      <c r="C17496"/>
      <c r="D17496"/>
      <c r="E17496"/>
      <c r="F17496"/>
      <c r="G17496"/>
      <c r="H17496"/>
      <c r="I17496"/>
      <c r="J17496"/>
      <c r="K17496"/>
    </row>
    <row r="17497" spans="1:11" ht="15">
      <c r="A17497"/>
      <c r="B17497"/>
      <c r="C17497"/>
      <c r="D17497"/>
      <c r="E17497"/>
      <c r="F17497"/>
      <c r="G17497"/>
      <c r="H17497"/>
      <c r="I17497"/>
      <c r="J17497"/>
      <c r="K17497"/>
    </row>
    <row r="17498" spans="1:11" ht="15">
      <c r="A17498"/>
      <c r="B17498"/>
      <c r="C17498"/>
      <c r="D17498"/>
      <c r="E17498"/>
      <c r="F17498"/>
      <c r="G17498"/>
      <c r="H17498"/>
      <c r="I17498"/>
      <c r="J17498"/>
      <c r="K17498"/>
    </row>
    <row r="17499" spans="1:11" ht="15">
      <c r="A17499"/>
      <c r="B17499"/>
      <c r="C17499"/>
      <c r="D17499"/>
      <c r="E17499"/>
      <c r="F17499"/>
      <c r="G17499"/>
      <c r="H17499"/>
      <c r="I17499"/>
      <c r="J17499"/>
      <c r="K17499"/>
    </row>
    <row r="17500" spans="1:11" ht="15">
      <c r="A17500"/>
      <c r="B17500"/>
      <c r="C17500"/>
      <c r="D17500"/>
      <c r="E17500"/>
      <c r="F17500"/>
      <c r="G17500"/>
      <c r="H17500"/>
      <c r="I17500"/>
      <c r="J17500"/>
      <c r="K17500"/>
    </row>
    <row r="17501" spans="1:11" ht="15">
      <c r="A17501"/>
      <c r="B17501"/>
      <c r="C17501"/>
      <c r="D17501"/>
      <c r="E17501"/>
      <c r="F17501"/>
      <c r="G17501"/>
      <c r="H17501"/>
      <c r="I17501"/>
      <c r="J17501"/>
      <c r="K17501"/>
    </row>
    <row r="17502" spans="1:11" ht="15">
      <c r="A17502"/>
      <c r="B17502"/>
      <c r="C17502"/>
      <c r="D17502"/>
      <c r="E17502"/>
      <c r="F17502"/>
      <c r="G17502"/>
      <c r="H17502"/>
      <c r="I17502"/>
      <c r="J17502"/>
      <c r="K17502"/>
    </row>
    <row r="17503" spans="1:11" ht="15">
      <c r="A17503"/>
      <c r="B17503"/>
      <c r="C17503"/>
      <c r="D17503"/>
      <c r="E17503"/>
      <c r="F17503"/>
      <c r="G17503"/>
      <c r="H17503"/>
      <c r="I17503"/>
      <c r="J17503"/>
      <c r="K17503"/>
    </row>
    <row r="17504" spans="1:11" ht="15">
      <c r="A17504"/>
      <c r="B17504"/>
      <c r="C17504"/>
      <c r="D17504"/>
      <c r="E17504"/>
      <c r="F17504"/>
      <c r="G17504"/>
      <c r="H17504"/>
      <c r="I17504"/>
      <c r="J17504"/>
      <c r="K17504"/>
    </row>
    <row r="17505" spans="1:11" ht="15">
      <c r="A17505"/>
      <c r="B17505"/>
      <c r="C17505"/>
      <c r="D17505"/>
      <c r="E17505"/>
      <c r="F17505"/>
      <c r="G17505"/>
      <c r="H17505"/>
      <c r="I17505"/>
      <c r="J17505"/>
      <c r="K17505"/>
    </row>
    <row r="17506" spans="1:11" ht="15">
      <c r="A17506"/>
      <c r="B17506"/>
      <c r="C17506"/>
      <c r="D17506"/>
      <c r="E17506"/>
      <c r="F17506"/>
      <c r="G17506"/>
      <c r="H17506"/>
      <c r="I17506"/>
      <c r="J17506"/>
      <c r="K17506"/>
    </row>
    <row r="17507" spans="1:11" ht="15">
      <c r="A17507"/>
      <c r="B17507"/>
      <c r="C17507"/>
      <c r="D17507"/>
      <c r="E17507"/>
      <c r="F17507"/>
      <c r="G17507"/>
      <c r="H17507"/>
      <c r="I17507"/>
      <c r="J17507"/>
      <c r="K17507"/>
    </row>
    <row r="17508" spans="1:11" ht="15">
      <c r="A17508"/>
      <c r="B17508"/>
      <c r="C17508"/>
      <c r="D17508"/>
      <c r="E17508"/>
      <c r="F17508"/>
      <c r="G17508"/>
      <c r="H17508"/>
      <c r="I17508"/>
      <c r="J17508"/>
      <c r="K17508"/>
    </row>
    <row r="17509" spans="1:11" ht="15">
      <c r="A17509"/>
      <c r="B17509"/>
      <c r="C17509"/>
      <c r="D17509"/>
      <c r="E17509"/>
      <c r="F17509"/>
      <c r="G17509"/>
      <c r="H17509"/>
      <c r="I17509"/>
      <c r="J17509"/>
      <c r="K17509"/>
    </row>
    <row r="17510" spans="1:11" ht="15">
      <c r="A17510"/>
      <c r="B17510"/>
      <c r="C17510"/>
      <c r="D17510"/>
      <c r="E17510"/>
      <c r="F17510"/>
      <c r="G17510"/>
      <c r="H17510"/>
      <c r="I17510"/>
      <c r="J17510"/>
      <c r="K17510"/>
    </row>
    <row r="17511" spans="1:11" ht="15">
      <c r="A17511"/>
      <c r="B17511"/>
      <c r="C17511"/>
      <c r="D17511"/>
      <c r="E17511"/>
      <c r="F17511"/>
      <c r="G17511"/>
      <c r="H17511"/>
      <c r="I17511"/>
      <c r="J17511"/>
      <c r="K17511"/>
    </row>
    <row r="17512" spans="1:11" ht="15">
      <c r="A17512"/>
      <c r="B17512"/>
      <c r="C17512"/>
      <c r="D17512"/>
      <c r="E17512"/>
      <c r="F17512"/>
      <c r="G17512"/>
      <c r="H17512"/>
      <c r="I17512"/>
      <c r="J17512"/>
      <c r="K17512"/>
    </row>
    <row r="17513" spans="1:11" ht="15">
      <c r="A17513"/>
      <c r="B17513"/>
      <c r="C17513"/>
      <c r="D17513"/>
      <c r="E17513"/>
      <c r="F17513"/>
      <c r="G17513"/>
      <c r="H17513"/>
      <c r="I17513"/>
      <c r="J17513"/>
      <c r="K17513"/>
    </row>
    <row r="17514" spans="1:11" ht="15">
      <c r="A17514"/>
      <c r="B17514"/>
      <c r="C17514"/>
      <c r="D17514"/>
      <c r="E17514"/>
      <c r="F17514"/>
      <c r="G17514"/>
      <c r="H17514"/>
      <c r="I17514"/>
      <c r="J17514"/>
      <c r="K17514"/>
    </row>
    <row r="17515" spans="1:11" ht="15">
      <c r="A17515"/>
      <c r="B17515"/>
      <c r="C17515"/>
      <c r="D17515"/>
      <c r="E17515"/>
      <c r="F17515"/>
      <c r="G17515"/>
      <c r="H17515"/>
      <c r="I17515"/>
      <c r="J17515"/>
      <c r="K17515"/>
    </row>
    <row r="17516" spans="1:11" ht="15">
      <c r="A17516"/>
      <c r="B17516"/>
      <c r="C17516"/>
      <c r="D17516"/>
      <c r="E17516"/>
      <c r="F17516"/>
      <c r="G17516"/>
      <c r="H17516"/>
      <c r="I17516"/>
      <c r="J17516"/>
      <c r="K17516"/>
    </row>
    <row r="17517" spans="1:11" ht="15">
      <c r="A17517"/>
      <c r="B17517"/>
      <c r="C17517"/>
      <c r="D17517"/>
      <c r="E17517"/>
      <c r="F17517"/>
      <c r="G17517"/>
      <c r="H17517"/>
      <c r="I17517"/>
      <c r="J17517"/>
      <c r="K17517"/>
    </row>
    <row r="17518" spans="1:11" ht="15">
      <c r="A17518"/>
      <c r="B17518"/>
      <c r="C17518"/>
      <c r="D17518"/>
      <c r="E17518"/>
      <c r="F17518"/>
      <c r="G17518"/>
      <c r="H17518"/>
      <c r="I17518"/>
      <c r="J17518"/>
      <c r="K17518"/>
    </row>
    <row r="17519" spans="1:11" ht="15">
      <c r="A17519"/>
      <c r="B17519"/>
      <c r="C17519"/>
      <c r="D17519"/>
      <c r="E17519"/>
      <c r="F17519"/>
      <c r="G17519"/>
      <c r="H17519"/>
      <c r="I17519"/>
      <c r="J17519"/>
      <c r="K17519"/>
    </row>
    <row r="17520" spans="1:11" ht="15">
      <c r="A17520"/>
      <c r="B17520"/>
      <c r="C17520"/>
      <c r="D17520"/>
      <c r="E17520"/>
      <c r="F17520"/>
      <c r="G17520"/>
      <c r="H17520"/>
      <c r="I17520"/>
      <c r="J17520"/>
      <c r="K17520"/>
    </row>
    <row r="17521" spans="1:11" ht="15">
      <c r="A17521"/>
      <c r="B17521"/>
      <c r="C17521"/>
      <c r="D17521"/>
      <c r="E17521"/>
      <c r="F17521"/>
      <c r="G17521"/>
      <c r="H17521"/>
      <c r="I17521"/>
      <c r="J17521"/>
      <c r="K17521"/>
    </row>
    <row r="17522" spans="1:11" ht="15">
      <c r="A17522"/>
      <c r="B17522"/>
      <c r="C17522"/>
      <c r="D17522"/>
      <c r="E17522"/>
      <c r="F17522"/>
      <c r="G17522"/>
      <c r="H17522"/>
      <c r="I17522"/>
      <c r="J17522"/>
      <c r="K17522"/>
    </row>
    <row r="17523" spans="1:11" ht="15">
      <c r="A17523"/>
      <c r="B17523"/>
      <c r="C17523"/>
      <c r="D17523"/>
      <c r="E17523"/>
      <c r="F17523"/>
      <c r="G17523"/>
      <c r="H17523"/>
      <c r="I17523"/>
      <c r="J17523"/>
      <c r="K17523"/>
    </row>
    <row r="17524" spans="1:11" ht="15">
      <c r="A17524"/>
      <c r="B17524"/>
      <c r="C17524"/>
      <c r="D17524"/>
      <c r="E17524"/>
      <c r="F17524"/>
      <c r="G17524"/>
      <c r="H17524"/>
      <c r="I17524"/>
      <c r="J17524"/>
      <c r="K17524"/>
    </row>
    <row r="17525" spans="1:11" ht="15">
      <c r="A17525"/>
      <c r="B17525"/>
      <c r="C17525"/>
      <c r="D17525"/>
      <c r="E17525"/>
      <c r="F17525"/>
      <c r="G17525"/>
      <c r="H17525"/>
      <c r="I17525"/>
      <c r="J17525"/>
      <c r="K17525"/>
    </row>
    <row r="17526" spans="1:11" ht="15">
      <c r="A17526"/>
      <c r="B17526"/>
      <c r="C17526"/>
      <c r="D17526"/>
      <c r="E17526"/>
      <c r="F17526"/>
      <c r="G17526"/>
      <c r="H17526"/>
      <c r="I17526"/>
      <c r="J17526"/>
      <c r="K17526"/>
    </row>
    <row r="17527" spans="1:11" ht="15">
      <c r="A17527"/>
      <c r="B17527"/>
      <c r="C17527"/>
      <c r="D17527"/>
      <c r="E17527"/>
      <c r="F17527"/>
      <c r="G17527"/>
      <c r="H17527"/>
      <c r="I17527"/>
      <c r="J17527"/>
      <c r="K17527"/>
    </row>
    <row r="17528" spans="1:11" ht="15">
      <c r="A17528"/>
      <c r="B17528"/>
      <c r="C17528"/>
      <c r="D17528"/>
      <c r="E17528"/>
      <c r="F17528"/>
      <c r="G17528"/>
      <c r="H17528"/>
      <c r="I17528"/>
      <c r="J17528"/>
      <c r="K17528"/>
    </row>
    <row r="17529" spans="1:11" ht="15">
      <c r="A17529"/>
      <c r="B17529"/>
      <c r="C17529"/>
      <c r="D17529"/>
      <c r="E17529"/>
      <c r="F17529"/>
      <c r="G17529"/>
      <c r="H17529"/>
      <c r="I17529"/>
      <c r="J17529"/>
      <c r="K17529"/>
    </row>
    <row r="17530" spans="1:11" ht="15">
      <c r="A17530"/>
      <c r="B17530"/>
      <c r="C17530"/>
      <c r="D17530"/>
      <c r="E17530"/>
      <c r="F17530"/>
      <c r="G17530"/>
      <c r="H17530"/>
      <c r="I17530"/>
      <c r="J17530"/>
      <c r="K17530"/>
    </row>
    <row r="17531" spans="1:11" ht="15">
      <c r="A17531"/>
      <c r="B17531"/>
      <c r="C17531"/>
      <c r="D17531"/>
      <c r="E17531"/>
      <c r="F17531"/>
      <c r="G17531"/>
      <c r="H17531"/>
      <c r="I17531"/>
      <c r="J17531"/>
      <c r="K17531"/>
    </row>
    <row r="17532" spans="1:11" ht="15">
      <c r="A17532"/>
      <c r="B17532"/>
      <c r="C17532"/>
      <c r="D17532"/>
      <c r="E17532"/>
      <c r="F17532"/>
      <c r="G17532"/>
      <c r="H17532"/>
      <c r="I17532"/>
      <c r="J17532"/>
      <c r="K17532"/>
    </row>
    <row r="17533" spans="1:11" ht="15">
      <c r="A17533"/>
      <c r="B17533"/>
      <c r="C17533"/>
      <c r="D17533"/>
      <c r="E17533"/>
      <c r="F17533"/>
      <c r="G17533"/>
      <c r="H17533"/>
      <c r="I17533"/>
      <c r="J17533"/>
      <c r="K17533"/>
    </row>
    <row r="17534" spans="1:11" ht="15">
      <c r="A17534"/>
      <c r="B17534"/>
      <c r="C17534"/>
      <c r="D17534"/>
      <c r="E17534"/>
      <c r="F17534"/>
      <c r="G17534"/>
      <c r="H17534"/>
      <c r="I17534"/>
      <c r="J17534"/>
      <c r="K17534"/>
    </row>
    <row r="17535" spans="1:11" ht="15">
      <c r="A17535"/>
      <c r="B17535"/>
      <c r="C17535"/>
      <c r="D17535"/>
      <c r="E17535"/>
      <c r="F17535"/>
      <c r="G17535"/>
      <c r="H17535"/>
      <c r="I17535"/>
      <c r="J17535"/>
      <c r="K17535"/>
    </row>
    <row r="17536" spans="1:11" ht="15">
      <c r="A17536"/>
      <c r="B17536"/>
      <c r="C17536"/>
      <c r="D17536"/>
      <c r="E17536"/>
      <c r="F17536"/>
      <c r="G17536"/>
      <c r="H17536"/>
      <c r="I17536"/>
      <c r="J17536"/>
      <c r="K17536"/>
    </row>
    <row r="17537" spans="1:11" ht="15">
      <c r="A17537"/>
      <c r="B17537"/>
      <c r="C17537"/>
      <c r="D17537"/>
      <c r="E17537"/>
      <c r="F17537"/>
      <c r="G17537"/>
      <c r="H17537"/>
      <c r="I17537"/>
      <c r="J17537"/>
      <c r="K17537"/>
    </row>
    <row r="17538" spans="1:11" ht="15">
      <c r="A17538"/>
      <c r="B17538"/>
      <c r="C17538"/>
      <c r="D17538"/>
      <c r="E17538"/>
      <c r="F17538"/>
      <c r="G17538"/>
      <c r="H17538"/>
      <c r="I17538"/>
      <c r="J17538"/>
      <c r="K17538"/>
    </row>
    <row r="17539" spans="1:11" ht="15">
      <c r="A17539"/>
      <c r="B17539"/>
      <c r="C17539"/>
      <c r="D17539"/>
      <c r="E17539"/>
      <c r="F17539"/>
      <c r="G17539"/>
      <c r="H17539"/>
      <c r="I17539"/>
      <c r="J17539"/>
      <c r="K17539"/>
    </row>
    <row r="17540" spans="1:11" ht="15">
      <c r="A17540"/>
      <c r="B17540"/>
      <c r="C17540"/>
      <c r="D17540"/>
      <c r="E17540"/>
      <c r="F17540"/>
      <c r="G17540"/>
      <c r="H17540"/>
      <c r="I17540"/>
      <c r="J17540"/>
      <c r="K17540"/>
    </row>
    <row r="17541" spans="1:11" ht="15">
      <c r="A17541"/>
      <c r="B17541"/>
      <c r="C17541"/>
      <c r="D17541"/>
      <c r="E17541"/>
      <c r="F17541"/>
      <c r="G17541"/>
      <c r="H17541"/>
      <c r="I17541"/>
      <c r="J17541"/>
      <c r="K17541"/>
    </row>
    <row r="17542" spans="1:11" ht="15">
      <c r="A17542"/>
      <c r="B17542"/>
      <c r="C17542"/>
      <c r="D17542"/>
      <c r="E17542"/>
      <c r="F17542"/>
      <c r="G17542"/>
      <c r="H17542"/>
      <c r="I17542"/>
      <c r="J17542"/>
      <c r="K17542"/>
    </row>
    <row r="17543" spans="1:11" ht="15">
      <c r="A17543"/>
      <c r="B17543"/>
      <c r="C17543"/>
      <c r="D17543"/>
      <c r="E17543"/>
      <c r="F17543"/>
      <c r="G17543"/>
      <c r="H17543"/>
      <c r="I17543"/>
      <c r="J17543"/>
      <c r="K17543"/>
    </row>
    <row r="17544" spans="1:11" ht="15">
      <c r="A17544"/>
      <c r="B17544"/>
      <c r="C17544"/>
      <c r="D17544"/>
      <c r="E17544"/>
      <c r="F17544"/>
      <c r="G17544"/>
      <c r="H17544"/>
      <c r="I17544"/>
      <c r="J17544"/>
      <c r="K17544"/>
    </row>
    <row r="17545" spans="1:11" ht="15">
      <c r="A17545"/>
      <c r="B17545"/>
      <c r="C17545"/>
      <c r="D17545"/>
      <c r="E17545"/>
      <c r="F17545"/>
      <c r="G17545"/>
      <c r="H17545"/>
      <c r="I17545"/>
      <c r="J17545"/>
      <c r="K17545"/>
    </row>
    <row r="17546" spans="1:11" ht="15">
      <c r="A17546"/>
      <c r="B17546"/>
      <c r="C17546"/>
      <c r="D17546"/>
      <c r="E17546"/>
      <c r="F17546"/>
      <c r="G17546"/>
      <c r="H17546"/>
      <c r="I17546"/>
      <c r="J17546"/>
      <c r="K17546"/>
    </row>
    <row r="17547" spans="1:11" ht="15">
      <c r="A17547"/>
      <c r="B17547"/>
      <c r="C17547"/>
      <c r="D17547"/>
      <c r="E17547"/>
      <c r="F17547"/>
      <c r="G17547"/>
      <c r="H17547"/>
      <c r="I17547"/>
      <c r="J17547"/>
      <c r="K17547"/>
    </row>
    <row r="17548" spans="1:11" ht="15">
      <c r="A17548"/>
      <c r="B17548"/>
      <c r="C17548"/>
      <c r="D17548"/>
      <c r="E17548"/>
      <c r="F17548"/>
      <c r="G17548"/>
      <c r="H17548"/>
      <c r="I17548"/>
      <c r="J17548"/>
      <c r="K17548"/>
    </row>
    <row r="17549" spans="1:11" ht="15">
      <c r="A17549"/>
      <c r="B17549"/>
      <c r="C17549"/>
      <c r="D17549"/>
      <c r="E17549"/>
      <c r="F17549"/>
      <c r="G17549"/>
      <c r="H17549"/>
      <c r="I17549"/>
      <c r="J17549"/>
      <c r="K17549"/>
    </row>
    <row r="17550" spans="1:11" ht="15">
      <c r="A17550"/>
      <c r="B17550"/>
      <c r="C17550"/>
      <c r="D17550"/>
      <c r="E17550"/>
      <c r="F17550"/>
      <c r="G17550"/>
      <c r="H17550"/>
      <c r="I17550"/>
      <c r="J17550"/>
      <c r="K17550"/>
    </row>
    <row r="17551" spans="1:11" ht="15">
      <c r="A17551"/>
      <c r="B17551"/>
      <c r="C17551"/>
      <c r="D17551"/>
      <c r="E17551"/>
      <c r="F17551"/>
      <c r="G17551"/>
      <c r="H17551"/>
      <c r="I17551"/>
      <c r="J17551"/>
      <c r="K17551"/>
    </row>
    <row r="17552" spans="1:11" ht="15">
      <c r="A17552"/>
      <c r="B17552"/>
      <c r="C17552"/>
      <c r="D17552"/>
      <c r="E17552"/>
      <c r="F17552"/>
      <c r="G17552"/>
      <c r="H17552"/>
      <c r="I17552"/>
      <c r="J17552"/>
      <c r="K17552"/>
    </row>
    <row r="17553" spans="1:11" ht="15">
      <c r="A17553"/>
      <c r="B17553"/>
      <c r="C17553"/>
      <c r="D17553"/>
      <c r="E17553"/>
      <c r="F17553"/>
      <c r="G17553"/>
      <c r="H17553"/>
      <c r="I17553"/>
      <c r="J17553"/>
      <c r="K17553"/>
    </row>
    <row r="17554" spans="1:11" ht="15">
      <c r="A17554"/>
      <c r="B17554"/>
      <c r="C17554"/>
      <c r="D17554"/>
      <c r="E17554"/>
      <c r="F17554"/>
      <c r="G17554"/>
      <c r="H17554"/>
      <c r="I17554"/>
      <c r="J17554"/>
      <c r="K17554"/>
    </row>
    <row r="17555" spans="1:11" ht="15">
      <c r="A17555"/>
      <c r="B17555"/>
      <c r="C17555"/>
      <c r="D17555"/>
      <c r="E17555"/>
      <c r="F17555"/>
      <c r="G17555"/>
      <c r="H17555"/>
      <c r="I17555"/>
      <c r="J17555"/>
      <c r="K17555"/>
    </row>
    <row r="17556" spans="1:11" ht="15">
      <c r="A17556"/>
      <c r="B17556"/>
      <c r="C17556"/>
      <c r="D17556"/>
      <c r="E17556"/>
      <c r="F17556"/>
      <c r="G17556"/>
      <c r="H17556"/>
      <c r="I17556"/>
      <c r="J17556"/>
      <c r="K17556"/>
    </row>
    <row r="17557" spans="1:11" ht="15">
      <c r="A17557"/>
      <c r="B17557"/>
      <c r="C17557"/>
      <c r="D17557"/>
      <c r="E17557"/>
      <c r="F17557"/>
      <c r="G17557"/>
      <c r="H17557"/>
      <c r="I17557"/>
      <c r="J17557"/>
      <c r="K17557"/>
    </row>
    <row r="17558" spans="1:11" ht="15">
      <c r="A17558"/>
      <c r="B17558"/>
      <c r="C17558"/>
      <c r="D17558"/>
      <c r="E17558"/>
      <c r="F17558"/>
      <c r="G17558"/>
      <c r="H17558"/>
      <c r="I17558"/>
      <c r="J17558"/>
      <c r="K17558"/>
    </row>
    <row r="17559" spans="1:11" ht="15">
      <c r="A17559"/>
      <c r="B17559"/>
      <c r="C17559"/>
      <c r="D17559"/>
      <c r="E17559"/>
      <c r="F17559"/>
      <c r="G17559"/>
      <c r="H17559"/>
      <c r="I17559"/>
      <c r="J17559"/>
      <c r="K17559"/>
    </row>
    <row r="17560" spans="1:11" ht="15">
      <c r="A17560"/>
      <c r="B17560"/>
      <c r="C17560"/>
      <c r="D17560"/>
      <c r="E17560"/>
      <c r="F17560"/>
      <c r="G17560"/>
      <c r="H17560"/>
      <c r="I17560"/>
      <c r="J17560"/>
      <c r="K17560"/>
    </row>
    <row r="17561" spans="1:11" ht="15">
      <c r="A17561"/>
      <c r="B17561"/>
      <c r="C17561"/>
      <c r="D17561"/>
      <c r="E17561"/>
      <c r="F17561"/>
      <c r="G17561"/>
      <c r="H17561"/>
      <c r="I17561"/>
      <c r="J17561"/>
      <c r="K17561"/>
    </row>
    <row r="17562" spans="1:11" ht="15">
      <c r="A17562"/>
      <c r="B17562"/>
      <c r="C17562"/>
      <c r="D17562"/>
      <c r="E17562"/>
      <c r="F17562"/>
      <c r="G17562"/>
      <c r="H17562"/>
      <c r="I17562"/>
      <c r="J17562"/>
      <c r="K17562"/>
    </row>
    <row r="17563" spans="1:11" ht="15">
      <c r="A17563"/>
      <c r="B17563"/>
      <c r="C17563"/>
      <c r="D17563"/>
      <c r="E17563"/>
      <c r="F17563"/>
      <c r="G17563"/>
      <c r="H17563"/>
      <c r="I17563"/>
      <c r="J17563"/>
      <c r="K17563"/>
    </row>
    <row r="17564" spans="1:11" ht="15">
      <c r="A17564"/>
      <c r="B17564"/>
      <c r="C17564"/>
      <c r="D17564"/>
      <c r="E17564"/>
      <c r="F17564"/>
      <c r="G17564"/>
      <c r="H17564"/>
      <c r="I17564"/>
      <c r="J17564"/>
      <c r="K17564"/>
    </row>
    <row r="17565" spans="1:11" ht="15">
      <c r="A17565"/>
      <c r="B17565"/>
      <c r="C17565"/>
      <c r="D17565"/>
      <c r="E17565"/>
      <c r="F17565"/>
      <c r="G17565"/>
      <c r="H17565"/>
      <c r="I17565"/>
      <c r="J17565"/>
      <c r="K17565"/>
    </row>
    <row r="17566" spans="1:11" ht="15">
      <c r="A17566"/>
      <c r="B17566"/>
      <c r="C17566"/>
      <c r="D17566"/>
      <c r="E17566"/>
      <c r="F17566"/>
      <c r="G17566"/>
      <c r="H17566"/>
      <c r="I17566"/>
      <c r="J17566"/>
      <c r="K17566"/>
    </row>
    <row r="17567" spans="1:11" ht="15">
      <c r="A17567"/>
      <c r="B17567"/>
      <c r="C17567"/>
      <c r="D17567"/>
      <c r="E17567"/>
      <c r="F17567"/>
      <c r="G17567"/>
      <c r="H17567"/>
      <c r="I17567"/>
      <c r="J17567"/>
      <c r="K17567"/>
    </row>
    <row r="17568" spans="1:11" ht="15">
      <c r="A17568"/>
      <c r="B17568"/>
      <c r="C17568"/>
      <c r="D17568"/>
      <c r="E17568"/>
      <c r="F17568"/>
      <c r="G17568"/>
      <c r="H17568"/>
      <c r="I17568"/>
      <c r="J17568"/>
      <c r="K17568"/>
    </row>
    <row r="17569" spans="1:11" ht="15">
      <c r="A17569"/>
      <c r="B17569"/>
      <c r="C17569"/>
      <c r="D17569"/>
      <c r="E17569"/>
      <c r="F17569"/>
      <c r="G17569"/>
      <c r="H17569"/>
      <c r="I17569"/>
      <c r="J17569"/>
      <c r="K17569"/>
    </row>
    <row r="17570" spans="1:11" ht="15">
      <c r="A17570"/>
      <c r="B17570"/>
      <c r="C17570"/>
      <c r="D17570"/>
      <c r="E17570"/>
      <c r="F17570"/>
      <c r="G17570"/>
      <c r="H17570"/>
      <c r="I17570"/>
      <c r="J17570"/>
      <c r="K17570"/>
    </row>
    <row r="17571" spans="1:11" ht="15">
      <c r="A17571"/>
      <c r="B17571"/>
      <c r="C17571"/>
      <c r="D17571"/>
      <c r="E17571"/>
      <c r="F17571"/>
      <c r="G17571"/>
      <c r="H17571"/>
      <c r="I17571"/>
      <c r="J17571"/>
      <c r="K17571"/>
    </row>
    <row r="17572" spans="1:11" ht="15">
      <c r="A17572"/>
      <c r="B17572"/>
      <c r="C17572"/>
      <c r="D17572"/>
      <c r="E17572"/>
      <c r="F17572"/>
      <c r="G17572"/>
      <c r="H17572"/>
      <c r="I17572"/>
      <c r="J17572"/>
      <c r="K17572"/>
    </row>
    <row r="17573" spans="1:11" ht="15">
      <c r="A17573"/>
      <c r="B17573"/>
      <c r="C17573"/>
      <c r="D17573"/>
      <c r="E17573"/>
      <c r="F17573"/>
      <c r="G17573"/>
      <c r="H17573"/>
      <c r="I17573"/>
      <c r="J17573"/>
      <c r="K17573"/>
    </row>
    <row r="17574" spans="1:11" ht="15">
      <c r="A17574"/>
      <c r="B17574"/>
      <c r="C17574"/>
      <c r="D17574"/>
      <c r="E17574"/>
      <c r="F17574"/>
      <c r="G17574"/>
      <c r="H17574"/>
      <c r="I17574"/>
      <c r="J17574"/>
      <c r="K17574"/>
    </row>
    <row r="17575" spans="1:11" ht="15">
      <c r="A17575"/>
      <c r="B17575"/>
      <c r="C17575"/>
      <c r="D17575"/>
      <c r="E17575"/>
      <c r="F17575"/>
      <c r="G17575"/>
      <c r="H17575"/>
      <c r="I17575"/>
      <c r="J17575"/>
      <c r="K17575"/>
    </row>
    <row r="17576" spans="1:11" ht="15">
      <c r="A17576"/>
      <c r="B17576"/>
      <c r="C17576"/>
      <c r="D17576"/>
      <c r="E17576"/>
      <c r="F17576"/>
      <c r="G17576"/>
      <c r="H17576"/>
      <c r="I17576"/>
      <c r="J17576"/>
      <c r="K17576"/>
    </row>
    <row r="17577" spans="1:11" ht="15">
      <c r="A17577"/>
      <c r="B17577"/>
      <c r="C17577"/>
      <c r="D17577"/>
      <c r="E17577"/>
      <c r="F17577"/>
      <c r="G17577"/>
      <c r="H17577"/>
      <c r="I17577"/>
      <c r="J17577"/>
      <c r="K17577"/>
    </row>
    <row r="17578" spans="1:11" ht="15">
      <c r="A17578"/>
      <c r="B17578"/>
      <c r="C17578"/>
      <c r="D17578"/>
      <c r="E17578"/>
      <c r="F17578"/>
      <c r="G17578"/>
      <c r="H17578"/>
      <c r="I17578"/>
      <c r="J17578"/>
      <c r="K17578"/>
    </row>
    <row r="17579" spans="1:11" ht="15">
      <c r="A17579"/>
      <c r="B17579"/>
      <c r="C17579"/>
      <c r="D17579"/>
      <c r="E17579"/>
      <c r="F17579"/>
      <c r="G17579"/>
      <c r="H17579"/>
      <c r="I17579"/>
      <c r="J17579"/>
      <c r="K17579"/>
    </row>
    <row r="17580" spans="1:11" ht="15">
      <c r="A17580"/>
      <c r="B17580"/>
      <c r="C17580"/>
      <c r="D17580"/>
      <c r="E17580"/>
      <c r="F17580"/>
      <c r="G17580"/>
      <c r="H17580"/>
      <c r="I17580"/>
      <c r="J17580"/>
      <c r="K17580"/>
    </row>
    <row r="17581" spans="1:11" ht="15">
      <c r="A17581"/>
      <c r="B17581"/>
      <c r="C17581"/>
      <c r="D17581"/>
      <c r="E17581"/>
      <c r="F17581"/>
      <c r="G17581"/>
      <c r="H17581"/>
      <c r="I17581"/>
      <c r="J17581"/>
      <c r="K17581"/>
    </row>
    <row r="17582" spans="1:11" ht="15">
      <c r="A17582"/>
      <c r="B17582"/>
      <c r="C17582"/>
      <c r="D17582"/>
      <c r="E17582"/>
      <c r="F17582"/>
      <c r="G17582"/>
      <c r="H17582"/>
      <c r="I17582"/>
      <c r="J17582"/>
      <c r="K17582"/>
    </row>
    <row r="17583" spans="1:11" ht="15">
      <c r="A17583"/>
      <c r="B17583"/>
      <c r="C17583"/>
      <c r="D17583"/>
      <c r="E17583"/>
      <c r="F17583"/>
      <c r="G17583"/>
      <c r="H17583"/>
      <c r="I17583"/>
      <c r="J17583"/>
      <c r="K17583"/>
    </row>
    <row r="17584" spans="1:11" ht="15">
      <c r="A17584"/>
      <c r="B17584"/>
      <c r="C17584"/>
      <c r="D17584"/>
      <c r="E17584"/>
      <c r="F17584"/>
      <c r="G17584"/>
      <c r="H17584"/>
      <c r="I17584"/>
      <c r="J17584"/>
      <c r="K17584"/>
    </row>
    <row r="17585" spans="1:11" ht="15">
      <c r="A17585"/>
      <c r="B17585"/>
      <c r="C17585"/>
      <c r="D17585"/>
      <c r="E17585"/>
      <c r="F17585"/>
      <c r="G17585"/>
      <c r="H17585"/>
      <c r="I17585"/>
      <c r="J17585"/>
      <c r="K17585"/>
    </row>
    <row r="17586" spans="1:11" ht="15">
      <c r="A17586"/>
      <c r="B17586"/>
      <c r="C17586"/>
      <c r="D17586"/>
      <c r="E17586"/>
      <c r="F17586"/>
      <c r="G17586"/>
      <c r="H17586"/>
      <c r="I17586"/>
      <c r="J17586"/>
      <c r="K17586"/>
    </row>
    <row r="17587" spans="1:11" ht="15">
      <c r="A17587"/>
      <c r="B17587"/>
      <c r="C17587"/>
      <c r="D17587"/>
      <c r="E17587"/>
      <c r="F17587"/>
      <c r="G17587"/>
      <c r="H17587"/>
      <c r="I17587"/>
      <c r="J17587"/>
      <c r="K17587"/>
    </row>
    <row r="17588" spans="1:11" ht="15">
      <c r="A17588"/>
      <c r="B17588"/>
      <c r="C17588"/>
      <c r="D17588"/>
      <c r="E17588"/>
      <c r="F17588"/>
      <c r="G17588"/>
      <c r="H17588"/>
      <c r="I17588"/>
      <c r="J17588"/>
      <c r="K17588"/>
    </row>
    <row r="17589" spans="1:11" ht="15">
      <c r="A17589"/>
      <c r="B17589"/>
      <c r="C17589"/>
      <c r="D17589"/>
      <c r="E17589"/>
      <c r="F17589"/>
      <c r="G17589"/>
      <c r="H17589"/>
      <c r="I17589"/>
      <c r="J17589"/>
      <c r="K17589"/>
    </row>
    <row r="17590" spans="1:11" ht="15">
      <c r="A17590"/>
      <c r="B17590"/>
      <c r="C17590"/>
      <c r="D17590"/>
      <c r="E17590"/>
      <c r="F17590"/>
      <c r="G17590"/>
      <c r="H17590"/>
      <c r="I17590"/>
      <c r="J17590"/>
      <c r="K17590"/>
    </row>
    <row r="17591" spans="1:11" ht="15">
      <c r="A17591"/>
      <c r="B17591"/>
      <c r="C17591"/>
      <c r="D17591"/>
      <c r="E17591"/>
      <c r="F17591"/>
      <c r="G17591"/>
      <c r="H17591"/>
      <c r="I17591"/>
      <c r="J17591"/>
      <c r="K17591"/>
    </row>
    <row r="17592" spans="1:11" ht="15">
      <c r="A17592"/>
      <c r="B17592"/>
      <c r="C17592"/>
      <c r="D17592"/>
      <c r="E17592"/>
      <c r="F17592"/>
      <c r="G17592"/>
      <c r="H17592"/>
      <c r="I17592"/>
      <c r="J17592"/>
      <c r="K17592"/>
    </row>
    <row r="17593" spans="1:11" ht="15">
      <c r="A17593"/>
      <c r="B17593"/>
      <c r="C17593"/>
      <c r="D17593"/>
      <c r="E17593"/>
      <c r="F17593"/>
      <c r="G17593"/>
      <c r="H17593"/>
      <c r="I17593"/>
      <c r="J17593"/>
      <c r="K17593"/>
    </row>
    <row r="17594" spans="1:11" ht="15">
      <c r="A17594"/>
      <c r="B17594"/>
      <c r="C17594"/>
      <c r="D17594"/>
      <c r="E17594"/>
      <c r="F17594"/>
      <c r="G17594"/>
      <c r="H17594"/>
      <c r="I17594"/>
      <c r="J17594"/>
      <c r="K17594"/>
    </row>
    <row r="17595" spans="1:11" ht="15">
      <c r="A17595"/>
      <c r="B17595"/>
      <c r="C17595"/>
      <c r="D17595"/>
      <c r="E17595"/>
      <c r="F17595"/>
      <c r="G17595"/>
      <c r="H17595"/>
      <c r="I17595"/>
      <c r="J17595"/>
      <c r="K17595"/>
    </row>
    <row r="17596" spans="1:11" ht="15">
      <c r="A17596"/>
      <c r="B17596"/>
      <c r="C17596"/>
      <c r="D17596"/>
      <c r="E17596"/>
      <c r="F17596"/>
      <c r="G17596"/>
      <c r="H17596"/>
      <c r="I17596"/>
      <c r="J17596"/>
      <c r="K17596"/>
    </row>
    <row r="17597" spans="1:11" ht="15">
      <c r="A17597"/>
      <c r="B17597"/>
      <c r="C17597"/>
      <c r="D17597"/>
      <c r="E17597"/>
      <c r="F17597"/>
      <c r="G17597"/>
      <c r="H17597"/>
      <c r="I17597"/>
      <c r="J17597"/>
      <c r="K17597"/>
    </row>
    <row r="17598" spans="1:11" ht="15">
      <c r="A17598"/>
      <c r="B17598"/>
      <c r="C17598"/>
      <c r="D17598"/>
      <c r="E17598"/>
      <c r="F17598"/>
      <c r="G17598"/>
      <c r="H17598"/>
      <c r="I17598"/>
      <c r="J17598"/>
      <c r="K17598"/>
    </row>
    <row r="17599" spans="1:11" ht="15">
      <c r="A17599"/>
      <c r="B17599"/>
      <c r="C17599"/>
      <c r="D17599"/>
      <c r="E17599"/>
      <c r="F17599"/>
      <c r="G17599"/>
      <c r="H17599"/>
      <c r="I17599"/>
      <c r="J17599"/>
      <c r="K17599"/>
    </row>
    <row r="17600" spans="1:11" ht="15">
      <c r="A17600"/>
      <c r="B17600"/>
      <c r="C17600"/>
      <c r="D17600"/>
      <c r="E17600"/>
      <c r="F17600"/>
      <c r="G17600"/>
      <c r="H17600"/>
      <c r="I17600"/>
      <c r="J17600"/>
      <c r="K17600"/>
    </row>
    <row r="17601" spans="1:11" ht="15">
      <c r="A17601"/>
      <c r="B17601"/>
      <c r="C17601"/>
      <c r="D17601"/>
      <c r="E17601"/>
      <c r="F17601"/>
      <c r="G17601"/>
      <c r="H17601"/>
      <c r="I17601"/>
      <c r="J17601"/>
      <c r="K17601"/>
    </row>
    <row r="17602" spans="1:11" ht="15">
      <c r="A17602"/>
      <c r="B17602"/>
      <c r="C17602"/>
      <c r="D17602"/>
      <c r="E17602"/>
      <c r="F17602"/>
      <c r="G17602"/>
      <c r="H17602"/>
      <c r="I17602"/>
      <c r="J17602"/>
      <c r="K17602"/>
    </row>
    <row r="17603" spans="1:11" ht="15">
      <c r="A17603"/>
      <c r="B17603"/>
      <c r="C17603"/>
      <c r="D17603"/>
      <c r="E17603"/>
      <c r="F17603"/>
      <c r="G17603"/>
      <c r="H17603"/>
      <c r="I17603"/>
      <c r="J17603"/>
      <c r="K17603"/>
    </row>
    <row r="17604" spans="1:11" ht="15">
      <c r="A17604"/>
      <c r="B17604"/>
      <c r="C17604"/>
      <c r="D17604"/>
      <c r="E17604"/>
      <c r="F17604"/>
      <c r="G17604"/>
      <c r="H17604"/>
      <c r="I17604"/>
      <c r="J17604"/>
      <c r="K17604"/>
    </row>
    <row r="17605" spans="1:11" ht="15">
      <c r="A17605"/>
      <c r="B17605"/>
      <c r="C17605"/>
      <c r="D17605"/>
      <c r="E17605"/>
      <c r="F17605"/>
      <c r="G17605"/>
      <c r="H17605"/>
      <c r="I17605"/>
      <c r="J17605"/>
      <c r="K17605"/>
    </row>
    <row r="17606" spans="1:11" ht="15">
      <c r="A17606"/>
      <c r="B17606"/>
      <c r="C17606"/>
      <c r="D17606"/>
      <c r="E17606"/>
      <c r="F17606"/>
      <c r="G17606"/>
      <c r="H17606"/>
      <c r="I17606"/>
      <c r="J17606"/>
      <c r="K17606"/>
    </row>
    <row r="17607" spans="1:11" ht="15">
      <c r="A17607"/>
      <c r="B17607"/>
      <c r="C17607"/>
      <c r="D17607"/>
      <c r="E17607"/>
      <c r="F17607"/>
      <c r="G17607"/>
      <c r="H17607"/>
      <c r="I17607"/>
      <c r="J17607"/>
      <c r="K17607"/>
    </row>
    <row r="17608" spans="1:11" ht="15">
      <c r="A17608"/>
      <c r="B17608"/>
      <c r="C17608"/>
      <c r="D17608"/>
      <c r="E17608"/>
      <c r="F17608"/>
      <c r="G17608"/>
      <c r="H17608"/>
      <c r="I17608"/>
      <c r="J17608"/>
      <c r="K17608"/>
    </row>
    <row r="17609" spans="1:11" ht="15">
      <c r="A17609"/>
      <c r="B17609"/>
      <c r="C17609"/>
      <c r="D17609"/>
      <c r="E17609"/>
      <c r="F17609"/>
      <c r="G17609"/>
      <c r="H17609"/>
      <c r="I17609"/>
      <c r="J17609"/>
      <c r="K17609"/>
    </row>
    <row r="17610" spans="1:11" ht="15">
      <c r="A17610"/>
      <c r="B17610"/>
      <c r="C17610"/>
      <c r="D17610"/>
      <c r="E17610"/>
      <c r="F17610"/>
      <c r="G17610"/>
      <c r="H17610"/>
      <c r="I17610"/>
      <c r="J17610"/>
      <c r="K17610"/>
    </row>
    <row r="17611" spans="1:11" ht="15">
      <c r="A17611"/>
      <c r="B17611"/>
      <c r="C17611"/>
      <c r="D17611"/>
      <c r="E17611"/>
      <c r="F17611"/>
      <c r="G17611"/>
      <c r="H17611"/>
      <c r="I17611"/>
      <c r="J17611"/>
      <c r="K17611"/>
    </row>
    <row r="17612" spans="1:11" ht="15">
      <c r="A17612"/>
      <c r="B17612"/>
      <c r="C17612"/>
      <c r="D17612"/>
      <c r="E17612"/>
      <c r="F17612"/>
      <c r="G17612"/>
      <c r="H17612"/>
      <c r="I17612"/>
      <c r="J17612"/>
      <c r="K17612"/>
    </row>
    <row r="17613" spans="1:11" ht="15">
      <c r="A17613"/>
      <c r="B17613"/>
      <c r="C17613"/>
      <c r="D17613"/>
      <c r="E17613"/>
      <c r="F17613"/>
      <c r="G17613"/>
      <c r="H17613"/>
      <c r="I17613"/>
      <c r="J17613"/>
      <c r="K17613"/>
    </row>
    <row r="17614" spans="1:11" ht="15">
      <c r="A17614"/>
      <c r="B17614"/>
      <c r="C17614"/>
      <c r="D17614"/>
      <c r="E17614"/>
      <c r="F17614"/>
      <c r="G17614"/>
      <c r="H17614"/>
      <c r="I17614"/>
      <c r="J17614"/>
      <c r="K17614"/>
    </row>
    <row r="17615" spans="1:11" ht="15">
      <c r="A17615"/>
      <c r="B17615"/>
      <c r="C17615"/>
      <c r="D17615"/>
      <c r="E17615"/>
      <c r="F17615"/>
      <c r="G17615"/>
      <c r="H17615"/>
      <c r="I17615"/>
      <c r="J17615"/>
      <c r="K17615"/>
    </row>
    <row r="17616" spans="1:11" ht="15">
      <c r="A17616"/>
      <c r="B17616"/>
      <c r="C17616"/>
      <c r="D17616"/>
      <c r="E17616"/>
      <c r="F17616"/>
      <c r="G17616"/>
      <c r="H17616"/>
      <c r="I17616"/>
      <c r="J17616"/>
      <c r="K17616"/>
    </row>
    <row r="17617" spans="1:11" ht="15">
      <c r="A17617"/>
      <c r="B17617"/>
      <c r="C17617"/>
      <c r="D17617"/>
      <c r="E17617"/>
      <c r="F17617"/>
      <c r="G17617"/>
      <c r="H17617"/>
      <c r="I17617"/>
      <c r="J17617"/>
      <c r="K17617"/>
    </row>
    <row r="17618" spans="1:11" ht="15">
      <c r="A17618"/>
      <c r="B17618"/>
      <c r="C17618"/>
      <c r="D17618"/>
      <c r="E17618"/>
      <c r="F17618"/>
      <c r="G17618"/>
      <c r="H17618"/>
      <c r="I17618"/>
      <c r="J17618"/>
      <c r="K17618"/>
    </row>
    <row r="17619" spans="1:11" ht="15">
      <c r="A17619"/>
      <c r="B17619"/>
      <c r="C17619"/>
      <c r="D17619"/>
      <c r="E17619"/>
      <c r="F17619"/>
      <c r="G17619"/>
      <c r="H17619"/>
      <c r="I17619"/>
      <c r="J17619"/>
      <c r="K17619"/>
    </row>
    <row r="17620" spans="1:11" ht="15">
      <c r="A17620"/>
      <c r="B17620"/>
      <c r="C17620"/>
      <c r="D17620"/>
      <c r="E17620"/>
      <c r="F17620"/>
      <c r="G17620"/>
      <c r="H17620"/>
      <c r="I17620"/>
      <c r="J17620"/>
      <c r="K17620"/>
    </row>
    <row r="17621" spans="1:11" ht="15">
      <c r="A17621"/>
      <c r="B17621"/>
      <c r="C17621"/>
      <c r="D17621"/>
      <c r="E17621"/>
      <c r="F17621"/>
      <c r="G17621"/>
      <c r="H17621"/>
      <c r="I17621"/>
      <c r="J17621"/>
      <c r="K17621"/>
    </row>
    <row r="17622" spans="1:11" ht="15">
      <c r="A17622"/>
      <c r="B17622"/>
      <c r="C17622"/>
      <c r="D17622"/>
      <c r="E17622"/>
      <c r="F17622"/>
      <c r="G17622"/>
      <c r="H17622"/>
      <c r="I17622"/>
      <c r="J17622"/>
      <c r="K17622"/>
    </row>
    <row r="17623" spans="1:11" ht="15">
      <c r="A17623"/>
      <c r="B17623"/>
      <c r="C17623"/>
      <c r="D17623"/>
      <c r="E17623"/>
      <c r="F17623"/>
      <c r="G17623"/>
      <c r="H17623"/>
      <c r="I17623"/>
      <c r="J17623"/>
      <c r="K17623"/>
    </row>
    <row r="17624" spans="1:11" ht="15">
      <c r="A17624"/>
      <c r="B17624"/>
      <c r="C17624"/>
      <c r="D17624"/>
      <c r="E17624"/>
      <c r="F17624"/>
      <c r="G17624"/>
      <c r="H17624"/>
      <c r="I17624"/>
      <c r="J17624"/>
      <c r="K17624"/>
    </row>
    <row r="17625" spans="1:11" ht="15">
      <c r="A17625"/>
      <c r="B17625"/>
      <c r="C17625"/>
      <c r="D17625"/>
      <c r="E17625"/>
      <c r="F17625"/>
      <c r="G17625"/>
      <c r="H17625"/>
      <c r="I17625"/>
      <c r="J17625"/>
      <c r="K17625"/>
    </row>
    <row r="17626" spans="1:11" ht="15">
      <c r="A17626"/>
      <c r="B17626"/>
      <c r="C17626"/>
      <c r="D17626"/>
      <c r="E17626"/>
      <c r="F17626"/>
      <c r="G17626"/>
      <c r="H17626"/>
      <c r="I17626"/>
      <c r="J17626"/>
      <c r="K17626"/>
    </row>
    <row r="17627" spans="1:11" ht="15">
      <c r="A17627"/>
      <c r="B17627"/>
      <c r="C17627"/>
      <c r="D17627"/>
      <c r="E17627"/>
      <c r="F17627"/>
      <c r="G17627"/>
      <c r="H17627"/>
      <c r="I17627"/>
      <c r="J17627"/>
      <c r="K17627"/>
    </row>
    <row r="17628" spans="1:11" ht="15">
      <c r="A17628"/>
      <c r="B17628"/>
      <c r="C17628"/>
      <c r="D17628"/>
      <c r="E17628"/>
      <c r="F17628"/>
      <c r="G17628"/>
      <c r="H17628"/>
      <c r="I17628"/>
      <c r="J17628"/>
      <c r="K17628"/>
    </row>
    <row r="17629" spans="1:11" ht="15">
      <c r="A17629"/>
      <c r="B17629"/>
      <c r="C17629"/>
      <c r="D17629"/>
      <c r="E17629"/>
      <c r="F17629"/>
      <c r="G17629"/>
      <c r="H17629"/>
      <c r="I17629"/>
      <c r="J17629"/>
      <c r="K17629"/>
    </row>
    <row r="17630" spans="1:11" ht="15">
      <c r="A17630"/>
      <c r="B17630"/>
      <c r="C17630"/>
      <c r="D17630"/>
      <c r="E17630"/>
      <c r="F17630"/>
      <c r="G17630"/>
      <c r="H17630"/>
      <c r="I17630"/>
      <c r="J17630"/>
      <c r="K17630"/>
    </row>
    <row r="17631" spans="1:11" ht="15">
      <c r="A17631"/>
      <c r="B17631"/>
      <c r="C17631"/>
      <c r="D17631"/>
      <c r="E17631"/>
      <c r="F17631"/>
      <c r="G17631"/>
      <c r="H17631"/>
      <c r="I17631"/>
      <c r="J17631"/>
      <c r="K17631"/>
    </row>
    <row r="17632" spans="1:11" ht="15">
      <c r="A17632"/>
      <c r="B17632"/>
      <c r="C17632"/>
      <c r="D17632"/>
      <c r="E17632"/>
      <c r="F17632"/>
      <c r="G17632"/>
      <c r="H17632"/>
      <c r="I17632"/>
      <c r="J17632"/>
      <c r="K17632"/>
    </row>
    <row r="17633" spans="1:11" ht="15">
      <c r="A17633"/>
      <c r="B17633"/>
      <c r="C17633"/>
      <c r="D17633"/>
      <c r="E17633"/>
      <c r="F17633"/>
      <c r="G17633"/>
      <c r="H17633"/>
      <c r="I17633"/>
      <c r="J17633"/>
      <c r="K17633"/>
    </row>
    <row r="17634" spans="1:11" ht="15">
      <c r="A17634"/>
      <c r="B17634"/>
      <c r="C17634"/>
      <c r="D17634"/>
      <c r="E17634"/>
      <c r="F17634"/>
      <c r="G17634"/>
      <c r="H17634"/>
      <c r="I17634"/>
      <c r="J17634"/>
      <c r="K17634"/>
    </row>
    <row r="17635" spans="1:11" ht="15">
      <c r="A17635"/>
      <c r="B17635"/>
      <c r="C17635"/>
      <c r="D17635"/>
      <c r="E17635"/>
      <c r="F17635"/>
      <c r="G17635"/>
      <c r="H17635"/>
      <c r="I17635"/>
      <c r="J17635"/>
      <c r="K17635"/>
    </row>
    <row r="17636" spans="1:11" ht="15">
      <c r="A17636"/>
      <c r="B17636"/>
      <c r="C17636"/>
      <c r="D17636"/>
      <c r="E17636"/>
      <c r="F17636"/>
      <c r="G17636"/>
      <c r="H17636"/>
      <c r="I17636"/>
      <c r="J17636"/>
      <c r="K17636"/>
    </row>
    <row r="17637" spans="1:11" ht="15">
      <c r="A17637"/>
      <c r="B17637"/>
      <c r="C17637"/>
      <c r="D17637"/>
      <c r="E17637"/>
      <c r="F17637"/>
      <c r="G17637"/>
      <c r="H17637"/>
      <c r="I17637"/>
      <c r="J17637"/>
      <c r="K17637"/>
    </row>
    <row r="17638" spans="1:11" ht="15">
      <c r="A17638"/>
      <c r="B17638"/>
      <c r="C17638"/>
      <c r="D17638"/>
      <c r="E17638"/>
      <c r="F17638"/>
      <c r="G17638"/>
      <c r="H17638"/>
      <c r="I17638"/>
      <c r="J17638"/>
      <c r="K17638"/>
    </row>
    <row r="17639" spans="1:11" ht="15">
      <c r="A17639"/>
      <c r="B17639"/>
      <c r="C17639"/>
      <c r="D17639"/>
      <c r="E17639"/>
      <c r="F17639"/>
      <c r="G17639"/>
      <c r="H17639"/>
      <c r="I17639"/>
      <c r="J17639"/>
      <c r="K17639"/>
    </row>
    <row r="17640" spans="1:11" ht="15">
      <c r="A17640"/>
      <c r="B17640"/>
      <c r="C17640"/>
      <c r="D17640"/>
      <c r="E17640"/>
      <c r="F17640"/>
      <c r="G17640"/>
      <c r="H17640"/>
      <c r="I17640"/>
      <c r="J17640"/>
      <c r="K17640"/>
    </row>
    <row r="17641" spans="1:11" ht="15">
      <c r="A17641"/>
      <c r="B17641"/>
      <c r="C17641"/>
      <c r="D17641"/>
      <c r="E17641"/>
      <c r="F17641"/>
      <c r="G17641"/>
      <c r="H17641"/>
      <c r="I17641"/>
      <c r="J17641"/>
      <c r="K17641"/>
    </row>
    <row r="17642" spans="1:11" ht="15">
      <c r="A17642"/>
      <c r="B17642"/>
      <c r="C17642"/>
      <c r="D17642"/>
      <c r="E17642"/>
      <c r="F17642"/>
      <c r="G17642"/>
      <c r="H17642"/>
      <c r="I17642"/>
      <c r="J17642"/>
      <c r="K17642"/>
    </row>
    <row r="17643" spans="1:11" ht="15">
      <c r="A17643"/>
      <c r="B17643"/>
      <c r="C17643"/>
      <c r="D17643"/>
      <c r="E17643"/>
      <c r="F17643"/>
      <c r="G17643"/>
      <c r="H17643"/>
      <c r="I17643"/>
      <c r="J17643"/>
      <c r="K17643"/>
    </row>
    <row r="17644" spans="1:11" ht="15">
      <c r="A17644"/>
      <c r="B17644"/>
      <c r="C17644"/>
      <c r="D17644"/>
      <c r="E17644"/>
      <c r="F17644"/>
      <c r="G17644"/>
      <c r="H17644"/>
      <c r="I17644"/>
      <c r="J17644"/>
      <c r="K17644"/>
    </row>
    <row r="17645" spans="1:11" ht="15">
      <c r="A17645"/>
      <c r="B17645"/>
      <c r="C17645"/>
      <c r="D17645"/>
      <c r="E17645"/>
      <c r="F17645"/>
      <c r="G17645"/>
      <c r="H17645"/>
      <c r="I17645"/>
      <c r="J17645"/>
      <c r="K17645"/>
    </row>
    <row r="17646" spans="1:11" ht="15">
      <c r="A17646"/>
      <c r="B17646"/>
      <c r="C17646"/>
      <c r="D17646"/>
      <c r="E17646"/>
      <c r="F17646"/>
      <c r="G17646"/>
      <c r="H17646"/>
      <c r="I17646"/>
      <c r="J17646"/>
      <c r="K17646"/>
    </row>
    <row r="17647" spans="1:11" ht="15">
      <c r="A17647"/>
      <c r="B17647"/>
      <c r="C17647"/>
      <c r="D17647"/>
      <c r="E17647"/>
      <c r="F17647"/>
      <c r="G17647"/>
      <c r="H17647"/>
      <c r="I17647"/>
      <c r="J17647"/>
      <c r="K17647"/>
    </row>
    <row r="17648" spans="1:11" ht="15">
      <c r="A17648"/>
      <c r="B17648"/>
      <c r="C17648"/>
      <c r="D17648"/>
      <c r="E17648"/>
      <c r="F17648"/>
      <c r="G17648"/>
      <c r="H17648"/>
      <c r="I17648"/>
      <c r="J17648"/>
      <c r="K17648"/>
    </row>
    <row r="17649" spans="1:11" ht="15">
      <c r="A17649"/>
      <c r="B17649"/>
      <c r="C17649"/>
      <c r="D17649"/>
      <c r="E17649"/>
      <c r="F17649"/>
      <c r="G17649"/>
      <c r="H17649"/>
      <c r="I17649"/>
      <c r="J17649"/>
      <c r="K17649"/>
    </row>
    <row r="17650" spans="1:11" ht="15">
      <c r="A17650"/>
      <c r="B17650"/>
      <c r="C17650"/>
      <c r="D17650"/>
      <c r="E17650"/>
      <c r="F17650"/>
      <c r="G17650"/>
      <c r="H17650"/>
      <c r="I17650"/>
      <c r="J17650"/>
      <c r="K17650"/>
    </row>
    <row r="17651" spans="1:11" ht="15">
      <c r="A17651"/>
      <c r="B17651"/>
      <c r="C17651"/>
      <c r="D17651"/>
      <c r="E17651"/>
      <c r="F17651"/>
      <c r="G17651"/>
      <c r="H17651"/>
      <c r="I17651"/>
      <c r="J17651"/>
      <c r="K17651"/>
    </row>
    <row r="17652" spans="1:11" ht="15">
      <c r="A17652"/>
      <c r="B17652"/>
      <c r="C17652"/>
      <c r="D17652"/>
      <c r="E17652"/>
      <c r="F17652"/>
      <c r="G17652"/>
      <c r="H17652"/>
      <c r="I17652"/>
      <c r="J17652"/>
      <c r="K17652"/>
    </row>
    <row r="17653" spans="1:11" ht="15">
      <c r="A17653"/>
      <c r="B17653"/>
      <c r="C17653"/>
      <c r="D17653"/>
      <c r="E17653"/>
      <c r="F17653"/>
      <c r="G17653"/>
      <c r="H17653"/>
      <c r="I17653"/>
      <c r="J17653"/>
      <c r="K17653"/>
    </row>
    <row r="17654" spans="1:11" ht="15">
      <c r="A17654"/>
      <c r="B17654"/>
      <c r="C17654"/>
      <c r="D17654"/>
      <c r="E17654"/>
      <c r="F17654"/>
      <c r="G17654"/>
      <c r="H17654"/>
      <c r="I17654"/>
      <c r="J17654"/>
      <c r="K17654"/>
    </row>
    <row r="17655" spans="1:11" ht="15">
      <c r="A17655"/>
      <c r="B17655"/>
      <c r="C17655"/>
      <c r="D17655"/>
      <c r="E17655"/>
      <c r="F17655"/>
      <c r="G17655"/>
      <c r="H17655"/>
      <c r="I17655"/>
      <c r="J17655"/>
      <c r="K17655"/>
    </row>
    <row r="17656" spans="1:11" ht="15">
      <c r="A17656"/>
      <c r="B17656"/>
      <c r="C17656"/>
      <c r="D17656"/>
      <c r="E17656"/>
      <c r="F17656"/>
      <c r="G17656"/>
      <c r="H17656"/>
      <c r="I17656"/>
      <c r="J17656"/>
      <c r="K17656"/>
    </row>
    <row r="17657" spans="1:11" ht="15">
      <c r="A17657"/>
      <c r="B17657"/>
      <c r="C17657"/>
      <c r="D17657"/>
      <c r="E17657"/>
      <c r="F17657"/>
      <c r="G17657"/>
      <c r="H17657"/>
      <c r="I17657"/>
      <c r="J17657"/>
      <c r="K17657"/>
    </row>
    <row r="17658" spans="1:11" ht="15">
      <c r="A17658"/>
      <c r="B17658"/>
      <c r="C17658"/>
      <c r="D17658"/>
      <c r="E17658"/>
      <c r="F17658"/>
      <c r="G17658"/>
      <c r="H17658"/>
      <c r="I17658"/>
      <c r="J17658"/>
      <c r="K17658"/>
    </row>
    <row r="17659" spans="1:11" ht="15">
      <c r="A17659"/>
      <c r="B17659"/>
      <c r="C17659"/>
      <c r="D17659"/>
      <c r="E17659"/>
      <c r="F17659"/>
      <c r="G17659"/>
      <c r="H17659"/>
      <c r="I17659"/>
      <c r="J17659"/>
      <c r="K17659"/>
    </row>
    <row r="17660" spans="1:11" ht="15">
      <c r="A17660"/>
      <c r="B17660"/>
      <c r="C17660"/>
      <c r="D17660"/>
      <c r="E17660"/>
      <c r="F17660"/>
      <c r="G17660"/>
      <c r="H17660"/>
      <c r="I17660"/>
      <c r="J17660"/>
      <c r="K17660"/>
    </row>
    <row r="17661" spans="1:11" ht="15">
      <c r="A17661"/>
      <c r="B17661"/>
      <c r="C17661"/>
      <c r="D17661"/>
      <c r="E17661"/>
      <c r="F17661"/>
      <c r="G17661"/>
      <c r="H17661"/>
      <c r="I17661"/>
      <c r="J17661"/>
      <c r="K17661"/>
    </row>
    <row r="17662" spans="1:11" ht="15">
      <c r="A17662"/>
      <c r="B17662"/>
      <c r="C17662"/>
      <c r="D17662"/>
      <c r="E17662"/>
      <c r="F17662"/>
      <c r="G17662"/>
      <c r="H17662"/>
      <c r="I17662"/>
      <c r="J17662"/>
      <c r="K17662"/>
    </row>
    <row r="17663" spans="1:11" ht="15">
      <c r="A17663"/>
      <c r="B17663"/>
      <c r="C17663"/>
      <c r="D17663"/>
      <c r="E17663"/>
      <c r="F17663"/>
      <c r="G17663"/>
      <c r="H17663"/>
      <c r="I17663"/>
      <c r="J17663"/>
      <c r="K17663"/>
    </row>
    <row r="17664" spans="1:11" ht="15">
      <c r="A17664"/>
      <c r="B17664"/>
      <c r="C17664"/>
      <c r="D17664"/>
      <c r="E17664"/>
      <c r="F17664"/>
      <c r="G17664"/>
      <c r="H17664"/>
      <c r="I17664"/>
      <c r="J17664"/>
      <c r="K17664"/>
    </row>
    <row r="17665" spans="1:11" ht="15">
      <c r="A17665"/>
      <c r="B17665"/>
      <c r="C17665"/>
      <c r="D17665"/>
      <c r="E17665"/>
      <c r="F17665"/>
      <c r="G17665"/>
      <c r="H17665"/>
      <c r="I17665"/>
      <c r="J17665"/>
      <c r="K17665"/>
    </row>
    <row r="17666" spans="1:11" ht="15">
      <c r="A17666"/>
      <c r="B17666"/>
      <c r="C17666"/>
      <c r="D17666"/>
      <c r="E17666"/>
      <c r="F17666"/>
      <c r="G17666"/>
      <c r="H17666"/>
      <c r="I17666"/>
      <c r="J17666"/>
      <c r="K17666"/>
    </row>
    <row r="17667" spans="1:11" ht="15">
      <c r="A17667"/>
      <c r="B17667"/>
      <c r="C17667"/>
      <c r="D17667"/>
      <c r="E17667"/>
      <c r="F17667"/>
      <c r="G17667"/>
      <c r="H17667"/>
      <c r="I17667"/>
      <c r="J17667"/>
      <c r="K17667"/>
    </row>
    <row r="17668" spans="1:11" ht="15">
      <c r="A17668"/>
      <c r="B17668"/>
      <c r="C17668"/>
      <c r="D17668"/>
      <c r="E17668"/>
      <c r="F17668"/>
      <c r="G17668"/>
      <c r="H17668"/>
      <c r="I17668"/>
      <c r="J17668"/>
      <c r="K17668"/>
    </row>
    <row r="17669" spans="1:11" ht="15">
      <c r="A17669"/>
      <c r="B17669"/>
      <c r="C17669"/>
      <c r="D17669"/>
      <c r="E17669"/>
      <c r="F17669"/>
      <c r="G17669"/>
      <c r="H17669"/>
      <c r="I17669"/>
      <c r="J17669"/>
      <c r="K17669"/>
    </row>
    <row r="17670" spans="1:11" ht="15">
      <c r="A17670"/>
      <c r="B17670"/>
      <c r="C17670"/>
      <c r="D17670"/>
      <c r="E17670"/>
      <c r="F17670"/>
      <c r="G17670"/>
      <c r="H17670"/>
      <c r="I17670"/>
      <c r="J17670"/>
      <c r="K17670"/>
    </row>
    <row r="17671" spans="1:11" ht="15">
      <c r="A17671"/>
      <c r="B17671"/>
      <c r="C17671"/>
      <c r="D17671"/>
      <c r="E17671"/>
      <c r="F17671"/>
      <c r="G17671"/>
      <c r="H17671"/>
      <c r="I17671"/>
      <c r="J17671"/>
      <c r="K17671"/>
    </row>
    <row r="17672" spans="1:11" ht="15">
      <c r="A17672"/>
      <c r="B17672"/>
      <c r="C17672"/>
      <c r="D17672"/>
      <c r="E17672"/>
      <c r="F17672"/>
      <c r="G17672"/>
      <c r="H17672"/>
      <c r="I17672"/>
      <c r="J17672"/>
      <c r="K17672"/>
    </row>
    <row r="17673" spans="1:11" ht="15">
      <c r="A17673"/>
      <c r="B17673"/>
      <c r="C17673"/>
      <c r="D17673"/>
      <c r="E17673"/>
      <c r="F17673"/>
      <c r="G17673"/>
      <c r="H17673"/>
      <c r="I17673"/>
      <c r="J17673"/>
      <c r="K17673"/>
    </row>
    <row r="17674" spans="1:11" ht="15">
      <c r="A17674"/>
      <c r="B17674"/>
      <c r="C17674"/>
      <c r="D17674"/>
      <c r="E17674"/>
      <c r="F17674"/>
      <c r="G17674"/>
      <c r="H17674"/>
      <c r="I17674"/>
      <c r="J17674"/>
      <c r="K17674"/>
    </row>
    <row r="17675" spans="1:11" ht="15">
      <c r="A17675"/>
      <c r="B17675"/>
      <c r="C17675"/>
      <c r="D17675"/>
      <c r="E17675"/>
      <c r="F17675"/>
      <c r="G17675"/>
      <c r="H17675"/>
      <c r="I17675"/>
      <c r="J17675"/>
      <c r="K17675"/>
    </row>
    <row r="17676" spans="1:11" ht="15">
      <c r="A17676"/>
      <c r="B17676"/>
      <c r="C17676"/>
      <c r="D17676"/>
      <c r="E17676"/>
      <c r="F17676"/>
      <c r="G17676"/>
      <c r="H17676"/>
      <c r="I17676"/>
      <c r="J17676"/>
      <c r="K17676"/>
    </row>
    <row r="17677" spans="1:11" ht="15">
      <c r="A17677"/>
      <c r="B17677"/>
      <c r="C17677"/>
      <c r="D17677"/>
      <c r="E17677"/>
      <c r="F17677"/>
      <c r="G17677"/>
      <c r="H17677"/>
      <c r="I17677"/>
      <c r="J17677"/>
      <c r="K17677"/>
    </row>
    <row r="17678" spans="1:11" ht="15">
      <c r="A17678"/>
      <c r="B17678"/>
      <c r="C17678"/>
      <c r="D17678"/>
      <c r="E17678"/>
      <c r="F17678"/>
      <c r="G17678"/>
      <c r="H17678"/>
      <c r="I17678"/>
      <c r="J17678"/>
      <c r="K17678"/>
    </row>
    <row r="17679" spans="1:11" ht="15">
      <c r="A17679"/>
      <c r="B17679"/>
      <c r="C17679"/>
      <c r="D17679"/>
      <c r="E17679"/>
      <c r="F17679"/>
      <c r="G17679"/>
      <c r="H17679"/>
      <c r="I17679"/>
      <c r="J17679"/>
      <c r="K17679"/>
    </row>
    <row r="17680" spans="1:11" ht="15">
      <c r="A17680"/>
      <c r="B17680"/>
      <c r="C17680"/>
      <c r="D17680"/>
      <c r="E17680"/>
      <c r="F17680"/>
      <c r="G17680"/>
      <c r="H17680"/>
      <c r="I17680"/>
      <c r="J17680"/>
      <c r="K17680"/>
    </row>
    <row r="17681" spans="1:11" ht="15">
      <c r="A17681"/>
      <c r="B17681"/>
      <c r="C17681"/>
      <c r="D17681"/>
      <c r="E17681"/>
      <c r="F17681"/>
      <c r="G17681"/>
      <c r="H17681"/>
      <c r="I17681"/>
      <c r="J17681"/>
      <c r="K17681"/>
    </row>
    <row r="17682" spans="1:11" ht="15">
      <c r="A17682"/>
      <c r="B17682"/>
      <c r="C17682"/>
      <c r="D17682"/>
      <c r="E17682"/>
      <c r="F17682"/>
      <c r="G17682"/>
      <c r="H17682"/>
      <c r="I17682"/>
      <c r="J17682"/>
      <c r="K17682"/>
    </row>
    <row r="17683" spans="1:11" ht="15">
      <c r="A17683"/>
      <c r="B17683"/>
      <c r="C17683"/>
      <c r="D17683"/>
      <c r="E17683"/>
      <c r="F17683"/>
      <c r="G17683"/>
      <c r="H17683"/>
      <c r="I17683"/>
      <c r="J17683"/>
      <c r="K17683"/>
    </row>
    <row r="17684" spans="1:11" ht="15">
      <c r="A17684"/>
      <c r="B17684"/>
      <c r="C17684"/>
      <c r="D17684"/>
      <c r="E17684"/>
      <c r="F17684"/>
      <c r="G17684"/>
      <c r="H17684"/>
      <c r="I17684"/>
      <c r="J17684"/>
      <c r="K17684"/>
    </row>
    <row r="17685" spans="1:11" ht="15">
      <c r="A17685"/>
      <c r="B17685"/>
      <c r="C17685"/>
      <c r="D17685"/>
      <c r="E17685"/>
      <c r="F17685"/>
      <c r="G17685"/>
      <c r="H17685"/>
      <c r="I17685"/>
      <c r="J17685"/>
      <c r="K17685"/>
    </row>
    <row r="17686" spans="1:11" ht="15">
      <c r="A17686"/>
      <c r="B17686"/>
      <c r="C17686"/>
      <c r="D17686"/>
      <c r="E17686"/>
      <c r="F17686"/>
      <c r="G17686"/>
      <c r="H17686"/>
      <c r="I17686"/>
      <c r="J17686"/>
      <c r="K17686"/>
    </row>
    <row r="17687" spans="1:11" ht="15">
      <c r="A17687"/>
      <c r="B17687"/>
      <c r="C17687"/>
      <c r="D17687"/>
      <c r="E17687"/>
      <c r="F17687"/>
      <c r="G17687"/>
      <c r="H17687"/>
      <c r="I17687"/>
      <c r="J17687"/>
      <c r="K17687"/>
    </row>
    <row r="17688" spans="1:11" ht="15">
      <c r="A17688"/>
      <c r="B17688"/>
      <c r="C17688"/>
      <c r="D17688"/>
      <c r="E17688"/>
      <c r="F17688"/>
      <c r="G17688"/>
      <c r="H17688"/>
      <c r="I17688"/>
      <c r="J17688"/>
      <c r="K17688"/>
    </row>
    <row r="17689" spans="1:11" ht="15">
      <c r="A17689"/>
      <c r="B17689"/>
      <c r="C17689"/>
      <c r="D17689"/>
      <c r="E17689"/>
      <c r="F17689"/>
      <c r="G17689"/>
      <c r="H17689"/>
      <c r="I17689"/>
      <c r="J17689"/>
      <c r="K17689"/>
    </row>
    <row r="17690" spans="1:11" ht="15">
      <c r="A17690"/>
      <c r="B17690"/>
      <c r="C17690"/>
      <c r="D17690"/>
      <c r="E17690"/>
      <c r="F17690"/>
      <c r="G17690"/>
      <c r="H17690"/>
      <c r="I17690"/>
      <c r="J17690"/>
      <c r="K17690"/>
    </row>
    <row r="17691" spans="1:11" ht="15">
      <c r="A17691"/>
      <c r="B17691"/>
      <c r="C17691"/>
      <c r="D17691"/>
      <c r="E17691"/>
      <c r="F17691"/>
      <c r="G17691"/>
      <c r="H17691"/>
      <c r="I17691"/>
      <c r="J17691"/>
      <c r="K17691"/>
    </row>
    <row r="17692" spans="1:11" ht="15">
      <c r="A17692"/>
      <c r="B17692"/>
      <c r="C17692"/>
      <c r="D17692"/>
      <c r="E17692"/>
      <c r="F17692"/>
      <c r="G17692"/>
      <c r="H17692"/>
      <c r="I17692"/>
      <c r="J17692"/>
      <c r="K17692"/>
    </row>
    <row r="17693" spans="1:11" ht="15">
      <c r="A17693"/>
      <c r="B17693"/>
      <c r="C17693"/>
      <c r="D17693"/>
      <c r="E17693"/>
      <c r="F17693"/>
      <c r="G17693"/>
      <c r="H17693"/>
      <c r="I17693"/>
      <c r="J17693"/>
      <c r="K17693"/>
    </row>
    <row r="17694" spans="1:11" ht="15">
      <c r="A17694"/>
      <c r="B17694"/>
      <c r="C17694"/>
      <c r="D17694"/>
      <c r="E17694"/>
      <c r="F17694"/>
      <c r="G17694"/>
      <c r="H17694"/>
      <c r="I17694"/>
      <c r="J17694"/>
      <c r="K17694"/>
    </row>
    <row r="17695" spans="1:11" ht="15">
      <c r="A17695"/>
      <c r="B17695"/>
      <c r="C17695"/>
      <c r="D17695"/>
      <c r="E17695"/>
      <c r="F17695"/>
      <c r="G17695"/>
      <c r="H17695"/>
      <c r="I17695"/>
      <c r="J17695"/>
      <c r="K17695"/>
    </row>
    <row r="17696" spans="1:11" ht="15">
      <c r="A17696"/>
      <c r="B17696"/>
      <c r="C17696"/>
      <c r="D17696"/>
      <c r="E17696"/>
      <c r="F17696"/>
      <c r="G17696"/>
      <c r="H17696"/>
      <c r="I17696"/>
      <c r="J17696"/>
      <c r="K17696"/>
    </row>
    <row r="17697" spans="1:11" ht="15">
      <c r="A17697"/>
      <c r="B17697"/>
      <c r="C17697"/>
      <c r="D17697"/>
      <c r="E17697"/>
      <c r="F17697"/>
      <c r="G17697"/>
      <c r="H17697"/>
      <c r="I17697"/>
      <c r="J17697"/>
      <c r="K17697"/>
    </row>
    <row r="17698" spans="1:11" ht="15">
      <c r="A17698"/>
      <c r="B17698"/>
      <c r="C17698"/>
      <c r="D17698"/>
      <c r="E17698"/>
      <c r="F17698"/>
      <c r="G17698"/>
      <c r="H17698"/>
      <c r="I17698"/>
      <c r="J17698"/>
      <c r="K17698"/>
    </row>
    <row r="17699" spans="1:11" ht="15">
      <c r="A17699"/>
      <c r="B17699"/>
      <c r="C17699"/>
      <c r="D17699"/>
      <c r="E17699"/>
      <c r="F17699"/>
      <c r="G17699"/>
      <c r="H17699"/>
      <c r="I17699"/>
      <c r="J17699"/>
      <c r="K17699"/>
    </row>
    <row r="17700" spans="1:11" ht="15">
      <c r="A17700"/>
      <c r="B17700"/>
      <c r="C17700"/>
      <c r="D17700"/>
      <c r="E17700"/>
      <c r="F17700"/>
      <c r="G17700"/>
      <c r="H17700"/>
      <c r="I17700"/>
      <c r="J17700"/>
      <c r="K17700"/>
    </row>
    <row r="17701" spans="1:11" ht="15">
      <c r="A17701"/>
      <c r="B17701"/>
      <c r="C17701"/>
      <c r="D17701"/>
      <c r="E17701"/>
      <c r="F17701"/>
      <c r="G17701"/>
      <c r="H17701"/>
      <c r="I17701"/>
      <c r="J17701"/>
      <c r="K17701"/>
    </row>
    <row r="17702" spans="1:11" ht="15">
      <c r="A17702"/>
      <c r="B17702"/>
      <c r="C17702"/>
      <c r="D17702"/>
      <c r="E17702"/>
      <c r="F17702"/>
      <c r="G17702"/>
      <c r="H17702"/>
      <c r="I17702"/>
      <c r="J17702"/>
      <c r="K17702"/>
    </row>
    <row r="17703" spans="1:11" ht="15">
      <c r="A17703"/>
      <c r="B17703"/>
      <c r="C17703"/>
      <c r="D17703"/>
      <c r="E17703"/>
      <c r="F17703"/>
      <c r="G17703"/>
      <c r="H17703"/>
      <c r="I17703"/>
      <c r="J17703"/>
      <c r="K17703"/>
    </row>
    <row r="17704" spans="1:11" ht="15">
      <c r="A17704"/>
      <c r="B17704"/>
      <c r="C17704"/>
      <c r="D17704"/>
      <c r="E17704"/>
      <c r="F17704"/>
      <c r="G17704"/>
      <c r="H17704"/>
      <c r="I17704"/>
      <c r="J17704"/>
      <c r="K17704"/>
    </row>
    <row r="17705" spans="1:11" ht="15">
      <c r="A17705"/>
      <c r="B17705"/>
      <c r="C17705"/>
      <c r="D17705"/>
      <c r="E17705"/>
      <c r="F17705"/>
      <c r="G17705"/>
      <c r="H17705"/>
      <c r="I17705"/>
      <c r="J17705"/>
      <c r="K17705"/>
    </row>
    <row r="17706" spans="1:11" ht="15">
      <c r="A17706"/>
      <c r="B17706"/>
      <c r="C17706"/>
      <c r="D17706"/>
      <c r="E17706"/>
      <c r="F17706"/>
      <c r="G17706"/>
      <c r="H17706"/>
      <c r="I17706"/>
      <c r="J17706"/>
      <c r="K17706"/>
    </row>
    <row r="17707" spans="1:11" ht="15">
      <c r="A17707"/>
      <c r="B17707"/>
      <c r="C17707"/>
      <c r="D17707"/>
      <c r="E17707"/>
      <c r="F17707"/>
      <c r="G17707"/>
      <c r="H17707"/>
      <c r="I17707"/>
      <c r="J17707"/>
      <c r="K17707"/>
    </row>
    <row r="17708" spans="1:11" ht="15">
      <c r="A17708"/>
      <c r="B17708"/>
      <c r="C17708"/>
      <c r="D17708"/>
      <c r="E17708"/>
      <c r="F17708"/>
      <c r="G17708"/>
      <c r="H17708"/>
      <c r="I17708"/>
      <c r="J17708"/>
      <c r="K17708"/>
    </row>
    <row r="17709" spans="1:11" ht="15">
      <c r="A17709"/>
      <c r="B17709"/>
      <c r="C17709"/>
      <c r="D17709"/>
      <c r="E17709"/>
      <c r="F17709"/>
      <c r="G17709"/>
      <c r="H17709"/>
      <c r="I17709"/>
      <c r="J17709"/>
      <c r="K17709"/>
    </row>
    <row r="17710" spans="1:11" ht="15">
      <c r="A17710"/>
      <c r="B17710"/>
      <c r="C17710"/>
      <c r="D17710"/>
      <c r="E17710"/>
      <c r="F17710"/>
      <c r="G17710"/>
      <c r="H17710"/>
      <c r="I17710"/>
      <c r="J17710"/>
      <c r="K17710"/>
    </row>
    <row r="17711" spans="1:11" ht="15">
      <c r="A17711"/>
      <c r="B17711"/>
      <c r="C17711"/>
      <c r="D17711"/>
      <c r="E17711"/>
      <c r="F17711"/>
      <c r="G17711"/>
      <c r="H17711"/>
      <c r="I17711"/>
      <c r="J17711"/>
      <c r="K17711"/>
    </row>
    <row r="17712" spans="1:11" ht="15">
      <c r="A17712"/>
      <c r="B17712"/>
      <c r="C17712"/>
      <c r="D17712"/>
      <c r="E17712"/>
      <c r="F17712"/>
      <c r="G17712"/>
      <c r="H17712"/>
      <c r="I17712"/>
      <c r="J17712"/>
      <c r="K17712"/>
    </row>
    <row r="17713" spans="1:11" ht="15">
      <c r="A17713"/>
      <c r="B17713"/>
      <c r="C17713"/>
      <c r="D17713"/>
      <c r="E17713"/>
      <c r="F17713"/>
      <c r="G17713"/>
      <c r="H17713"/>
      <c r="I17713"/>
      <c r="J17713"/>
      <c r="K17713"/>
    </row>
    <row r="17714" spans="1:11" ht="15">
      <c r="A17714"/>
      <c r="B17714"/>
      <c r="C17714"/>
      <c r="D17714"/>
      <c r="E17714"/>
      <c r="F17714"/>
      <c r="G17714"/>
      <c r="H17714"/>
      <c r="I17714"/>
      <c r="J17714"/>
      <c r="K17714"/>
    </row>
    <row r="17715" spans="1:11" ht="15">
      <c r="A17715"/>
      <c r="B17715"/>
      <c r="C17715"/>
      <c r="D17715"/>
      <c r="E17715"/>
      <c r="F17715"/>
      <c r="G17715"/>
      <c r="H17715"/>
      <c r="I17715"/>
      <c r="J17715"/>
      <c r="K17715"/>
    </row>
    <row r="17716" spans="1:11" ht="15">
      <c r="A17716"/>
      <c r="B17716"/>
      <c r="C17716"/>
      <c r="D17716"/>
      <c r="E17716"/>
      <c r="F17716"/>
      <c r="G17716"/>
      <c r="H17716"/>
      <c r="I17716"/>
      <c r="J17716"/>
      <c r="K17716"/>
    </row>
    <row r="17717" spans="1:11" ht="15">
      <c r="A17717"/>
      <c r="B17717"/>
      <c r="C17717"/>
      <c r="D17717"/>
      <c r="E17717"/>
      <c r="F17717"/>
      <c r="G17717"/>
      <c r="H17717"/>
      <c r="I17717"/>
      <c r="J17717"/>
      <c r="K17717"/>
    </row>
    <row r="17718" spans="1:11" ht="15">
      <c r="A17718"/>
      <c r="B17718"/>
      <c r="C17718"/>
      <c r="D17718"/>
      <c r="E17718"/>
      <c r="F17718"/>
      <c r="G17718"/>
      <c r="H17718"/>
      <c r="I17718"/>
      <c r="J17718"/>
      <c r="K17718"/>
    </row>
    <row r="17719" spans="1:11" ht="15">
      <c r="A17719"/>
      <c r="B17719"/>
      <c r="C17719"/>
      <c r="D17719"/>
      <c r="E17719"/>
      <c r="F17719"/>
      <c r="G17719"/>
      <c r="H17719"/>
      <c r="I17719"/>
      <c r="J17719"/>
      <c r="K17719"/>
    </row>
    <row r="17720" spans="1:11" ht="15">
      <c r="A17720"/>
      <c r="B17720"/>
      <c r="C17720"/>
      <c r="D17720"/>
      <c r="E17720"/>
      <c r="F17720"/>
      <c r="G17720"/>
      <c r="H17720"/>
      <c r="I17720"/>
      <c r="J17720"/>
      <c r="K17720"/>
    </row>
    <row r="17721" spans="1:11" ht="15">
      <c r="A17721"/>
      <c r="B17721"/>
      <c r="C17721"/>
      <c r="D17721"/>
      <c r="E17721"/>
      <c r="F17721"/>
      <c r="G17721"/>
      <c r="H17721"/>
      <c r="I17721"/>
      <c r="J17721"/>
      <c r="K17721"/>
    </row>
    <row r="17722" spans="1:11" ht="15">
      <c r="A17722"/>
      <c r="B17722"/>
      <c r="C17722"/>
      <c r="D17722"/>
      <c r="E17722"/>
      <c r="F17722"/>
      <c r="G17722"/>
      <c r="H17722"/>
      <c r="I17722"/>
      <c r="J17722"/>
      <c r="K17722"/>
    </row>
    <row r="17723" spans="1:11" ht="15">
      <c r="A17723"/>
      <c r="B17723"/>
      <c r="C17723"/>
      <c r="D17723"/>
      <c r="E17723"/>
      <c r="F17723"/>
      <c r="G17723"/>
      <c r="H17723"/>
      <c r="I17723"/>
      <c r="J17723"/>
      <c r="K17723"/>
    </row>
    <row r="17724" spans="1:11" ht="15">
      <c r="A17724"/>
      <c r="B17724"/>
      <c r="C17724"/>
      <c r="D17724"/>
      <c r="E17724"/>
      <c r="F17724"/>
      <c r="G17724"/>
      <c r="H17724"/>
      <c r="I17724"/>
      <c r="J17724"/>
      <c r="K17724"/>
    </row>
    <row r="17725" spans="1:11" ht="15">
      <c r="A17725"/>
      <c r="B17725"/>
      <c r="C17725"/>
      <c r="D17725"/>
      <c r="E17725"/>
      <c r="F17725"/>
      <c r="G17725"/>
      <c r="H17725"/>
      <c r="I17725"/>
      <c r="J17725"/>
      <c r="K17725"/>
    </row>
    <row r="17726" spans="1:11" ht="15">
      <c r="A17726"/>
      <c r="B17726"/>
      <c r="C17726"/>
      <c r="D17726"/>
      <c r="E17726"/>
      <c r="F17726"/>
      <c r="G17726"/>
      <c r="H17726"/>
      <c r="I17726"/>
      <c r="J17726"/>
      <c r="K17726"/>
    </row>
    <row r="17727" spans="1:11" ht="15">
      <c r="A17727"/>
      <c r="B17727"/>
      <c r="C17727"/>
      <c r="D17727"/>
      <c r="E17727"/>
      <c r="F17727"/>
      <c r="G17727"/>
      <c r="H17727"/>
      <c r="I17727"/>
      <c r="J17727"/>
      <c r="K17727"/>
    </row>
    <row r="17728" spans="1:11" ht="15">
      <c r="A17728"/>
      <c r="B17728"/>
      <c r="C17728"/>
      <c r="D17728"/>
      <c r="E17728"/>
      <c r="F17728"/>
      <c r="G17728"/>
      <c r="H17728"/>
      <c r="I17728"/>
      <c r="J17728"/>
      <c r="K17728"/>
    </row>
    <row r="17729" spans="1:11" ht="15">
      <c r="A17729"/>
      <c r="B17729"/>
      <c r="C17729"/>
      <c r="D17729"/>
      <c r="E17729"/>
      <c r="F17729"/>
      <c r="G17729"/>
      <c r="H17729"/>
      <c r="I17729"/>
      <c r="J17729"/>
      <c r="K17729"/>
    </row>
    <row r="17730" spans="1:11" ht="15">
      <c r="A17730"/>
      <c r="B17730"/>
      <c r="C17730"/>
      <c r="D17730"/>
      <c r="E17730"/>
      <c r="F17730"/>
      <c r="G17730"/>
      <c r="H17730"/>
      <c r="I17730"/>
      <c r="J17730"/>
      <c r="K17730"/>
    </row>
    <row r="17731" spans="1:11" ht="15">
      <c r="A17731"/>
      <c r="B17731"/>
      <c r="C17731"/>
      <c r="D17731"/>
      <c r="E17731"/>
      <c r="F17731"/>
      <c r="G17731"/>
      <c r="H17731"/>
      <c r="I17731"/>
      <c r="J17731"/>
      <c r="K17731"/>
    </row>
    <row r="17732" spans="1:11" ht="15">
      <c r="A17732"/>
      <c r="B17732"/>
      <c r="C17732"/>
      <c r="D17732"/>
      <c r="E17732"/>
      <c r="F17732"/>
      <c r="G17732"/>
      <c r="H17732"/>
      <c r="I17732"/>
      <c r="J17732"/>
      <c r="K17732"/>
    </row>
    <row r="17733" spans="1:11" ht="15">
      <c r="A17733"/>
      <c r="B17733"/>
      <c r="C17733"/>
      <c r="D17733"/>
      <c r="E17733"/>
      <c r="F17733"/>
      <c r="G17733"/>
      <c r="H17733"/>
      <c r="I17733"/>
      <c r="J17733"/>
      <c r="K17733"/>
    </row>
    <row r="17734" spans="1:11" ht="15">
      <c r="A17734"/>
      <c r="B17734"/>
      <c r="C17734"/>
      <c r="D17734"/>
      <c r="E17734"/>
      <c r="F17734"/>
      <c r="G17734"/>
      <c r="H17734"/>
      <c r="I17734"/>
      <c r="J17734"/>
      <c r="K17734"/>
    </row>
    <row r="17735" spans="1:11" ht="15">
      <c r="A17735"/>
      <c r="B17735"/>
      <c r="C17735"/>
      <c r="D17735"/>
      <c r="E17735"/>
      <c r="F17735"/>
      <c r="G17735"/>
      <c r="H17735"/>
      <c r="I17735"/>
      <c r="J17735"/>
      <c r="K17735"/>
    </row>
    <row r="17736" spans="1:11" ht="15">
      <c r="A17736"/>
      <c r="B17736"/>
      <c r="C17736"/>
      <c r="D17736"/>
      <c r="E17736"/>
      <c r="F17736"/>
      <c r="G17736"/>
      <c r="H17736"/>
      <c r="I17736"/>
      <c r="J17736"/>
      <c r="K17736"/>
    </row>
    <row r="17737" spans="1:11" ht="15">
      <c r="A17737"/>
      <c r="B17737"/>
      <c r="C17737"/>
      <c r="D17737"/>
      <c r="E17737"/>
      <c r="F17737"/>
      <c r="G17737"/>
      <c r="H17737"/>
      <c r="I17737"/>
      <c r="J17737"/>
      <c r="K17737"/>
    </row>
    <row r="17738" spans="1:11" ht="15">
      <c r="A17738"/>
      <c r="B17738"/>
      <c r="C17738"/>
      <c r="D17738"/>
      <c r="E17738"/>
      <c r="F17738"/>
      <c r="G17738"/>
      <c r="H17738"/>
      <c r="I17738"/>
      <c r="J17738"/>
      <c r="K17738"/>
    </row>
    <row r="17739" spans="1:11" ht="15">
      <c r="A17739"/>
      <c r="B17739"/>
      <c r="C17739"/>
      <c r="D17739"/>
      <c r="E17739"/>
      <c r="F17739"/>
      <c r="G17739"/>
      <c r="H17739"/>
      <c r="I17739"/>
      <c r="J17739"/>
      <c r="K17739"/>
    </row>
    <row r="17740" spans="1:11" ht="15">
      <c r="A17740"/>
      <c r="B17740"/>
      <c r="C17740"/>
      <c r="D17740"/>
      <c r="E17740"/>
      <c r="F17740"/>
      <c r="G17740"/>
      <c r="H17740"/>
      <c r="I17740"/>
      <c r="J17740"/>
      <c r="K17740"/>
    </row>
    <row r="17741" spans="1:11" ht="15">
      <c r="A17741"/>
      <c r="B17741"/>
      <c r="C17741"/>
      <c r="D17741"/>
      <c r="E17741"/>
      <c r="F17741"/>
      <c r="G17741"/>
      <c r="H17741"/>
      <c r="I17741"/>
      <c r="J17741"/>
      <c r="K17741"/>
    </row>
    <row r="17742" spans="1:11" ht="15">
      <c r="A17742"/>
      <c r="B17742"/>
      <c r="C17742"/>
      <c r="D17742"/>
      <c r="E17742"/>
      <c r="F17742"/>
      <c r="G17742"/>
      <c r="H17742"/>
      <c r="I17742"/>
      <c r="J17742"/>
      <c r="K17742"/>
    </row>
    <row r="17743" spans="1:11" ht="15">
      <c r="A17743"/>
      <c r="B17743"/>
      <c r="C17743"/>
      <c r="D17743"/>
      <c r="E17743"/>
      <c r="F17743"/>
      <c r="G17743"/>
      <c r="H17743"/>
      <c r="I17743"/>
      <c r="J17743"/>
      <c r="K17743"/>
    </row>
    <row r="17744" spans="1:11" ht="15">
      <c r="A17744"/>
      <c r="B17744"/>
      <c r="C17744"/>
      <c r="D17744"/>
      <c r="E17744"/>
      <c r="F17744"/>
      <c r="G17744"/>
      <c r="H17744"/>
      <c r="I17744"/>
      <c r="J17744"/>
      <c r="K17744"/>
    </row>
    <row r="17745" spans="1:11" ht="15">
      <c r="A17745"/>
      <c r="B17745"/>
      <c r="C17745"/>
      <c r="D17745"/>
      <c r="E17745"/>
      <c r="F17745"/>
      <c r="G17745"/>
      <c r="H17745"/>
      <c r="I17745"/>
      <c r="J17745"/>
      <c r="K17745"/>
    </row>
    <row r="17746" spans="1:11" ht="15">
      <c r="A17746"/>
      <c r="B17746"/>
      <c r="C17746"/>
      <c r="D17746"/>
      <c r="E17746"/>
      <c r="F17746"/>
      <c r="G17746"/>
      <c r="H17746"/>
      <c r="I17746"/>
      <c r="J17746"/>
      <c r="K17746"/>
    </row>
    <row r="17747" spans="1:11" ht="15">
      <c r="A17747"/>
      <c r="B17747"/>
      <c r="C17747"/>
      <c r="D17747"/>
      <c r="E17747"/>
      <c r="F17747"/>
      <c r="G17747"/>
      <c r="H17747"/>
      <c r="I17747"/>
      <c r="J17747"/>
      <c r="K17747"/>
    </row>
    <row r="17748" spans="1:11" ht="15">
      <c r="A17748"/>
      <c r="B17748"/>
      <c r="C17748"/>
      <c r="D17748"/>
      <c r="E17748"/>
      <c r="F17748"/>
      <c r="G17748"/>
      <c r="H17748"/>
      <c r="I17748"/>
      <c r="J17748"/>
      <c r="K17748"/>
    </row>
    <row r="17749" spans="1:11" ht="15">
      <c r="A17749"/>
      <c r="B17749"/>
      <c r="C17749"/>
      <c r="D17749"/>
      <c r="E17749"/>
      <c r="F17749"/>
      <c r="G17749"/>
      <c r="H17749"/>
      <c r="I17749"/>
      <c r="J17749"/>
      <c r="K17749"/>
    </row>
    <row r="17750" spans="1:11" ht="15">
      <c r="A17750"/>
      <c r="B17750"/>
      <c r="C17750"/>
      <c r="D17750"/>
      <c r="E17750"/>
      <c r="F17750"/>
      <c r="G17750"/>
      <c r="H17750"/>
      <c r="I17750"/>
      <c r="J17750"/>
      <c r="K17750"/>
    </row>
    <row r="17751" spans="1:11" ht="15">
      <c r="A17751"/>
      <c r="B17751"/>
      <c r="C17751"/>
      <c r="D17751"/>
      <c r="E17751"/>
      <c r="F17751"/>
      <c r="G17751"/>
      <c r="H17751"/>
      <c r="I17751"/>
      <c r="J17751"/>
      <c r="K17751"/>
    </row>
    <row r="17752" spans="1:11" ht="15">
      <c r="A17752"/>
      <c r="B17752"/>
      <c r="C17752"/>
      <c r="D17752"/>
      <c r="E17752"/>
      <c r="F17752"/>
      <c r="G17752"/>
      <c r="H17752"/>
      <c r="I17752"/>
      <c r="J17752"/>
      <c r="K17752"/>
    </row>
    <row r="17753" spans="1:11" ht="15">
      <c r="A17753"/>
      <c r="B17753"/>
      <c r="C17753"/>
      <c r="D17753"/>
      <c r="E17753"/>
      <c r="F17753"/>
      <c r="G17753"/>
      <c r="H17753"/>
      <c r="I17753"/>
      <c r="J17753"/>
      <c r="K17753"/>
    </row>
    <row r="17754" spans="1:11" ht="15">
      <c r="A17754"/>
      <c r="B17754"/>
      <c r="C17754"/>
      <c r="D17754"/>
      <c r="E17754"/>
      <c r="F17754"/>
      <c r="G17754"/>
      <c r="H17754"/>
      <c r="I17754"/>
      <c r="J17754"/>
      <c r="K17754"/>
    </row>
    <row r="17755" spans="1:11" ht="15">
      <c r="A17755"/>
      <c r="B17755"/>
      <c r="C17755"/>
      <c r="D17755"/>
      <c r="E17755"/>
      <c r="F17755"/>
      <c r="G17755"/>
      <c r="H17755"/>
      <c r="I17755"/>
      <c r="J17755"/>
      <c r="K17755"/>
    </row>
    <row r="17756" spans="1:11" ht="15">
      <c r="A17756"/>
      <c r="B17756"/>
      <c r="C17756"/>
      <c r="D17756"/>
      <c r="E17756"/>
      <c r="F17756"/>
      <c r="G17756"/>
      <c r="H17756"/>
      <c r="I17756"/>
      <c r="J17756"/>
      <c r="K17756"/>
    </row>
    <row r="17757" spans="1:11" ht="15">
      <c r="A17757"/>
      <c r="B17757"/>
      <c r="C17757"/>
      <c r="D17757"/>
      <c r="E17757"/>
      <c r="F17757"/>
      <c r="G17757"/>
      <c r="H17757"/>
      <c r="I17757"/>
      <c r="J17757"/>
      <c r="K17757"/>
    </row>
    <row r="17758" spans="1:11" ht="15">
      <c r="A17758"/>
      <c r="B17758"/>
      <c r="C17758"/>
      <c r="D17758"/>
      <c r="E17758"/>
      <c r="F17758"/>
      <c r="G17758"/>
      <c r="H17758"/>
      <c r="I17758"/>
      <c r="J17758"/>
      <c r="K17758"/>
    </row>
    <row r="17759" spans="1:11" ht="15">
      <c r="A17759"/>
      <c r="B17759"/>
      <c r="C17759"/>
      <c r="D17759"/>
      <c r="E17759"/>
      <c r="F17759"/>
      <c r="G17759"/>
      <c r="H17759"/>
      <c r="I17759"/>
      <c r="J17759"/>
      <c r="K17759"/>
    </row>
    <row r="17760" spans="1:11" ht="15">
      <c r="A17760"/>
      <c r="B17760"/>
      <c r="C17760"/>
      <c r="D17760"/>
      <c r="E17760"/>
      <c r="F17760"/>
      <c r="G17760"/>
      <c r="H17760"/>
      <c r="I17760"/>
      <c r="J17760"/>
      <c r="K17760"/>
    </row>
    <row r="17761" spans="1:11" ht="15">
      <c r="A17761"/>
      <c r="B17761"/>
      <c r="C17761"/>
      <c r="D17761"/>
      <c r="E17761"/>
      <c r="F17761"/>
      <c r="G17761"/>
      <c r="H17761"/>
      <c r="I17761"/>
      <c r="J17761"/>
      <c r="K17761"/>
    </row>
    <row r="17762" spans="1:11" ht="15">
      <c r="A17762"/>
      <c r="B17762"/>
      <c r="C17762"/>
      <c r="D17762"/>
      <c r="E17762"/>
      <c r="F17762"/>
      <c r="G17762"/>
      <c r="H17762"/>
      <c r="I17762"/>
      <c r="J17762"/>
      <c r="K17762"/>
    </row>
    <row r="17763" spans="1:11" ht="15">
      <c r="A17763"/>
      <c r="B17763"/>
      <c r="C17763"/>
      <c r="D17763"/>
      <c r="E17763"/>
      <c r="F17763"/>
      <c r="G17763"/>
      <c r="H17763"/>
      <c r="I17763"/>
      <c r="J17763"/>
      <c r="K17763"/>
    </row>
    <row r="17764" spans="1:11" ht="15">
      <c r="A17764"/>
      <c r="B17764"/>
      <c r="C17764"/>
      <c r="D17764"/>
      <c r="E17764"/>
      <c r="F17764"/>
      <c r="G17764"/>
      <c r="H17764"/>
      <c r="I17764"/>
      <c r="J17764"/>
      <c r="K17764"/>
    </row>
    <row r="17765" spans="1:11" ht="15">
      <c r="A17765"/>
      <c r="B17765"/>
      <c r="C17765"/>
      <c r="D17765"/>
      <c r="E17765"/>
      <c r="F17765"/>
      <c r="G17765"/>
      <c r="H17765"/>
      <c r="I17765"/>
      <c r="J17765"/>
      <c r="K17765"/>
    </row>
    <row r="17766" spans="1:11" ht="15">
      <c r="A17766"/>
      <c r="B17766"/>
      <c r="C17766"/>
      <c r="D17766"/>
      <c r="E17766"/>
      <c r="F17766"/>
      <c r="G17766"/>
      <c r="H17766"/>
      <c r="I17766"/>
      <c r="J17766"/>
      <c r="K17766"/>
    </row>
    <row r="17767" spans="1:11" ht="15">
      <c r="A17767"/>
      <c r="B17767"/>
      <c r="C17767"/>
      <c r="D17767"/>
      <c r="E17767"/>
      <c r="F17767"/>
      <c r="G17767"/>
      <c r="H17767"/>
      <c r="I17767"/>
      <c r="J17767"/>
      <c r="K17767"/>
    </row>
    <row r="17768" spans="1:11" ht="15">
      <c r="A17768"/>
      <c r="B17768"/>
      <c r="C17768"/>
      <c r="D17768"/>
      <c r="E17768"/>
      <c r="F17768"/>
      <c r="G17768"/>
      <c r="H17768"/>
      <c r="I17768"/>
      <c r="J17768"/>
      <c r="K17768"/>
    </row>
    <row r="17769" spans="1:11" ht="15">
      <c r="A17769"/>
      <c r="B17769"/>
      <c r="C17769"/>
      <c r="D17769"/>
      <c r="E17769"/>
      <c r="F17769"/>
      <c r="G17769"/>
      <c r="H17769"/>
      <c r="I17769"/>
      <c r="J17769"/>
      <c r="K17769"/>
    </row>
    <row r="17770" spans="1:11" ht="15">
      <c r="A17770"/>
      <c r="B17770"/>
      <c r="C17770"/>
      <c r="D17770"/>
      <c r="E17770"/>
      <c r="F17770"/>
      <c r="G17770"/>
      <c r="H17770"/>
      <c r="I17770"/>
      <c r="J17770"/>
      <c r="K17770"/>
    </row>
    <row r="17771" spans="1:11" ht="15">
      <c r="A17771"/>
      <c r="B17771"/>
      <c r="C17771"/>
      <c r="D17771"/>
      <c r="E17771"/>
      <c r="F17771"/>
      <c r="G17771"/>
      <c r="H17771"/>
      <c r="I17771"/>
      <c r="J17771"/>
      <c r="K17771"/>
    </row>
    <row r="17772" spans="1:11" ht="15">
      <c r="A17772"/>
      <c r="B17772"/>
      <c r="C17772"/>
      <c r="D17772"/>
      <c r="E17772"/>
      <c r="F17772"/>
      <c r="G17772"/>
      <c r="H17772"/>
      <c r="I17772"/>
      <c r="J17772"/>
      <c r="K17772"/>
    </row>
    <row r="17773" spans="1:11" ht="15">
      <c r="A17773"/>
      <c r="B17773"/>
      <c r="C17773"/>
      <c r="D17773"/>
      <c r="E17773"/>
      <c r="F17773"/>
      <c r="G17773"/>
      <c r="H17773"/>
      <c r="I17773"/>
      <c r="J17773"/>
      <c r="K17773"/>
    </row>
    <row r="17774" spans="1:11" ht="15">
      <c r="A17774"/>
      <c r="B17774"/>
      <c r="C17774"/>
      <c r="D17774"/>
      <c r="E17774"/>
      <c r="F17774"/>
      <c r="G17774"/>
      <c r="H17774"/>
      <c r="I17774"/>
      <c r="J17774"/>
      <c r="K17774"/>
    </row>
    <row r="17775" spans="1:11" ht="15">
      <c r="A17775"/>
      <c r="B17775"/>
      <c r="C17775"/>
      <c r="D17775"/>
      <c r="E17775"/>
      <c r="F17775"/>
      <c r="G17775"/>
      <c r="H17775"/>
      <c r="I17775"/>
      <c r="J17775"/>
      <c r="K17775"/>
    </row>
    <row r="17776" spans="1:11" ht="15">
      <c r="A17776"/>
      <c r="B17776"/>
      <c r="C17776"/>
      <c r="D17776"/>
      <c r="E17776"/>
      <c r="F17776"/>
      <c r="G17776"/>
      <c r="H17776"/>
      <c r="I17776"/>
      <c r="J17776"/>
      <c r="K17776"/>
    </row>
    <row r="17777" spans="1:11" ht="15">
      <c r="A17777"/>
      <c r="B17777"/>
      <c r="C17777"/>
      <c r="D17777"/>
      <c r="E17777"/>
      <c r="F17777"/>
      <c r="G17777"/>
      <c r="H17777"/>
      <c r="I17777"/>
      <c r="J17777"/>
      <c r="K17777"/>
    </row>
    <row r="17778" spans="1:11" ht="15">
      <c r="A17778"/>
      <c r="B17778"/>
      <c r="C17778"/>
      <c r="D17778"/>
      <c r="E17778"/>
      <c r="F17778"/>
      <c r="G17778"/>
      <c r="H17778"/>
      <c r="I17778"/>
      <c r="J17778"/>
      <c r="K17778"/>
    </row>
    <row r="17779" spans="1:11" ht="15">
      <c r="A17779"/>
      <c r="B17779"/>
      <c r="C17779"/>
      <c r="D17779"/>
      <c r="E17779"/>
      <c r="F17779"/>
      <c r="G17779"/>
      <c r="H17779"/>
      <c r="I17779"/>
      <c r="J17779"/>
      <c r="K17779"/>
    </row>
    <row r="17780" spans="1:11" ht="15">
      <c r="A17780"/>
      <c r="B17780"/>
      <c r="C17780"/>
      <c r="D17780"/>
      <c r="E17780"/>
      <c r="F17780"/>
      <c r="G17780"/>
      <c r="H17780"/>
      <c r="I17780"/>
      <c r="J17780"/>
      <c r="K17780"/>
    </row>
    <row r="17781" spans="1:11" ht="15">
      <c r="A17781"/>
      <c r="B17781"/>
      <c r="C17781"/>
      <c r="D17781"/>
      <c r="E17781"/>
      <c r="F17781"/>
      <c r="G17781"/>
      <c r="H17781"/>
      <c r="I17781"/>
      <c r="J17781"/>
      <c r="K17781"/>
    </row>
    <row r="17782" spans="1:11" ht="15">
      <c r="A17782"/>
      <c r="B17782"/>
      <c r="C17782"/>
      <c r="D17782"/>
      <c r="E17782"/>
      <c r="F17782"/>
      <c r="G17782"/>
      <c r="H17782"/>
      <c r="I17782"/>
      <c r="J17782"/>
      <c r="K17782"/>
    </row>
    <row r="17783" spans="1:11" ht="15">
      <c r="A17783"/>
      <c r="B17783"/>
      <c r="C17783"/>
      <c r="D17783"/>
      <c r="E17783"/>
      <c r="F17783"/>
      <c r="G17783"/>
      <c r="H17783"/>
      <c r="I17783"/>
      <c r="J17783"/>
      <c r="K17783"/>
    </row>
    <row r="17784" spans="1:11" ht="15">
      <c r="A17784"/>
      <c r="B17784"/>
      <c r="C17784"/>
      <c r="D17784"/>
      <c r="E17784"/>
      <c r="F17784"/>
      <c r="G17784"/>
      <c r="H17784"/>
      <c r="I17784"/>
      <c r="J17784"/>
      <c r="K17784"/>
    </row>
    <row r="17785" spans="1:11" ht="15">
      <c r="A17785"/>
      <c r="B17785"/>
      <c r="C17785"/>
      <c r="D17785"/>
      <c r="E17785"/>
      <c r="F17785"/>
      <c r="G17785"/>
      <c r="H17785"/>
      <c r="I17785"/>
      <c r="J17785"/>
      <c r="K17785"/>
    </row>
    <row r="17786" spans="1:11" ht="15">
      <c r="A17786"/>
      <c r="B17786"/>
      <c r="C17786"/>
      <c r="D17786"/>
      <c r="E17786"/>
      <c r="F17786"/>
      <c r="G17786"/>
      <c r="H17786"/>
      <c r="I17786"/>
      <c r="J17786"/>
      <c r="K17786"/>
    </row>
    <row r="17787" spans="1:11" ht="15">
      <c r="A17787"/>
      <c r="B17787"/>
      <c r="C17787"/>
      <c r="D17787"/>
      <c r="E17787"/>
      <c r="F17787"/>
      <c r="G17787"/>
      <c r="H17787"/>
      <c r="I17787"/>
      <c r="J17787"/>
      <c r="K17787"/>
    </row>
    <row r="17788" spans="1:11" ht="15">
      <c r="A17788"/>
      <c r="B17788"/>
      <c r="C17788"/>
      <c r="D17788"/>
      <c r="E17788"/>
      <c r="F17788"/>
      <c r="G17788"/>
      <c r="H17788"/>
      <c r="I17788"/>
      <c r="J17788"/>
      <c r="K17788"/>
    </row>
    <row r="17789" spans="1:11" ht="15">
      <c r="A17789"/>
      <c r="B17789"/>
      <c r="C17789"/>
      <c r="D17789"/>
      <c r="E17789"/>
      <c r="F17789"/>
      <c r="G17789"/>
      <c r="H17789"/>
      <c r="I17789"/>
      <c r="J17789"/>
      <c r="K17789"/>
    </row>
    <row r="17790" spans="1:11" ht="15">
      <c r="A17790"/>
      <c r="B17790"/>
      <c r="C17790"/>
      <c r="D17790"/>
      <c r="E17790"/>
      <c r="F17790"/>
      <c r="G17790"/>
      <c r="H17790"/>
      <c r="I17790"/>
      <c r="J17790"/>
      <c r="K17790"/>
    </row>
    <row r="17791" spans="1:11" ht="15">
      <c r="A17791"/>
      <c r="B17791"/>
      <c r="C17791"/>
      <c r="D17791"/>
      <c r="E17791"/>
      <c r="F17791"/>
      <c r="G17791"/>
      <c r="H17791"/>
      <c r="I17791"/>
      <c r="J17791"/>
      <c r="K17791"/>
    </row>
    <row r="17792" spans="1:11" ht="15">
      <c r="A17792"/>
      <c r="B17792"/>
      <c r="C17792"/>
      <c r="D17792"/>
      <c r="E17792"/>
      <c r="F17792"/>
      <c r="G17792"/>
      <c r="H17792"/>
      <c r="I17792"/>
      <c r="J17792"/>
      <c r="K17792"/>
    </row>
    <row r="17793" spans="1:11" ht="15">
      <c r="A17793"/>
      <c r="B17793"/>
      <c r="C17793"/>
      <c r="D17793"/>
      <c r="E17793"/>
      <c r="F17793"/>
      <c r="G17793"/>
      <c r="H17793"/>
      <c r="I17793"/>
      <c r="J17793"/>
      <c r="K17793"/>
    </row>
    <row r="17794" spans="1:11" ht="15">
      <c r="A17794"/>
      <c r="B17794"/>
      <c r="C17794"/>
      <c r="D17794"/>
      <c r="E17794"/>
      <c r="F17794"/>
      <c r="G17794"/>
      <c r="H17794"/>
      <c r="I17794"/>
      <c r="J17794"/>
      <c r="K17794"/>
    </row>
    <row r="17795" spans="1:11" ht="15">
      <c r="A17795"/>
      <c r="B17795"/>
      <c r="C17795"/>
      <c r="D17795"/>
      <c r="E17795"/>
      <c r="F17795"/>
      <c r="G17795"/>
      <c r="H17795"/>
      <c r="I17795"/>
      <c r="J17795"/>
      <c r="K17795"/>
    </row>
    <row r="17796" spans="1:11" ht="15">
      <c r="A17796"/>
      <c r="B17796"/>
      <c r="C17796"/>
      <c r="D17796"/>
      <c r="E17796"/>
      <c r="F17796"/>
      <c r="G17796"/>
      <c r="H17796"/>
      <c r="I17796"/>
      <c r="J17796"/>
      <c r="K17796"/>
    </row>
    <row r="17797" spans="1:11" ht="15">
      <c r="A17797"/>
      <c r="B17797"/>
      <c r="C17797"/>
      <c r="D17797"/>
      <c r="E17797"/>
      <c r="F17797"/>
      <c r="G17797"/>
      <c r="H17797"/>
      <c r="I17797"/>
      <c r="J17797"/>
      <c r="K17797"/>
    </row>
    <row r="17798" spans="1:11" ht="15">
      <c r="A17798"/>
      <c r="B17798"/>
      <c r="C17798"/>
      <c r="D17798"/>
      <c r="E17798"/>
      <c r="F17798"/>
      <c r="G17798"/>
      <c r="H17798"/>
      <c r="I17798"/>
      <c r="J17798"/>
      <c r="K17798"/>
    </row>
    <row r="17799" spans="1:11" ht="15">
      <c r="A17799"/>
      <c r="B17799"/>
      <c r="C17799"/>
      <c r="D17799"/>
      <c r="E17799"/>
      <c r="F17799"/>
      <c r="G17799"/>
      <c r="H17799"/>
      <c r="I17799"/>
      <c r="J17799"/>
      <c r="K17799"/>
    </row>
    <row r="17800" spans="1:11" ht="15">
      <c r="A17800"/>
      <c r="B17800"/>
      <c r="C17800"/>
      <c r="D17800"/>
      <c r="E17800"/>
      <c r="F17800"/>
      <c r="G17800"/>
      <c r="H17800"/>
      <c r="I17800"/>
      <c r="J17800"/>
      <c r="K17800"/>
    </row>
    <row r="17801" spans="1:11" ht="15">
      <c r="A17801"/>
      <c r="B17801"/>
      <c r="C17801"/>
      <c r="D17801"/>
      <c r="E17801"/>
      <c r="F17801"/>
      <c r="G17801"/>
      <c r="H17801"/>
      <c r="I17801"/>
      <c r="J17801"/>
      <c r="K17801"/>
    </row>
    <row r="17802" spans="1:11" ht="15">
      <c r="A17802"/>
      <c r="B17802"/>
      <c r="C17802"/>
      <c r="D17802"/>
      <c r="E17802"/>
      <c r="F17802"/>
      <c r="G17802"/>
      <c r="H17802"/>
      <c r="I17802"/>
      <c r="J17802"/>
      <c r="K17802"/>
    </row>
    <row r="17803" spans="1:11" ht="15">
      <c r="A17803"/>
      <c r="B17803"/>
      <c r="C17803"/>
      <c r="D17803"/>
      <c r="E17803"/>
      <c r="F17803"/>
      <c r="G17803"/>
      <c r="H17803"/>
      <c r="I17803"/>
      <c r="J17803"/>
      <c r="K17803"/>
    </row>
    <row r="17804" spans="1:11" ht="15">
      <c r="A17804"/>
      <c r="B17804"/>
      <c r="C17804"/>
      <c r="D17804"/>
      <c r="E17804"/>
      <c r="F17804"/>
      <c r="G17804"/>
      <c r="H17804"/>
      <c r="I17804"/>
      <c r="J17804"/>
      <c r="K17804"/>
    </row>
    <row r="17805" spans="1:11" ht="15">
      <c r="A17805"/>
      <c r="B17805"/>
      <c r="C17805"/>
      <c r="D17805"/>
      <c r="E17805"/>
      <c r="F17805"/>
      <c r="G17805"/>
      <c r="H17805"/>
      <c r="I17805"/>
      <c r="J17805"/>
      <c r="K17805"/>
    </row>
    <row r="17806" spans="1:11" ht="15">
      <c r="A17806"/>
      <c r="B17806"/>
      <c r="C17806"/>
      <c r="D17806"/>
      <c r="E17806"/>
      <c r="F17806"/>
      <c r="G17806"/>
      <c r="H17806"/>
      <c r="I17806"/>
      <c r="J17806"/>
      <c r="K17806"/>
    </row>
    <row r="17807" spans="1:11" ht="15">
      <c r="A17807"/>
      <c r="B17807"/>
      <c r="C17807"/>
      <c r="D17807"/>
      <c r="E17807"/>
      <c r="F17807"/>
      <c r="G17807"/>
      <c r="H17807"/>
      <c r="I17807"/>
      <c r="J17807"/>
      <c r="K17807"/>
    </row>
    <row r="17808" spans="1:11" ht="15">
      <c r="A17808"/>
      <c r="B17808"/>
      <c r="C17808"/>
      <c r="D17808"/>
      <c r="E17808"/>
      <c r="F17808"/>
      <c r="G17808"/>
      <c r="H17808"/>
      <c r="I17808"/>
      <c r="J17808"/>
      <c r="K17808"/>
    </row>
    <row r="17809" spans="1:11" ht="15">
      <c r="A17809"/>
      <c r="B17809"/>
      <c r="C17809"/>
      <c r="D17809"/>
      <c r="E17809"/>
      <c r="F17809"/>
      <c r="G17809"/>
      <c r="H17809"/>
      <c r="I17809"/>
      <c r="J17809"/>
      <c r="K17809"/>
    </row>
    <row r="17810" spans="1:11" ht="15">
      <c r="A17810"/>
      <c r="B17810"/>
      <c r="C17810"/>
      <c r="D17810"/>
      <c r="E17810"/>
      <c r="F17810"/>
      <c r="G17810"/>
      <c r="H17810"/>
      <c r="I17810"/>
      <c r="J17810"/>
      <c r="K17810"/>
    </row>
    <row r="17811" spans="1:11" ht="15">
      <c r="A17811"/>
      <c r="B17811"/>
      <c r="C17811"/>
      <c r="D17811"/>
      <c r="E17811"/>
      <c r="F17811"/>
      <c r="G17811"/>
      <c r="H17811"/>
      <c r="I17811"/>
      <c r="J17811"/>
      <c r="K17811"/>
    </row>
    <row r="17812" spans="1:11" ht="15">
      <c r="A17812"/>
      <c r="B17812"/>
      <c r="C17812"/>
      <c r="D17812"/>
      <c r="E17812"/>
      <c r="F17812"/>
      <c r="G17812"/>
      <c r="H17812"/>
      <c r="I17812"/>
      <c r="J17812"/>
      <c r="K17812"/>
    </row>
    <row r="17813" spans="1:11" ht="15">
      <c r="A17813"/>
      <c r="B17813"/>
      <c r="C17813"/>
      <c r="D17813"/>
      <c r="E17813"/>
      <c r="F17813"/>
      <c r="G17813"/>
      <c r="H17813"/>
      <c r="I17813"/>
      <c r="J17813"/>
      <c r="K17813"/>
    </row>
    <row r="17814" spans="1:11" ht="15">
      <c r="A17814"/>
      <c r="B17814"/>
      <c r="C17814"/>
      <c r="D17814"/>
      <c r="E17814"/>
      <c r="F17814"/>
      <c r="G17814"/>
      <c r="H17814"/>
      <c r="I17814"/>
      <c r="J17814"/>
      <c r="K17814"/>
    </row>
    <row r="17815" spans="1:11" ht="15">
      <c r="A17815"/>
      <c r="B17815"/>
      <c r="C17815"/>
      <c r="D17815"/>
      <c r="E17815"/>
      <c r="F17815"/>
      <c r="G17815"/>
      <c r="H17815"/>
      <c r="I17815"/>
      <c r="J17815"/>
      <c r="K17815"/>
    </row>
    <row r="17816" spans="1:11" ht="15">
      <c r="A17816"/>
      <c r="B17816"/>
      <c r="C17816"/>
      <c r="D17816"/>
      <c r="E17816"/>
      <c r="F17816"/>
      <c r="G17816"/>
      <c r="H17816"/>
      <c r="I17816"/>
      <c r="J17816"/>
      <c r="K17816"/>
    </row>
    <row r="17817" spans="1:11" ht="15">
      <c r="A17817"/>
      <c r="B17817"/>
      <c r="C17817"/>
      <c r="D17817"/>
      <c r="E17817"/>
      <c r="F17817"/>
      <c r="G17817"/>
      <c r="H17817"/>
      <c r="I17817"/>
      <c r="J17817"/>
      <c r="K17817"/>
    </row>
    <row r="17818" spans="1:11" ht="15">
      <c r="A17818"/>
      <c r="B17818"/>
      <c r="C17818"/>
      <c r="D17818"/>
      <c r="E17818"/>
      <c r="F17818"/>
      <c r="G17818"/>
      <c r="H17818"/>
      <c r="I17818"/>
      <c r="J17818"/>
      <c r="K17818"/>
    </row>
    <row r="17819" spans="1:11" ht="15">
      <c r="A17819"/>
      <c r="B17819"/>
      <c r="C17819"/>
      <c r="D17819"/>
      <c r="E17819"/>
      <c r="F17819"/>
      <c r="G17819"/>
      <c r="H17819"/>
      <c r="I17819"/>
      <c r="J17819"/>
      <c r="K17819"/>
    </row>
    <row r="17820" spans="1:11" ht="15">
      <c r="A17820"/>
      <c r="B17820"/>
      <c r="C17820"/>
      <c r="D17820"/>
      <c r="E17820"/>
      <c r="F17820"/>
      <c r="G17820"/>
      <c r="H17820"/>
      <c r="I17820"/>
      <c r="J17820"/>
      <c r="K17820"/>
    </row>
    <row r="17821" spans="1:11" ht="15">
      <c r="A17821"/>
      <c r="B17821"/>
      <c r="C17821"/>
      <c r="D17821"/>
      <c r="E17821"/>
      <c r="F17821"/>
      <c r="G17821"/>
      <c r="H17821"/>
      <c r="I17821"/>
      <c r="J17821"/>
      <c r="K17821"/>
    </row>
    <row r="17822" spans="1:11" ht="15">
      <c r="A17822"/>
      <c r="B17822"/>
      <c r="C17822"/>
      <c r="D17822"/>
      <c r="E17822"/>
      <c r="F17822"/>
      <c r="G17822"/>
      <c r="H17822"/>
      <c r="I17822"/>
      <c r="J17822"/>
      <c r="K17822"/>
    </row>
    <row r="17823" spans="1:11" ht="15">
      <c r="A17823"/>
      <c r="B17823"/>
      <c r="C17823"/>
      <c r="D17823"/>
      <c r="E17823"/>
      <c r="F17823"/>
      <c r="G17823"/>
      <c r="H17823"/>
      <c r="I17823"/>
      <c r="J17823"/>
      <c r="K17823"/>
    </row>
    <row r="17824" spans="1:11" ht="15">
      <c r="A17824"/>
      <c r="B17824"/>
      <c r="C17824"/>
      <c r="D17824"/>
      <c r="E17824"/>
      <c r="F17824"/>
      <c r="G17824"/>
      <c r="H17824"/>
      <c r="I17824"/>
      <c r="J17824"/>
      <c r="K17824"/>
    </row>
    <row r="17825" spans="1:11" ht="15">
      <c r="A17825"/>
      <c r="B17825"/>
      <c r="C17825"/>
      <c r="D17825"/>
      <c r="E17825"/>
      <c r="F17825"/>
      <c r="G17825"/>
      <c r="H17825"/>
      <c r="I17825"/>
      <c r="J17825"/>
      <c r="K17825"/>
    </row>
    <row r="17826" spans="1:11" ht="15">
      <c r="A17826"/>
      <c r="B17826"/>
      <c r="C17826"/>
      <c r="D17826"/>
      <c r="E17826"/>
      <c r="F17826"/>
      <c r="G17826"/>
      <c r="H17826"/>
      <c r="I17826"/>
      <c r="J17826"/>
      <c r="K17826"/>
    </row>
    <row r="17827" spans="1:11" ht="15">
      <c r="A17827"/>
      <c r="B17827"/>
      <c r="C17827"/>
      <c r="D17827"/>
      <c r="E17827"/>
      <c r="F17827"/>
      <c r="G17827"/>
      <c r="H17827"/>
      <c r="I17827"/>
      <c r="J17827"/>
      <c r="K17827"/>
    </row>
    <row r="17828" spans="1:11" ht="15">
      <c r="A17828"/>
      <c r="B17828"/>
      <c r="C17828"/>
      <c r="D17828"/>
      <c r="E17828"/>
      <c r="F17828"/>
      <c r="G17828"/>
      <c r="H17828"/>
      <c r="I17828"/>
      <c r="J17828"/>
      <c r="K17828"/>
    </row>
    <row r="17829" spans="1:11" ht="15">
      <c r="A17829"/>
      <c r="B17829"/>
      <c r="C17829"/>
      <c r="D17829"/>
      <c r="E17829"/>
      <c r="F17829"/>
      <c r="G17829"/>
      <c r="H17829"/>
      <c r="I17829"/>
      <c r="J17829"/>
      <c r="K17829"/>
    </row>
    <row r="17830" spans="1:11" ht="15">
      <c r="A17830"/>
      <c r="B17830"/>
      <c r="C17830"/>
      <c r="D17830"/>
      <c r="E17830"/>
      <c r="F17830"/>
      <c r="G17830"/>
      <c r="H17830"/>
      <c r="I17830"/>
      <c r="J17830"/>
      <c r="K17830"/>
    </row>
    <row r="17831" spans="1:11" ht="15">
      <c r="A17831"/>
      <c r="B17831"/>
      <c r="C17831"/>
      <c r="D17831"/>
      <c r="E17831"/>
      <c r="F17831"/>
      <c r="G17831"/>
      <c r="H17831"/>
      <c r="I17831"/>
      <c r="J17831"/>
      <c r="K17831"/>
    </row>
    <row r="17832" spans="1:11" ht="15">
      <c r="A17832"/>
      <c r="B17832"/>
      <c r="C17832"/>
      <c r="D17832"/>
      <c r="E17832"/>
      <c r="F17832"/>
      <c r="G17832"/>
      <c r="H17832"/>
      <c r="I17832"/>
      <c r="J17832"/>
      <c r="K17832"/>
    </row>
    <row r="17833" spans="1:11" ht="15">
      <c r="A17833"/>
      <c r="B17833"/>
      <c r="C17833"/>
      <c r="D17833"/>
      <c r="E17833"/>
      <c r="F17833"/>
      <c r="G17833"/>
      <c r="H17833"/>
      <c r="I17833"/>
      <c r="J17833"/>
      <c r="K17833"/>
    </row>
    <row r="17834" spans="1:11" ht="15">
      <c r="A17834"/>
      <c r="B17834"/>
      <c r="C17834"/>
      <c r="D17834"/>
      <c r="E17834"/>
      <c r="F17834"/>
      <c r="G17834"/>
      <c r="H17834"/>
      <c r="I17834"/>
      <c r="J17834"/>
      <c r="K17834"/>
    </row>
    <row r="17835" spans="1:11" ht="15">
      <c r="A17835"/>
      <c r="B17835"/>
      <c r="C17835"/>
      <c r="D17835"/>
      <c r="E17835"/>
      <c r="F17835"/>
      <c r="G17835"/>
      <c r="H17835"/>
      <c r="I17835"/>
      <c r="J17835"/>
      <c r="K17835"/>
    </row>
    <row r="17836" spans="1:11" ht="15">
      <c r="A17836"/>
      <c r="B17836"/>
      <c r="C17836"/>
      <c r="D17836"/>
      <c r="E17836"/>
      <c r="F17836"/>
      <c r="G17836"/>
      <c r="H17836"/>
      <c r="I17836"/>
      <c r="J17836"/>
      <c r="K17836"/>
    </row>
    <row r="17837" spans="1:11" ht="15">
      <c r="A17837"/>
      <c r="B17837"/>
      <c r="C17837"/>
      <c r="D17837"/>
      <c r="E17837"/>
      <c r="F17837"/>
      <c r="G17837"/>
      <c r="H17837"/>
      <c r="I17837"/>
      <c r="J17837"/>
      <c r="K17837"/>
    </row>
    <row r="17838" spans="1:11" ht="15">
      <c r="A17838"/>
      <c r="B17838"/>
      <c r="C17838"/>
      <c r="D17838"/>
      <c r="E17838"/>
      <c r="F17838"/>
      <c r="G17838"/>
      <c r="H17838"/>
      <c r="I17838"/>
      <c r="J17838"/>
      <c r="K17838"/>
    </row>
    <row r="17839" spans="1:11" ht="15">
      <c r="A17839"/>
      <c r="B17839"/>
      <c r="C17839"/>
      <c r="D17839"/>
      <c r="E17839"/>
      <c r="F17839"/>
      <c r="G17839"/>
      <c r="H17839"/>
      <c r="I17839"/>
      <c r="J17839"/>
      <c r="K17839"/>
    </row>
    <row r="17840" spans="1:11" ht="15">
      <c r="A17840"/>
      <c r="B17840"/>
      <c r="C17840"/>
      <c r="D17840"/>
      <c r="E17840"/>
      <c r="F17840"/>
      <c r="G17840"/>
      <c r="H17840"/>
      <c r="I17840"/>
      <c r="J17840"/>
      <c r="K17840"/>
    </row>
    <row r="17841" spans="1:11" ht="15">
      <c r="A17841"/>
      <c r="B17841"/>
      <c r="C17841"/>
      <c r="D17841"/>
      <c r="E17841"/>
      <c r="F17841"/>
      <c r="G17841"/>
      <c r="H17841"/>
      <c r="I17841"/>
      <c r="J17841"/>
      <c r="K17841"/>
    </row>
    <row r="17842" spans="1:11" ht="15">
      <c r="A17842"/>
      <c r="B17842"/>
      <c r="C17842"/>
      <c r="D17842"/>
      <c r="E17842"/>
      <c r="F17842"/>
      <c r="G17842"/>
      <c r="H17842"/>
      <c r="I17842"/>
      <c r="J17842"/>
      <c r="K17842"/>
    </row>
    <row r="17843" spans="1:11" ht="15">
      <c r="A17843"/>
      <c r="B17843"/>
      <c r="C17843"/>
      <c r="D17843"/>
      <c r="E17843"/>
      <c r="F17843"/>
      <c r="G17843"/>
      <c r="H17843"/>
      <c r="I17843"/>
      <c r="J17843"/>
      <c r="K17843"/>
    </row>
    <row r="17844" spans="1:11" ht="15">
      <c r="A17844"/>
      <c r="B17844"/>
      <c r="C17844"/>
      <c r="D17844"/>
      <c r="E17844"/>
      <c r="F17844"/>
      <c r="G17844"/>
      <c r="H17844"/>
      <c r="I17844"/>
      <c r="J17844"/>
      <c r="K17844"/>
    </row>
    <row r="17845" spans="1:11" ht="15">
      <c r="A17845"/>
      <c r="B17845"/>
      <c r="C17845"/>
      <c r="D17845"/>
      <c r="E17845"/>
      <c r="F17845"/>
      <c r="G17845"/>
      <c r="H17845"/>
      <c r="I17845"/>
      <c r="J17845"/>
      <c r="K17845"/>
    </row>
    <row r="17846" spans="1:11" ht="15">
      <c r="A17846"/>
      <c r="B17846"/>
      <c r="C17846"/>
      <c r="D17846"/>
      <c r="E17846"/>
      <c r="F17846"/>
      <c r="G17846"/>
      <c r="H17846"/>
      <c r="I17846"/>
      <c r="J17846"/>
      <c r="K17846"/>
    </row>
    <row r="17847" spans="1:11" ht="15">
      <c r="A17847"/>
      <c r="B17847"/>
      <c r="C17847"/>
      <c r="D17847"/>
      <c r="E17847"/>
      <c r="F17847"/>
      <c r="G17847"/>
      <c r="H17847"/>
      <c r="I17847"/>
      <c r="J17847"/>
      <c r="K17847"/>
    </row>
    <row r="17848" spans="1:11" ht="15">
      <c r="A17848"/>
      <c r="B17848"/>
      <c r="C17848"/>
      <c r="D17848"/>
      <c r="E17848"/>
      <c r="F17848"/>
      <c r="G17848"/>
      <c r="H17848"/>
      <c r="I17848"/>
      <c r="J17848"/>
      <c r="K17848"/>
    </row>
    <row r="17849" spans="1:11" ht="15">
      <c r="A17849"/>
      <c r="B17849"/>
      <c r="C17849"/>
      <c r="D17849"/>
      <c r="E17849"/>
      <c r="F17849"/>
      <c r="G17849"/>
      <c r="H17849"/>
      <c r="I17849"/>
      <c r="J17849"/>
      <c r="K17849"/>
    </row>
    <row r="17850" spans="1:11" ht="15">
      <c r="A17850"/>
      <c r="B17850"/>
      <c r="C17850"/>
      <c r="D17850"/>
      <c r="E17850"/>
      <c r="F17850"/>
      <c r="G17850"/>
      <c r="H17850"/>
      <c r="I17850"/>
      <c r="J17850"/>
      <c r="K17850"/>
    </row>
    <row r="17851" spans="1:11" ht="15">
      <c r="A17851"/>
      <c r="B17851"/>
      <c r="C17851"/>
      <c r="D17851"/>
      <c r="E17851"/>
      <c r="F17851"/>
      <c r="G17851"/>
      <c r="H17851"/>
      <c r="I17851"/>
      <c r="J17851"/>
      <c r="K17851"/>
    </row>
    <row r="17852" spans="1:11" ht="15">
      <c r="A17852"/>
      <c r="B17852"/>
      <c r="C17852"/>
      <c r="D17852"/>
      <c r="E17852"/>
      <c r="F17852"/>
      <c r="G17852"/>
      <c r="H17852"/>
      <c r="I17852"/>
      <c r="J17852"/>
      <c r="K17852"/>
    </row>
    <row r="17853" spans="1:11" ht="15">
      <c r="A17853"/>
      <c r="B17853"/>
      <c r="C17853"/>
      <c r="D17853"/>
      <c r="E17853"/>
      <c r="F17853"/>
      <c r="G17853"/>
      <c r="H17853"/>
      <c r="I17853"/>
      <c r="J17853"/>
      <c r="K17853"/>
    </row>
    <row r="17854" spans="1:11" ht="15">
      <c r="A17854"/>
      <c r="B17854"/>
      <c r="C17854"/>
      <c r="D17854"/>
      <c r="E17854"/>
      <c r="F17854"/>
      <c r="G17854"/>
      <c r="H17854"/>
      <c r="I17854"/>
      <c r="J17854"/>
      <c r="K17854"/>
    </row>
    <row r="17855" spans="1:11" ht="15">
      <c r="A17855"/>
      <c r="B17855"/>
      <c r="C17855"/>
      <c r="D17855"/>
      <c r="E17855"/>
      <c r="F17855"/>
      <c r="G17855"/>
      <c r="H17855"/>
      <c r="I17855"/>
      <c r="J17855"/>
      <c r="K17855"/>
    </row>
    <row r="17856" spans="1:11" ht="15">
      <c r="A17856"/>
      <c r="B17856"/>
      <c r="C17856"/>
      <c r="D17856"/>
      <c r="E17856"/>
      <c r="F17856"/>
      <c r="G17856"/>
      <c r="H17856"/>
      <c r="I17856"/>
      <c r="J17856"/>
      <c r="K17856"/>
    </row>
    <row r="17857" spans="1:11" ht="15">
      <c r="A17857"/>
      <c r="B17857"/>
      <c r="C17857"/>
      <c r="D17857"/>
      <c r="E17857"/>
      <c r="F17857"/>
      <c r="G17857"/>
      <c r="H17857"/>
      <c r="I17857"/>
      <c r="J17857"/>
      <c r="K17857"/>
    </row>
    <row r="17858" spans="1:11" ht="15">
      <c r="A17858"/>
      <c r="B17858"/>
      <c r="C17858"/>
      <c r="D17858"/>
      <c r="E17858"/>
      <c r="F17858"/>
      <c r="G17858"/>
      <c r="H17858"/>
      <c r="I17858"/>
      <c r="J17858"/>
      <c r="K17858"/>
    </row>
    <row r="17859" spans="1:11" ht="15">
      <c r="A17859"/>
      <c r="B17859"/>
      <c r="C17859"/>
      <c r="D17859"/>
      <c r="E17859"/>
      <c r="F17859"/>
      <c r="G17859"/>
      <c r="H17859"/>
      <c r="I17859"/>
      <c r="J17859"/>
      <c r="K17859"/>
    </row>
    <row r="17860" spans="1:11" ht="15">
      <c r="A17860"/>
      <c r="B17860"/>
      <c r="C17860"/>
      <c r="D17860"/>
      <c r="E17860"/>
      <c r="F17860"/>
      <c r="G17860"/>
      <c r="H17860"/>
      <c r="I17860"/>
      <c r="J17860"/>
      <c r="K17860"/>
    </row>
    <row r="17861" spans="1:11" ht="15">
      <c r="A17861"/>
      <c r="B17861"/>
      <c r="C17861"/>
      <c r="D17861"/>
      <c r="E17861"/>
      <c r="F17861"/>
      <c r="G17861"/>
      <c r="H17861"/>
      <c r="I17861"/>
      <c r="J17861"/>
      <c r="K17861"/>
    </row>
    <row r="17862" spans="1:11" ht="15">
      <c r="A17862"/>
      <c r="B17862"/>
      <c r="C17862"/>
      <c r="D17862"/>
      <c r="E17862"/>
      <c r="F17862"/>
      <c r="G17862"/>
      <c r="H17862"/>
      <c r="I17862"/>
      <c r="J17862"/>
      <c r="K17862"/>
    </row>
    <row r="17863" spans="1:11" ht="15">
      <c r="A17863"/>
      <c r="B17863"/>
      <c r="C17863"/>
      <c r="D17863"/>
      <c r="E17863"/>
      <c r="F17863"/>
      <c r="G17863"/>
      <c r="H17863"/>
      <c r="I17863"/>
      <c r="J17863"/>
      <c r="K17863"/>
    </row>
    <row r="17864" spans="1:11" ht="15">
      <c r="A17864"/>
      <c r="B17864"/>
      <c r="C17864"/>
      <c r="D17864"/>
      <c r="E17864"/>
      <c r="F17864"/>
      <c r="G17864"/>
      <c r="H17864"/>
      <c r="I17864"/>
      <c r="J17864"/>
      <c r="K17864"/>
    </row>
    <row r="17865" spans="1:11" ht="15">
      <c r="A17865"/>
      <c r="B17865"/>
      <c r="C17865"/>
      <c r="D17865"/>
      <c r="E17865"/>
      <c r="F17865"/>
      <c r="G17865"/>
      <c r="H17865"/>
      <c r="I17865"/>
      <c r="J17865"/>
      <c r="K17865"/>
    </row>
    <row r="17866" spans="1:11" ht="15">
      <c r="A17866"/>
      <c r="B17866"/>
      <c r="C17866"/>
      <c r="D17866"/>
      <c r="E17866"/>
      <c r="F17866"/>
      <c r="G17866"/>
      <c r="H17866"/>
      <c r="I17866"/>
      <c r="J17866"/>
      <c r="K17866"/>
    </row>
    <row r="17867" spans="1:11" ht="15">
      <c r="A17867"/>
      <c r="B17867"/>
      <c r="C17867"/>
      <c r="D17867"/>
      <c r="E17867"/>
      <c r="F17867"/>
      <c r="G17867"/>
      <c r="H17867"/>
      <c r="I17867"/>
      <c r="J17867"/>
      <c r="K17867"/>
    </row>
    <row r="17868" spans="1:11" ht="15">
      <c r="A17868"/>
      <c r="B17868"/>
      <c r="C17868"/>
      <c r="D17868"/>
      <c r="E17868"/>
      <c r="F17868"/>
      <c r="G17868"/>
      <c r="H17868"/>
      <c r="I17868"/>
      <c r="J17868"/>
      <c r="K17868"/>
    </row>
    <row r="17869" spans="1:11" ht="15">
      <c r="A17869"/>
      <c r="B17869"/>
      <c r="C17869"/>
      <c r="D17869"/>
      <c r="E17869"/>
      <c r="F17869"/>
      <c r="G17869"/>
      <c r="H17869"/>
      <c r="I17869"/>
      <c r="J17869"/>
      <c r="K17869"/>
    </row>
    <row r="17870" spans="1:11" ht="15">
      <c r="A17870"/>
      <c r="B17870"/>
      <c r="C17870"/>
      <c r="D17870"/>
      <c r="E17870"/>
      <c r="F17870"/>
      <c r="G17870"/>
      <c r="H17870"/>
      <c r="I17870"/>
      <c r="J17870"/>
      <c r="K17870"/>
    </row>
    <row r="17871" spans="1:11" ht="15">
      <c r="A17871"/>
      <c r="B17871"/>
      <c r="C17871"/>
      <c r="D17871"/>
      <c r="E17871"/>
      <c r="F17871"/>
      <c r="G17871"/>
      <c r="H17871"/>
      <c r="I17871"/>
      <c r="J17871"/>
      <c r="K17871"/>
    </row>
    <row r="17872" spans="1:11" ht="15">
      <c r="A17872"/>
      <c r="B17872"/>
      <c r="C17872"/>
      <c r="D17872"/>
      <c r="E17872"/>
      <c r="F17872"/>
      <c r="G17872"/>
      <c r="H17872"/>
      <c r="I17872"/>
      <c r="J17872"/>
      <c r="K17872"/>
    </row>
    <row r="17873" spans="1:11" ht="15">
      <c r="A17873"/>
      <c r="B17873"/>
      <c r="C17873"/>
      <c r="D17873"/>
      <c r="E17873"/>
      <c r="F17873"/>
      <c r="G17873"/>
      <c r="H17873"/>
      <c r="I17873"/>
      <c r="J17873"/>
      <c r="K17873"/>
    </row>
    <row r="17874" spans="1:11" ht="15">
      <c r="A17874"/>
      <c r="B17874"/>
      <c r="C17874"/>
      <c r="D17874"/>
      <c r="E17874"/>
      <c r="F17874"/>
      <c r="G17874"/>
      <c r="H17874"/>
      <c r="I17874"/>
      <c r="J17874"/>
      <c r="K17874"/>
    </row>
    <row r="17875" spans="1:11" ht="15">
      <c r="A17875"/>
      <c r="B17875"/>
      <c r="C17875"/>
      <c r="D17875"/>
      <c r="E17875"/>
      <c r="F17875"/>
      <c r="G17875"/>
      <c r="H17875"/>
      <c r="I17875"/>
      <c r="J17875"/>
      <c r="K17875"/>
    </row>
    <row r="17876" spans="1:11" ht="15">
      <c r="A17876"/>
      <c r="B17876"/>
      <c r="C17876"/>
      <c r="D17876"/>
      <c r="E17876"/>
      <c r="F17876"/>
      <c r="G17876"/>
      <c r="H17876"/>
      <c r="I17876"/>
      <c r="J17876"/>
      <c r="K17876"/>
    </row>
    <row r="17877" spans="1:11" ht="15">
      <c r="A17877"/>
      <c r="B17877"/>
      <c r="C17877"/>
      <c r="D17877"/>
      <c r="E17877"/>
      <c r="F17877"/>
      <c r="G17877"/>
      <c r="H17877"/>
      <c r="I17877"/>
      <c r="J17877"/>
      <c r="K17877"/>
    </row>
    <row r="17878" spans="1:11" ht="15">
      <c r="A17878"/>
      <c r="B17878"/>
      <c r="C17878"/>
      <c r="D17878"/>
      <c r="E17878"/>
      <c r="F17878"/>
      <c r="G17878"/>
      <c r="H17878"/>
      <c r="I17878"/>
      <c r="J17878"/>
      <c r="K17878"/>
    </row>
    <row r="17879" spans="1:11" ht="15">
      <c r="A17879"/>
      <c r="B17879"/>
      <c r="C17879"/>
      <c r="D17879"/>
      <c r="E17879"/>
      <c r="F17879"/>
      <c r="G17879"/>
      <c r="H17879"/>
      <c r="I17879"/>
      <c r="J17879"/>
      <c r="K17879"/>
    </row>
    <row r="17880" spans="1:11" ht="15">
      <c r="A17880"/>
      <c r="B17880"/>
      <c r="C17880"/>
      <c r="D17880"/>
      <c r="E17880"/>
      <c r="F17880"/>
      <c r="G17880"/>
      <c r="H17880"/>
      <c r="I17880"/>
      <c r="J17880"/>
      <c r="K17880"/>
    </row>
    <row r="17881" spans="1:11" ht="15">
      <c r="A17881"/>
      <c r="B17881"/>
      <c r="C17881"/>
      <c r="D17881"/>
      <c r="E17881"/>
      <c r="F17881"/>
      <c r="G17881"/>
      <c r="H17881"/>
      <c r="I17881"/>
      <c r="J17881"/>
      <c r="K17881"/>
    </row>
    <row r="17882" spans="1:11" ht="15">
      <c r="A17882"/>
      <c r="B17882"/>
      <c r="C17882"/>
      <c r="D17882"/>
      <c r="E17882"/>
      <c r="F17882"/>
      <c r="G17882"/>
      <c r="H17882"/>
      <c r="I17882"/>
      <c r="J17882"/>
      <c r="K17882"/>
    </row>
    <row r="17883" spans="1:11" ht="15">
      <c r="A17883"/>
      <c r="B17883"/>
      <c r="C17883"/>
      <c r="D17883"/>
      <c r="E17883"/>
      <c r="F17883"/>
      <c r="G17883"/>
      <c r="H17883"/>
      <c r="I17883"/>
      <c r="J17883"/>
      <c r="K17883"/>
    </row>
    <row r="17884" spans="1:11" ht="15">
      <c r="A17884"/>
      <c r="B17884"/>
      <c r="C17884"/>
      <c r="D17884"/>
      <c r="E17884"/>
      <c r="F17884"/>
      <c r="G17884"/>
      <c r="H17884"/>
      <c r="I17884"/>
      <c r="J17884"/>
      <c r="K17884"/>
    </row>
    <row r="17885" spans="1:11" ht="15">
      <c r="A17885"/>
      <c r="B17885"/>
      <c r="C17885"/>
      <c r="D17885"/>
      <c r="E17885"/>
      <c r="F17885"/>
      <c r="G17885"/>
      <c r="H17885"/>
      <c r="I17885"/>
      <c r="J17885"/>
      <c r="K17885"/>
    </row>
    <row r="17886" spans="1:11" ht="15">
      <c r="A17886"/>
      <c r="B17886"/>
      <c r="C17886"/>
      <c r="D17886"/>
      <c r="E17886"/>
      <c r="F17886"/>
      <c r="G17886"/>
      <c r="H17886"/>
      <c r="I17886"/>
      <c r="J17886"/>
      <c r="K17886"/>
    </row>
    <row r="17887" spans="1:11" ht="15">
      <c r="A17887"/>
      <c r="B17887"/>
      <c r="C17887"/>
      <c r="D17887"/>
      <c r="E17887"/>
      <c r="F17887"/>
      <c r="G17887"/>
      <c r="H17887"/>
      <c r="I17887"/>
      <c r="J17887"/>
      <c r="K17887"/>
    </row>
    <row r="17888" spans="1:11" ht="15">
      <c r="A17888"/>
      <c r="B17888"/>
      <c r="C17888"/>
      <c r="D17888"/>
      <c r="E17888"/>
      <c r="F17888"/>
      <c r="G17888"/>
      <c r="H17888"/>
      <c r="I17888"/>
      <c r="J17888"/>
      <c r="K17888"/>
    </row>
    <row r="17889" spans="1:11" ht="15">
      <c r="A17889"/>
      <c r="B17889"/>
      <c r="C17889"/>
      <c r="D17889"/>
      <c r="E17889"/>
      <c r="F17889"/>
      <c r="G17889"/>
      <c r="H17889"/>
      <c r="I17889"/>
      <c r="J17889"/>
      <c r="K17889"/>
    </row>
    <row r="17890" spans="1:11" ht="15">
      <c r="A17890"/>
      <c r="B17890"/>
      <c r="C17890"/>
      <c r="D17890"/>
      <c r="E17890"/>
      <c r="F17890"/>
      <c r="G17890"/>
      <c r="H17890"/>
      <c r="I17890"/>
      <c r="J17890"/>
      <c r="K17890"/>
    </row>
    <row r="17891" spans="1:11" ht="15">
      <c r="A17891"/>
      <c r="B17891"/>
      <c r="C17891"/>
      <c r="D17891"/>
      <c r="E17891"/>
      <c r="F17891"/>
      <c r="G17891"/>
      <c r="H17891"/>
      <c r="I17891"/>
      <c r="J17891"/>
      <c r="K17891"/>
    </row>
    <row r="17892" spans="1:11" ht="15">
      <c r="A17892"/>
      <c r="B17892"/>
      <c r="C17892"/>
      <c r="D17892"/>
      <c r="E17892"/>
      <c r="F17892"/>
      <c r="G17892"/>
      <c r="H17892"/>
      <c r="I17892"/>
      <c r="J17892"/>
      <c r="K17892"/>
    </row>
    <row r="17893" spans="1:11" ht="15">
      <c r="A17893"/>
      <c r="B17893"/>
      <c r="C17893"/>
      <c r="D17893"/>
      <c r="E17893"/>
      <c r="F17893"/>
      <c r="G17893"/>
      <c r="H17893"/>
      <c r="I17893"/>
      <c r="J17893"/>
      <c r="K17893"/>
    </row>
    <row r="17894" spans="1:11" ht="15">
      <c r="A17894"/>
      <c r="B17894"/>
      <c r="C17894"/>
      <c r="D17894"/>
      <c r="E17894"/>
      <c r="F17894"/>
      <c r="G17894"/>
      <c r="H17894"/>
      <c r="I17894"/>
      <c r="J17894"/>
      <c r="K17894"/>
    </row>
    <row r="17895" spans="1:11" ht="15">
      <c r="A17895"/>
      <c r="B17895"/>
      <c r="C17895"/>
      <c r="D17895"/>
      <c r="E17895"/>
      <c r="F17895"/>
      <c r="G17895"/>
      <c r="H17895"/>
      <c r="I17895"/>
      <c r="J17895"/>
      <c r="K17895"/>
    </row>
    <row r="17896" spans="1:11" ht="15">
      <c r="A17896"/>
      <c r="B17896"/>
      <c r="C17896"/>
      <c r="D17896"/>
      <c r="E17896"/>
      <c r="F17896"/>
      <c r="G17896"/>
      <c r="H17896"/>
      <c r="I17896"/>
      <c r="J17896"/>
      <c r="K17896"/>
    </row>
    <row r="17897" spans="1:11" ht="15">
      <c r="A17897"/>
      <c r="B17897"/>
      <c r="C17897"/>
      <c r="D17897"/>
      <c r="E17897"/>
      <c r="F17897"/>
      <c r="G17897"/>
      <c r="H17897"/>
      <c r="I17897"/>
      <c r="J17897"/>
      <c r="K17897"/>
    </row>
    <row r="17898" spans="1:11" ht="15">
      <c r="A17898"/>
      <c r="B17898"/>
      <c r="C17898"/>
      <c r="D17898"/>
      <c r="E17898"/>
      <c r="F17898"/>
      <c r="G17898"/>
      <c r="H17898"/>
      <c r="I17898"/>
      <c r="J17898"/>
      <c r="K17898"/>
    </row>
    <row r="17899" spans="1:11" ht="15">
      <c r="A17899"/>
      <c r="B17899"/>
      <c r="C17899"/>
      <c r="D17899"/>
      <c r="E17899"/>
      <c r="F17899"/>
      <c r="G17899"/>
      <c r="H17899"/>
      <c r="I17899"/>
      <c r="J17899"/>
      <c r="K17899"/>
    </row>
    <row r="17900" spans="1:11" ht="15">
      <c r="A17900"/>
      <c r="B17900"/>
      <c r="C17900"/>
      <c r="D17900"/>
      <c r="E17900"/>
      <c r="F17900"/>
      <c r="G17900"/>
      <c r="H17900"/>
      <c r="I17900"/>
      <c r="J17900"/>
      <c r="K17900"/>
    </row>
    <row r="17901" spans="1:11" ht="15">
      <c r="A17901"/>
      <c r="B17901"/>
      <c r="C17901"/>
      <c r="D17901"/>
      <c r="E17901"/>
      <c r="F17901"/>
      <c r="G17901"/>
      <c r="H17901"/>
      <c r="I17901"/>
      <c r="J17901"/>
      <c r="K17901"/>
    </row>
    <row r="17902" spans="1:11" ht="15">
      <c r="A17902"/>
      <c r="B17902"/>
      <c r="C17902"/>
      <c r="D17902"/>
      <c r="E17902"/>
      <c r="F17902"/>
      <c r="G17902"/>
      <c r="H17902"/>
      <c r="I17902"/>
      <c r="J17902"/>
      <c r="K17902"/>
    </row>
    <row r="17903" spans="1:11" ht="15">
      <c r="A17903"/>
      <c r="B17903"/>
      <c r="C17903"/>
      <c r="D17903"/>
      <c r="E17903"/>
      <c r="F17903"/>
      <c r="G17903"/>
      <c r="H17903"/>
      <c r="I17903"/>
      <c r="J17903"/>
      <c r="K17903"/>
    </row>
    <row r="17904" spans="1:11" ht="15">
      <c r="A17904"/>
      <c r="B17904"/>
      <c r="C17904"/>
      <c r="D17904"/>
      <c r="E17904"/>
      <c r="F17904"/>
      <c r="G17904"/>
      <c r="H17904"/>
      <c r="I17904"/>
      <c r="J17904"/>
      <c r="K17904"/>
    </row>
    <row r="17905" spans="1:11" ht="15">
      <c r="A17905"/>
      <c r="B17905"/>
      <c r="C17905"/>
      <c r="D17905"/>
      <c r="E17905"/>
      <c r="F17905"/>
      <c r="G17905"/>
      <c r="H17905"/>
      <c r="I17905"/>
      <c r="J17905"/>
      <c r="K17905"/>
    </row>
    <row r="17906" spans="1:11" ht="15">
      <c r="A17906"/>
      <c r="B17906"/>
      <c r="C17906"/>
      <c r="D17906"/>
      <c r="E17906"/>
      <c r="F17906"/>
      <c r="G17906"/>
      <c r="H17906"/>
      <c r="I17906"/>
      <c r="J17906"/>
      <c r="K17906"/>
    </row>
    <row r="17907" spans="1:11" ht="15">
      <c r="A17907"/>
      <c r="B17907"/>
      <c r="C17907"/>
      <c r="D17907"/>
      <c r="E17907"/>
      <c r="F17907"/>
      <c r="G17907"/>
      <c r="H17907"/>
      <c r="I17907"/>
      <c r="J17907"/>
      <c r="K17907"/>
    </row>
    <row r="17908" spans="1:11" ht="15">
      <c r="A17908"/>
      <c r="B17908"/>
      <c r="C17908"/>
      <c r="D17908"/>
      <c r="E17908"/>
      <c r="F17908"/>
      <c r="G17908"/>
      <c r="H17908"/>
      <c r="I17908"/>
      <c r="J17908"/>
      <c r="K17908"/>
    </row>
    <row r="17909" spans="1:11" ht="15">
      <c r="A17909"/>
      <c r="B17909"/>
      <c r="C17909"/>
      <c r="D17909"/>
      <c r="E17909"/>
      <c r="F17909"/>
      <c r="G17909"/>
      <c r="H17909"/>
      <c r="I17909"/>
      <c r="J17909"/>
      <c r="K17909"/>
    </row>
    <row r="17910" spans="1:11" ht="15">
      <c r="A17910"/>
      <c r="B17910"/>
      <c r="C17910"/>
      <c r="D17910"/>
      <c r="E17910"/>
      <c r="F17910"/>
      <c r="G17910"/>
      <c r="H17910"/>
      <c r="I17910"/>
      <c r="J17910"/>
      <c r="K17910"/>
    </row>
    <row r="17911" spans="1:11" ht="15">
      <c r="A17911"/>
      <c r="B17911"/>
      <c r="C17911"/>
      <c r="D17911"/>
      <c r="E17911"/>
      <c r="F17911"/>
      <c r="G17911"/>
      <c r="H17911"/>
      <c r="I17911"/>
      <c r="J17911"/>
      <c r="K17911"/>
    </row>
    <row r="17912" spans="1:11" ht="15">
      <c r="A17912"/>
      <c r="B17912"/>
      <c r="C17912"/>
      <c r="D17912"/>
      <c r="E17912"/>
      <c r="F17912"/>
      <c r="G17912"/>
      <c r="H17912"/>
      <c r="I17912"/>
      <c r="J17912"/>
      <c r="K17912"/>
    </row>
    <row r="17913" spans="1:11" ht="15">
      <c r="A17913"/>
      <c r="B17913"/>
      <c r="C17913"/>
      <c r="D17913"/>
      <c r="E17913"/>
      <c r="F17913"/>
      <c r="G17913"/>
      <c r="H17913"/>
      <c r="I17913"/>
      <c r="J17913"/>
      <c r="K17913"/>
    </row>
    <row r="17914" spans="1:11" ht="15">
      <c r="A17914"/>
      <c r="B17914"/>
      <c r="C17914"/>
      <c r="D17914"/>
      <c r="E17914"/>
      <c r="F17914"/>
      <c r="G17914"/>
      <c r="H17914"/>
      <c r="I17914"/>
      <c r="J17914"/>
      <c r="K17914"/>
    </row>
    <row r="17915" spans="1:11" ht="15">
      <c r="A17915"/>
      <c r="B17915"/>
      <c r="C17915"/>
      <c r="D17915"/>
      <c r="E17915"/>
      <c r="F17915"/>
      <c r="G17915"/>
      <c r="H17915"/>
      <c r="I17915"/>
      <c r="J17915"/>
      <c r="K17915"/>
    </row>
    <row r="17916" spans="1:11" ht="15">
      <c r="A17916"/>
      <c r="B17916"/>
      <c r="C17916"/>
      <c r="D17916"/>
      <c r="E17916"/>
      <c r="F17916"/>
      <c r="G17916"/>
      <c r="H17916"/>
      <c r="I17916"/>
      <c r="J17916"/>
      <c r="K17916"/>
    </row>
    <row r="17917" spans="1:11" ht="15">
      <c r="A17917"/>
      <c r="B17917"/>
      <c r="C17917"/>
      <c r="D17917"/>
      <c r="E17917"/>
      <c r="F17917"/>
      <c r="G17917"/>
      <c r="H17917"/>
      <c r="I17917"/>
      <c r="J17917"/>
      <c r="K17917"/>
    </row>
    <row r="17918" spans="1:11" ht="15">
      <c r="A17918"/>
      <c r="B17918"/>
      <c r="C17918"/>
      <c r="D17918"/>
      <c r="E17918"/>
      <c r="F17918"/>
      <c r="G17918"/>
      <c r="H17918"/>
      <c r="I17918"/>
      <c r="J17918"/>
      <c r="K17918"/>
    </row>
    <row r="17919" spans="1:11" ht="15">
      <c r="A17919"/>
      <c r="B17919"/>
      <c r="C17919"/>
      <c r="D17919"/>
      <c r="E17919"/>
      <c r="F17919"/>
      <c r="G17919"/>
      <c r="H17919"/>
      <c r="I17919"/>
      <c r="J17919"/>
      <c r="K17919"/>
    </row>
    <row r="17920" spans="1:11" ht="15">
      <c r="A17920"/>
      <c r="B17920"/>
      <c r="C17920"/>
      <c r="D17920"/>
      <c r="E17920"/>
      <c r="F17920"/>
      <c r="G17920"/>
      <c r="H17920"/>
      <c r="I17920"/>
      <c r="J17920"/>
      <c r="K17920"/>
    </row>
    <row r="17921" spans="1:11" ht="15">
      <c r="A17921"/>
      <c r="B17921"/>
      <c r="C17921"/>
      <c r="D17921"/>
      <c r="E17921"/>
      <c r="F17921"/>
      <c r="G17921"/>
      <c r="H17921"/>
      <c r="I17921"/>
      <c r="J17921"/>
      <c r="K17921"/>
    </row>
    <row r="17922" spans="1:11" ht="15">
      <c r="A17922"/>
      <c r="B17922"/>
      <c r="C17922"/>
      <c r="D17922"/>
      <c r="E17922"/>
      <c r="F17922"/>
      <c r="G17922"/>
      <c r="H17922"/>
      <c r="I17922"/>
      <c r="J17922"/>
      <c r="K17922"/>
    </row>
    <row r="17923" spans="1:11" ht="15">
      <c r="A17923"/>
      <c r="B17923"/>
      <c r="C17923"/>
      <c r="D17923"/>
      <c r="E17923"/>
      <c r="F17923"/>
      <c r="G17923"/>
      <c r="H17923"/>
      <c r="I17923"/>
      <c r="J17923"/>
      <c r="K17923"/>
    </row>
    <row r="17924" spans="1:11" ht="15">
      <c r="A17924"/>
      <c r="B17924"/>
      <c r="C17924"/>
      <c r="D17924"/>
      <c r="E17924"/>
      <c r="F17924"/>
      <c r="G17924"/>
      <c r="H17924"/>
      <c r="I17924"/>
      <c r="J17924"/>
      <c r="K17924"/>
    </row>
    <row r="17925" spans="1:11" ht="15">
      <c r="A17925"/>
      <c r="B17925"/>
      <c r="C17925"/>
      <c r="D17925"/>
      <c r="E17925"/>
      <c r="F17925"/>
      <c r="G17925"/>
      <c r="H17925"/>
      <c r="I17925"/>
      <c r="J17925"/>
      <c r="K17925"/>
    </row>
    <row r="17926" spans="1:11" ht="15">
      <c r="A17926"/>
      <c r="B17926"/>
      <c r="C17926"/>
      <c r="D17926"/>
      <c r="E17926"/>
      <c r="F17926"/>
      <c r="G17926"/>
      <c r="H17926"/>
      <c r="I17926"/>
      <c r="J17926"/>
      <c r="K17926"/>
    </row>
    <row r="17927" spans="1:11" ht="15">
      <c r="A17927"/>
      <c r="B17927"/>
      <c r="C17927"/>
      <c r="D17927"/>
      <c r="E17927"/>
      <c r="F17927"/>
      <c r="G17927"/>
      <c r="H17927"/>
      <c r="I17927"/>
      <c r="J17927"/>
      <c r="K17927"/>
    </row>
    <row r="17928" spans="1:11" ht="15">
      <c r="A17928"/>
      <c r="B17928"/>
      <c r="C17928"/>
      <c r="D17928"/>
      <c r="E17928"/>
      <c r="F17928"/>
      <c r="G17928"/>
      <c r="H17928"/>
      <c r="I17928"/>
      <c r="J17928"/>
      <c r="K17928"/>
    </row>
    <row r="17929" spans="1:11" ht="15">
      <c r="A17929"/>
      <c r="B17929"/>
      <c r="C17929"/>
      <c r="D17929"/>
      <c r="E17929"/>
      <c r="F17929"/>
      <c r="G17929"/>
      <c r="H17929"/>
      <c r="I17929"/>
      <c r="J17929"/>
      <c r="K17929"/>
    </row>
    <row r="17930" spans="1:11" ht="15">
      <c r="A17930"/>
      <c r="B17930"/>
      <c r="C17930"/>
      <c r="D17930"/>
      <c r="E17930"/>
      <c r="F17930"/>
      <c r="G17930"/>
      <c r="H17930"/>
      <c r="I17930"/>
      <c r="J17930"/>
      <c r="K17930"/>
    </row>
    <row r="17931" spans="1:11" ht="15">
      <c r="A17931"/>
      <c r="B17931"/>
      <c r="C17931"/>
      <c r="D17931"/>
      <c r="E17931"/>
      <c r="F17931"/>
      <c r="G17931"/>
      <c r="H17931"/>
      <c r="I17931"/>
      <c r="J17931"/>
      <c r="K17931"/>
    </row>
    <row r="17932" spans="1:11" ht="15">
      <c r="A17932"/>
      <c r="B17932"/>
      <c r="C17932"/>
      <c r="D17932"/>
      <c r="E17932"/>
      <c r="F17932"/>
      <c r="G17932"/>
      <c r="H17932"/>
      <c r="I17932"/>
      <c r="J17932"/>
      <c r="K17932"/>
    </row>
    <row r="17933" spans="1:11" ht="15">
      <c r="A17933"/>
      <c r="B17933"/>
      <c r="C17933"/>
      <c r="D17933"/>
      <c r="E17933"/>
      <c r="F17933"/>
      <c r="G17933"/>
      <c r="H17933"/>
      <c r="I17933"/>
      <c r="J17933"/>
      <c r="K17933"/>
    </row>
    <row r="17934" spans="1:11" ht="15">
      <c r="A17934"/>
      <c r="B17934"/>
      <c r="C17934"/>
      <c r="D17934"/>
      <c r="E17934"/>
      <c r="F17934"/>
      <c r="G17934"/>
      <c r="H17934"/>
      <c r="I17934"/>
      <c r="J17934"/>
      <c r="K17934"/>
    </row>
    <row r="17935" spans="1:11" ht="15">
      <c r="A17935"/>
      <c r="B17935"/>
      <c r="C17935"/>
      <c r="D17935"/>
      <c r="E17935"/>
      <c r="F17935"/>
      <c r="G17935"/>
      <c r="H17935"/>
      <c r="I17935"/>
      <c r="J17935"/>
      <c r="K17935"/>
    </row>
    <row r="17936" spans="1:11" ht="15">
      <c r="A17936"/>
      <c r="B17936"/>
      <c r="C17936"/>
      <c r="D17936"/>
      <c r="E17936"/>
      <c r="F17936"/>
      <c r="G17936"/>
      <c r="H17936"/>
      <c r="I17936"/>
      <c r="J17936"/>
      <c r="K17936"/>
    </row>
    <row r="17937" spans="1:11" ht="15">
      <c r="A17937"/>
      <c r="B17937"/>
      <c r="C17937"/>
      <c r="D17937"/>
      <c r="E17937"/>
      <c r="F17937"/>
      <c r="G17937"/>
      <c r="H17937"/>
      <c r="I17937"/>
      <c r="J17937"/>
      <c r="K17937"/>
    </row>
    <row r="17938" spans="1:11" ht="15">
      <c r="A17938"/>
      <c r="B17938"/>
      <c r="C17938"/>
      <c r="D17938"/>
      <c r="E17938"/>
      <c r="F17938"/>
      <c r="G17938"/>
      <c r="H17938"/>
      <c r="I17938"/>
      <c r="J17938"/>
      <c r="K17938"/>
    </row>
    <row r="17939" spans="1:11" ht="15">
      <c r="A17939"/>
      <c r="B17939"/>
      <c r="C17939"/>
      <c r="D17939"/>
      <c r="E17939"/>
      <c r="F17939"/>
      <c r="G17939"/>
      <c r="H17939"/>
      <c r="I17939"/>
      <c r="J17939"/>
      <c r="K17939"/>
    </row>
    <row r="17940" spans="1:11" ht="15">
      <c r="A17940"/>
      <c r="B17940"/>
      <c r="C17940"/>
      <c r="D17940"/>
      <c r="E17940"/>
      <c r="F17940"/>
      <c r="G17940"/>
      <c r="H17940"/>
      <c r="I17940"/>
      <c r="J17940"/>
      <c r="K17940"/>
    </row>
    <row r="17941" spans="1:11" ht="15">
      <c r="A17941"/>
      <c r="B17941"/>
      <c r="C17941"/>
      <c r="D17941"/>
      <c r="E17941"/>
      <c r="F17941"/>
      <c r="G17941"/>
      <c r="H17941"/>
      <c r="I17941"/>
      <c r="J17941"/>
      <c r="K17941"/>
    </row>
    <row r="17942" spans="1:11" ht="15">
      <c r="A17942"/>
      <c r="B17942"/>
      <c r="C17942"/>
      <c r="D17942"/>
      <c r="E17942"/>
      <c r="F17942"/>
      <c r="G17942"/>
      <c r="H17942"/>
      <c r="I17942"/>
      <c r="J17942"/>
      <c r="K17942"/>
    </row>
    <row r="17943" spans="1:11" ht="15">
      <c r="A17943"/>
      <c r="B17943"/>
      <c r="C17943"/>
      <c r="D17943"/>
      <c r="E17943"/>
      <c r="F17943"/>
      <c r="G17943"/>
      <c r="H17943"/>
      <c r="I17943"/>
      <c r="J17943"/>
      <c r="K17943"/>
    </row>
    <row r="17944" spans="1:11" ht="15">
      <c r="A17944"/>
      <c r="B17944"/>
      <c r="C17944"/>
      <c r="D17944"/>
      <c r="E17944"/>
      <c r="F17944"/>
      <c r="G17944"/>
      <c r="H17944"/>
      <c r="I17944"/>
      <c r="J17944"/>
      <c r="K17944"/>
    </row>
    <row r="17945" spans="1:11" ht="15">
      <c r="A17945"/>
      <c r="B17945"/>
      <c r="C17945"/>
      <c r="D17945"/>
      <c r="E17945"/>
      <c r="F17945"/>
      <c r="G17945"/>
      <c r="H17945"/>
      <c r="I17945"/>
      <c r="J17945"/>
      <c r="K17945"/>
    </row>
    <row r="17946" spans="1:11" ht="15">
      <c r="A17946"/>
      <c r="B17946"/>
      <c r="C17946"/>
      <c r="D17946"/>
      <c r="E17946"/>
      <c r="F17946"/>
      <c r="G17946"/>
      <c r="H17946"/>
      <c r="I17946"/>
      <c r="J17946"/>
      <c r="K17946"/>
    </row>
    <row r="17947" spans="1:11" ht="15">
      <c r="A17947"/>
      <c r="B17947"/>
      <c r="C17947"/>
      <c r="D17947"/>
      <c r="E17947"/>
      <c r="F17947"/>
      <c r="G17947"/>
      <c r="H17947"/>
      <c r="I17947"/>
      <c r="J17947"/>
      <c r="K17947"/>
    </row>
    <row r="17948" spans="1:11" ht="15">
      <c r="A17948"/>
      <c r="B17948"/>
      <c r="C17948"/>
      <c r="D17948"/>
      <c r="E17948"/>
      <c r="F17948"/>
      <c r="G17948"/>
      <c r="H17948"/>
      <c r="I17948"/>
      <c r="J17948"/>
      <c r="K17948"/>
    </row>
    <row r="17949" spans="1:11" ht="15">
      <c r="A17949"/>
      <c r="B17949"/>
      <c r="C17949"/>
      <c r="D17949"/>
      <c r="E17949"/>
      <c r="F17949"/>
      <c r="G17949"/>
      <c r="H17949"/>
      <c r="I17949"/>
      <c r="J17949"/>
      <c r="K17949"/>
    </row>
    <row r="17950" spans="1:11" ht="15">
      <c r="A17950"/>
      <c r="B17950"/>
      <c r="C17950"/>
      <c r="D17950"/>
      <c r="E17950"/>
      <c r="F17950"/>
      <c r="G17950"/>
      <c r="H17950"/>
      <c r="I17950"/>
      <c r="J17950"/>
      <c r="K17950"/>
    </row>
    <row r="17951" spans="1:11" ht="15">
      <c r="A17951"/>
      <c r="B17951"/>
      <c r="C17951"/>
      <c r="D17951"/>
      <c r="E17951"/>
      <c r="F17951"/>
      <c r="G17951"/>
      <c r="H17951"/>
      <c r="I17951"/>
      <c r="J17951"/>
      <c r="K17951"/>
    </row>
    <row r="17952" spans="1:11" ht="15">
      <c r="A17952"/>
      <c r="B17952"/>
      <c r="C17952"/>
      <c r="D17952"/>
      <c r="E17952"/>
      <c r="F17952"/>
      <c r="G17952"/>
      <c r="H17952"/>
      <c r="I17952"/>
      <c r="J17952"/>
      <c r="K17952"/>
    </row>
    <row r="17953" spans="1:11" ht="15">
      <c r="A17953"/>
      <c r="B17953"/>
      <c r="C17953"/>
      <c r="D17953"/>
      <c r="E17953"/>
      <c r="F17953"/>
      <c r="G17953"/>
      <c r="H17953"/>
      <c r="I17953"/>
      <c r="J17953"/>
      <c r="K17953"/>
    </row>
    <row r="17954" spans="1:11" ht="15">
      <c r="A17954"/>
      <c r="B17954"/>
      <c r="C17954"/>
      <c r="D17954"/>
      <c r="E17954"/>
      <c r="F17954"/>
      <c r="G17954"/>
      <c r="H17954"/>
      <c r="I17954"/>
      <c r="J17954"/>
      <c r="K17954"/>
    </row>
    <row r="17955" spans="1:11" ht="15">
      <c r="A17955"/>
      <c r="B17955"/>
      <c r="C17955"/>
      <c r="D17955"/>
      <c r="E17955"/>
      <c r="F17955"/>
      <c r="G17955"/>
      <c r="H17955"/>
      <c r="I17955"/>
      <c r="J17955"/>
      <c r="K17955"/>
    </row>
    <row r="17956" spans="1:11" ht="15">
      <c r="A17956"/>
      <c r="B17956"/>
      <c r="C17956"/>
      <c r="D17956"/>
      <c r="E17956"/>
      <c r="F17956"/>
      <c r="G17956"/>
      <c r="H17956"/>
      <c r="I17956"/>
      <c r="J17956"/>
      <c r="K17956"/>
    </row>
    <row r="17957" spans="1:11" ht="15">
      <c r="A17957"/>
      <c r="B17957"/>
      <c r="C17957"/>
      <c r="D17957"/>
      <c r="E17957"/>
      <c r="F17957"/>
      <c r="G17957"/>
      <c r="H17957"/>
      <c r="I17957"/>
      <c r="J17957"/>
      <c r="K17957"/>
    </row>
    <row r="17958" spans="1:11" ht="15">
      <c r="A17958"/>
      <c r="B17958"/>
      <c r="C17958"/>
      <c r="D17958"/>
      <c r="E17958"/>
      <c r="F17958"/>
      <c r="G17958"/>
      <c r="H17958"/>
      <c r="I17958"/>
      <c r="J17958"/>
      <c r="K17958"/>
    </row>
    <row r="17959" spans="1:11" ht="15">
      <c r="A17959"/>
      <c r="B17959"/>
      <c r="C17959"/>
      <c r="D17959"/>
      <c r="E17959"/>
      <c r="F17959"/>
      <c r="G17959"/>
      <c r="H17959"/>
      <c r="I17959"/>
      <c r="J17959"/>
      <c r="K17959"/>
    </row>
    <row r="17960" spans="1:11" ht="15">
      <c r="A17960"/>
      <c r="B17960"/>
      <c r="C17960"/>
      <c r="D17960"/>
      <c r="E17960"/>
      <c r="F17960"/>
      <c r="G17960"/>
      <c r="H17960"/>
      <c r="I17960"/>
      <c r="J17960"/>
      <c r="K17960"/>
    </row>
    <row r="17961" spans="1:11" ht="15">
      <c r="A17961"/>
      <c r="B17961"/>
      <c r="C17961"/>
      <c r="D17961"/>
      <c r="E17961"/>
      <c r="F17961"/>
      <c r="G17961"/>
      <c r="H17961"/>
      <c r="I17961"/>
      <c r="J17961"/>
      <c r="K17961"/>
    </row>
    <row r="17962" spans="1:11" ht="15">
      <c r="A17962"/>
      <c r="B17962"/>
      <c r="C17962"/>
      <c r="D17962"/>
      <c r="E17962"/>
      <c r="F17962"/>
      <c r="G17962"/>
      <c r="H17962"/>
      <c r="I17962"/>
      <c r="J17962"/>
      <c r="K17962"/>
    </row>
    <row r="17963" spans="1:11" ht="15">
      <c r="A17963"/>
      <c r="B17963"/>
      <c r="C17963"/>
      <c r="D17963"/>
      <c r="E17963"/>
      <c r="F17963"/>
      <c r="G17963"/>
      <c r="H17963"/>
      <c r="I17963"/>
      <c r="J17963"/>
      <c r="K17963"/>
    </row>
    <row r="17964" spans="1:11" ht="15">
      <c r="A17964"/>
      <c r="B17964"/>
      <c r="C17964"/>
      <c r="D17964"/>
      <c r="E17964"/>
      <c r="F17964"/>
      <c r="G17964"/>
      <c r="H17964"/>
      <c r="I17964"/>
      <c r="J17964"/>
      <c r="K17964"/>
    </row>
    <row r="17965" spans="1:11" ht="15">
      <c r="A17965"/>
      <c r="B17965"/>
      <c r="C17965"/>
      <c r="D17965"/>
      <c r="E17965"/>
      <c r="F17965"/>
      <c r="G17965"/>
      <c r="H17965"/>
      <c r="I17965"/>
      <c r="J17965"/>
      <c r="K17965"/>
    </row>
    <row r="17966" spans="1:11" ht="15">
      <c r="A17966"/>
      <c r="B17966"/>
      <c r="C17966"/>
      <c r="D17966"/>
      <c r="E17966"/>
      <c r="F17966"/>
      <c r="G17966"/>
      <c r="H17966"/>
      <c r="I17966"/>
      <c r="J17966"/>
      <c r="K17966"/>
    </row>
    <row r="17967" spans="1:11" ht="15">
      <c r="A17967"/>
      <c r="B17967"/>
      <c r="C17967"/>
      <c r="D17967"/>
      <c r="E17967"/>
      <c r="F17967"/>
      <c r="G17967"/>
      <c r="H17967"/>
      <c r="I17967"/>
      <c r="J17967"/>
      <c r="K17967"/>
    </row>
    <row r="17968" spans="1:11" ht="15">
      <c r="A17968"/>
      <c r="B17968"/>
      <c r="C17968"/>
      <c r="D17968"/>
      <c r="E17968"/>
      <c r="F17968"/>
      <c r="G17968"/>
      <c r="H17968"/>
      <c r="I17968"/>
      <c r="J17968"/>
      <c r="K17968"/>
    </row>
    <row r="17969" spans="1:11" ht="15">
      <c r="A17969"/>
      <c r="B17969"/>
      <c r="C17969"/>
      <c r="D17969"/>
      <c r="E17969"/>
      <c r="F17969"/>
      <c r="G17969"/>
      <c r="H17969"/>
      <c r="I17969"/>
      <c r="J17969"/>
      <c r="K17969"/>
    </row>
    <row r="17970" spans="1:11" ht="15">
      <c r="A17970"/>
      <c r="B17970"/>
      <c r="C17970"/>
      <c r="D17970"/>
      <c r="E17970"/>
      <c r="F17970"/>
      <c r="G17970"/>
      <c r="H17970"/>
      <c r="I17970"/>
      <c r="J17970"/>
      <c r="K17970"/>
    </row>
    <row r="17971" spans="1:11" ht="15">
      <c r="A17971"/>
      <c r="B17971"/>
      <c r="C17971"/>
      <c r="D17971"/>
      <c r="E17971"/>
      <c r="F17971"/>
      <c r="G17971"/>
      <c r="H17971"/>
      <c r="I17971"/>
      <c r="J17971"/>
      <c r="K17971"/>
    </row>
    <row r="17972" spans="1:11" ht="15">
      <c r="A17972"/>
      <c r="B17972"/>
      <c r="C17972"/>
      <c r="D17972"/>
      <c r="E17972"/>
      <c r="F17972"/>
      <c r="G17972"/>
      <c r="H17972"/>
      <c r="I17972"/>
      <c r="J17972"/>
      <c r="K17972"/>
    </row>
    <row r="17973" spans="1:11" ht="15">
      <c r="A17973"/>
      <c r="B17973"/>
      <c r="C17973"/>
      <c r="D17973"/>
      <c r="E17973"/>
      <c r="F17973"/>
      <c r="G17973"/>
      <c r="H17973"/>
      <c r="I17973"/>
      <c r="J17973"/>
      <c r="K17973"/>
    </row>
    <row r="17974" spans="1:11" ht="15">
      <c r="A17974"/>
      <c r="B17974"/>
      <c r="C17974"/>
      <c r="D17974"/>
      <c r="E17974"/>
      <c r="F17974"/>
      <c r="G17974"/>
      <c r="H17974"/>
      <c r="I17974"/>
      <c r="J17974"/>
      <c r="K17974"/>
    </row>
    <row r="17975" spans="1:11" ht="15">
      <c r="A17975"/>
      <c r="B17975"/>
      <c r="C17975"/>
      <c r="D17975"/>
      <c r="E17975"/>
      <c r="F17975"/>
      <c r="G17975"/>
      <c r="H17975"/>
      <c r="I17975"/>
      <c r="J17975"/>
      <c r="K17975"/>
    </row>
    <row r="17976" spans="1:11" ht="15">
      <c r="A17976"/>
      <c r="B17976"/>
      <c r="C17976"/>
      <c r="D17976"/>
      <c r="E17976"/>
      <c r="F17976"/>
      <c r="G17976"/>
      <c r="H17976"/>
      <c r="I17976"/>
      <c r="J17976"/>
      <c r="K17976"/>
    </row>
    <row r="17977" spans="1:11" ht="15">
      <c r="A17977"/>
      <c r="B17977"/>
      <c r="C17977"/>
      <c r="D17977"/>
      <c r="E17977"/>
      <c r="F17977"/>
      <c r="G17977"/>
      <c r="H17977"/>
      <c r="I17977"/>
      <c r="J17977"/>
      <c r="K17977"/>
    </row>
    <row r="17978" spans="1:11" ht="15">
      <c r="A17978"/>
      <c r="B17978"/>
      <c r="C17978"/>
      <c r="D17978"/>
      <c r="E17978"/>
      <c r="F17978"/>
      <c r="G17978"/>
      <c r="H17978"/>
      <c r="I17978"/>
      <c r="J17978"/>
      <c r="K17978"/>
    </row>
    <row r="17979" spans="1:11" ht="15">
      <c r="A17979"/>
      <c r="B17979"/>
      <c r="C17979"/>
      <c r="D17979"/>
      <c r="E17979"/>
      <c r="F17979"/>
      <c r="G17979"/>
      <c r="H17979"/>
      <c r="I17979"/>
      <c r="J17979"/>
      <c r="K17979"/>
    </row>
    <row r="17980" spans="1:11" ht="15">
      <c r="A17980"/>
      <c r="B17980"/>
      <c r="C17980"/>
      <c r="D17980"/>
      <c r="E17980"/>
      <c r="F17980"/>
      <c r="G17980"/>
      <c r="H17980"/>
      <c r="I17980"/>
      <c r="J17980"/>
      <c r="K17980"/>
    </row>
    <row r="17981" spans="1:11" ht="15">
      <c r="A17981"/>
      <c r="B17981"/>
      <c r="C17981"/>
      <c r="D17981"/>
      <c r="E17981"/>
      <c r="F17981"/>
      <c r="G17981"/>
      <c r="H17981"/>
      <c r="I17981"/>
      <c r="J17981"/>
      <c r="K17981"/>
    </row>
    <row r="17982" spans="1:11" ht="15">
      <c r="A17982"/>
      <c r="B17982"/>
      <c r="C17982"/>
      <c r="D17982"/>
      <c r="E17982"/>
      <c r="F17982"/>
      <c r="G17982"/>
      <c r="H17982"/>
      <c r="I17982"/>
      <c r="J17982"/>
      <c r="K17982"/>
    </row>
    <row r="17983" spans="1:11" ht="15">
      <c r="A17983"/>
      <c r="B17983"/>
      <c r="C17983"/>
      <c r="D17983"/>
      <c r="E17983"/>
      <c r="F17983"/>
      <c r="G17983"/>
      <c r="H17983"/>
      <c r="I17983"/>
      <c r="J17983"/>
      <c r="K17983"/>
    </row>
    <row r="17984" spans="1:11" ht="15">
      <c r="A17984"/>
      <c r="B17984"/>
      <c r="C17984"/>
      <c r="D17984"/>
      <c r="E17984"/>
      <c r="F17984"/>
      <c r="G17984"/>
      <c r="H17984"/>
      <c r="I17984"/>
      <c r="J17984"/>
      <c r="K17984"/>
    </row>
    <row r="17985" spans="1:11" ht="15">
      <c r="A17985"/>
      <c r="B17985"/>
      <c r="C17985"/>
      <c r="D17985"/>
      <c r="E17985"/>
      <c r="F17985"/>
      <c r="G17985"/>
      <c r="H17985"/>
      <c r="I17985"/>
      <c r="J17985"/>
      <c r="K17985"/>
    </row>
    <row r="17986" spans="1:11" ht="15">
      <c r="A17986"/>
      <c r="B17986"/>
      <c r="C17986"/>
      <c r="D17986"/>
      <c r="E17986"/>
      <c r="F17986"/>
      <c r="G17986"/>
      <c r="H17986"/>
      <c r="I17986"/>
      <c r="J17986"/>
      <c r="K17986"/>
    </row>
    <row r="17987" spans="1:11" ht="15">
      <c r="A17987"/>
      <c r="B17987"/>
      <c r="C17987"/>
      <c r="D17987"/>
      <c r="E17987"/>
      <c r="F17987"/>
      <c r="G17987"/>
      <c r="H17987"/>
      <c r="I17987"/>
      <c r="J17987"/>
      <c r="K17987"/>
    </row>
    <row r="17988" spans="1:11" ht="15">
      <c r="A17988"/>
      <c r="B17988"/>
      <c r="C17988"/>
      <c r="D17988"/>
      <c r="E17988"/>
      <c r="F17988"/>
      <c r="G17988"/>
      <c r="H17988"/>
      <c r="I17988"/>
      <c r="J17988"/>
      <c r="K17988"/>
    </row>
    <row r="17989" spans="1:11" ht="15">
      <c r="A17989"/>
      <c r="B17989"/>
      <c r="C17989"/>
      <c r="D17989"/>
      <c r="E17989"/>
      <c r="F17989"/>
      <c r="G17989"/>
      <c r="H17989"/>
      <c r="I17989"/>
      <c r="J17989"/>
      <c r="K17989"/>
    </row>
    <row r="17990" spans="1:11" ht="15">
      <c r="A17990"/>
      <c r="B17990"/>
      <c r="C17990"/>
      <c r="D17990"/>
      <c r="E17990"/>
      <c r="F17990"/>
      <c r="G17990"/>
      <c r="H17990"/>
      <c r="I17990"/>
      <c r="J17990"/>
      <c r="K17990"/>
    </row>
    <row r="17991" spans="1:11" ht="15">
      <c r="A17991"/>
      <c r="B17991"/>
      <c r="C17991"/>
      <c r="D17991"/>
      <c r="E17991"/>
      <c r="F17991"/>
      <c r="G17991"/>
      <c r="H17991"/>
      <c r="I17991"/>
      <c r="J17991"/>
      <c r="K17991"/>
    </row>
    <row r="17992" spans="1:11" ht="15">
      <c r="A17992"/>
      <c r="B17992"/>
      <c r="C17992"/>
      <c r="D17992"/>
      <c r="E17992"/>
      <c r="F17992"/>
      <c r="G17992"/>
      <c r="H17992"/>
      <c r="I17992"/>
      <c r="J17992"/>
      <c r="K17992"/>
    </row>
    <row r="17993" spans="1:11" ht="15">
      <c r="A17993"/>
      <c r="B17993"/>
      <c r="C17993"/>
      <c r="D17993"/>
      <c r="E17993"/>
      <c r="F17993"/>
      <c r="G17993"/>
      <c r="H17993"/>
      <c r="I17993"/>
      <c r="J17993"/>
      <c r="K17993"/>
    </row>
    <row r="17994" spans="1:11" ht="15">
      <c r="A17994"/>
      <c r="B17994"/>
      <c r="C17994"/>
      <c r="D17994"/>
      <c r="E17994"/>
      <c r="F17994"/>
      <c r="G17994"/>
      <c r="H17994"/>
      <c r="I17994"/>
      <c r="J17994"/>
      <c r="K17994"/>
    </row>
    <row r="17995" spans="1:11" ht="15">
      <c r="A17995"/>
      <c r="B17995"/>
      <c r="C17995"/>
      <c r="D17995"/>
      <c r="E17995"/>
      <c r="F17995"/>
      <c r="G17995"/>
      <c r="H17995"/>
      <c r="I17995"/>
      <c r="J17995"/>
      <c r="K17995"/>
    </row>
    <row r="17996" spans="1:11" ht="15">
      <c r="A17996"/>
      <c r="B17996"/>
      <c r="C17996"/>
      <c r="D17996"/>
      <c r="E17996"/>
      <c r="F17996"/>
      <c r="G17996"/>
      <c r="H17996"/>
      <c r="I17996"/>
      <c r="J17996"/>
      <c r="K17996"/>
    </row>
    <row r="17997" spans="1:11" ht="15">
      <c r="A17997"/>
      <c r="B17997"/>
      <c r="C17997"/>
      <c r="D17997"/>
      <c r="E17997"/>
      <c r="F17997"/>
      <c r="G17997"/>
      <c r="H17997"/>
      <c r="I17997"/>
      <c r="J17997"/>
      <c r="K17997"/>
    </row>
    <row r="17998" spans="1:11" ht="15">
      <c r="A17998"/>
      <c r="B17998"/>
      <c r="C17998"/>
      <c r="D17998"/>
      <c r="E17998"/>
      <c r="F17998"/>
      <c r="G17998"/>
      <c r="H17998"/>
      <c r="I17998"/>
      <c r="J17998"/>
      <c r="K17998"/>
    </row>
    <row r="17999" spans="1:11" ht="15">
      <c r="A17999"/>
      <c r="B17999"/>
      <c r="C17999"/>
      <c r="D17999"/>
      <c r="E17999"/>
      <c r="F17999"/>
      <c r="G17999"/>
      <c r="H17999"/>
      <c r="I17999"/>
      <c r="J17999"/>
      <c r="K17999"/>
    </row>
    <row r="18000" spans="1:11" ht="15">
      <c r="A18000"/>
      <c r="B18000"/>
      <c r="C18000"/>
      <c r="D18000"/>
      <c r="E18000"/>
      <c r="F18000"/>
      <c r="G18000"/>
      <c r="H18000"/>
      <c r="I18000"/>
      <c r="J18000"/>
      <c r="K18000"/>
    </row>
    <row r="18001" spans="1:11" ht="15">
      <c r="A18001"/>
      <c r="B18001"/>
      <c r="C18001"/>
      <c r="D18001"/>
      <c r="E18001"/>
      <c r="F18001"/>
      <c r="G18001"/>
      <c r="H18001"/>
      <c r="I18001"/>
      <c r="J18001"/>
      <c r="K18001"/>
    </row>
    <row r="18002" spans="1:11" ht="15">
      <c r="A18002"/>
      <c r="B18002"/>
      <c r="C18002"/>
      <c r="D18002"/>
      <c r="E18002"/>
      <c r="F18002"/>
      <c r="G18002"/>
      <c r="H18002"/>
      <c r="I18002"/>
      <c r="J18002"/>
      <c r="K18002"/>
    </row>
    <row r="18003" spans="1:11" ht="15">
      <c r="A18003"/>
      <c r="B18003"/>
      <c r="C18003"/>
      <c r="D18003"/>
      <c r="E18003"/>
      <c r="F18003"/>
      <c r="G18003"/>
      <c r="H18003"/>
      <c r="I18003"/>
      <c r="J18003"/>
      <c r="K18003"/>
    </row>
    <row r="18004" spans="1:11" ht="15">
      <c r="A18004"/>
      <c r="B18004"/>
      <c r="C18004"/>
      <c r="D18004"/>
      <c r="E18004"/>
      <c r="F18004"/>
      <c r="G18004"/>
      <c r="H18004"/>
      <c r="I18004"/>
      <c r="J18004"/>
      <c r="K18004"/>
    </row>
    <row r="18005" spans="1:11" ht="15">
      <c r="A18005"/>
      <c r="B18005"/>
      <c r="C18005"/>
      <c r="D18005"/>
      <c r="E18005"/>
      <c r="F18005"/>
      <c r="G18005"/>
      <c r="H18005"/>
      <c r="I18005"/>
      <c r="J18005"/>
      <c r="K18005"/>
    </row>
    <row r="18006" spans="1:11" ht="15">
      <c r="A18006"/>
      <c r="B18006"/>
      <c r="C18006"/>
      <c r="D18006"/>
      <c r="E18006"/>
      <c r="F18006"/>
      <c r="G18006"/>
      <c r="H18006"/>
      <c r="I18006"/>
      <c r="J18006"/>
      <c r="K18006"/>
    </row>
    <row r="18007" spans="1:11" ht="15">
      <c r="A18007"/>
      <c r="B18007"/>
      <c r="C18007"/>
      <c r="D18007"/>
      <c r="E18007"/>
      <c r="F18007"/>
      <c r="G18007"/>
      <c r="H18007"/>
      <c r="I18007"/>
      <c r="J18007"/>
      <c r="K18007"/>
    </row>
    <row r="18008" spans="1:11" ht="15">
      <c r="A18008"/>
      <c r="B18008"/>
      <c r="C18008"/>
      <c r="D18008"/>
      <c r="E18008"/>
      <c r="F18008"/>
      <c r="G18008"/>
      <c r="H18008"/>
      <c r="I18008"/>
      <c r="J18008"/>
      <c r="K18008"/>
    </row>
    <row r="18009" spans="1:11" ht="15">
      <c r="A18009"/>
      <c r="B18009"/>
      <c r="C18009"/>
      <c r="D18009"/>
      <c r="E18009"/>
      <c r="F18009"/>
      <c r="G18009"/>
      <c r="H18009"/>
      <c r="I18009"/>
      <c r="J18009"/>
      <c r="K18009"/>
    </row>
    <row r="18010" spans="1:11" ht="15">
      <c r="A18010"/>
      <c r="B18010"/>
      <c r="C18010"/>
      <c r="D18010"/>
      <c r="E18010"/>
      <c r="F18010"/>
      <c r="G18010"/>
      <c r="H18010"/>
      <c r="I18010"/>
      <c r="J18010"/>
      <c r="K18010"/>
    </row>
    <row r="18011" spans="1:11" ht="15">
      <c r="A18011"/>
      <c r="B18011"/>
      <c r="C18011"/>
      <c r="D18011"/>
      <c r="E18011"/>
      <c r="F18011"/>
      <c r="G18011"/>
      <c r="H18011"/>
      <c r="I18011"/>
      <c r="J18011"/>
      <c r="K18011"/>
    </row>
    <row r="18012" spans="1:11" ht="15">
      <c r="A18012"/>
      <c r="B18012"/>
      <c r="C18012"/>
      <c r="D18012"/>
      <c r="E18012"/>
      <c r="F18012"/>
      <c r="G18012"/>
      <c r="H18012"/>
      <c r="I18012"/>
      <c r="J18012"/>
      <c r="K18012"/>
    </row>
    <row r="18013" spans="1:11" ht="15">
      <c r="A18013"/>
      <c r="B18013"/>
      <c r="C18013"/>
      <c r="D18013"/>
      <c r="E18013"/>
      <c r="F18013"/>
      <c r="G18013"/>
      <c r="H18013"/>
      <c r="I18013"/>
      <c r="J18013"/>
      <c r="K18013"/>
    </row>
    <row r="18014" spans="1:11" ht="15">
      <c r="A18014"/>
      <c r="B18014"/>
      <c r="C18014"/>
      <c r="D18014"/>
      <c r="E18014"/>
      <c r="F18014"/>
      <c r="G18014"/>
      <c r="H18014"/>
      <c r="I18014"/>
      <c r="J18014"/>
      <c r="K18014"/>
    </row>
    <row r="18015" spans="1:11" ht="15">
      <c r="A18015"/>
      <c r="B18015"/>
      <c r="C18015"/>
      <c r="D18015"/>
      <c r="E18015"/>
      <c r="F18015"/>
      <c r="G18015"/>
      <c r="H18015"/>
      <c r="I18015"/>
      <c r="J18015"/>
      <c r="K18015"/>
    </row>
    <row r="18016" spans="1:11" ht="15">
      <c r="A18016"/>
      <c r="B18016"/>
      <c r="C18016"/>
      <c r="D18016"/>
      <c r="E18016"/>
      <c r="F18016"/>
      <c r="G18016"/>
      <c r="H18016"/>
      <c r="I18016"/>
      <c r="J18016"/>
      <c r="K18016"/>
    </row>
    <row r="18017" spans="1:11" ht="15">
      <c r="A18017"/>
      <c r="B18017"/>
      <c r="C18017"/>
      <c r="D18017"/>
      <c r="E18017"/>
      <c r="F18017"/>
      <c r="G18017"/>
      <c r="H18017"/>
      <c r="I18017"/>
      <c r="J18017"/>
      <c r="K18017"/>
    </row>
    <row r="18018" spans="1:11" ht="15">
      <c r="A18018"/>
      <c r="B18018"/>
      <c r="C18018"/>
      <c r="D18018"/>
      <c r="E18018"/>
      <c r="F18018"/>
      <c r="G18018"/>
      <c r="H18018"/>
      <c r="I18018"/>
      <c r="J18018"/>
      <c r="K18018"/>
    </row>
    <row r="18019" spans="1:11" ht="15">
      <c r="A18019"/>
      <c r="B18019"/>
      <c r="C18019"/>
      <c r="D18019"/>
      <c r="E18019"/>
      <c r="F18019"/>
      <c r="G18019"/>
      <c r="H18019"/>
      <c r="I18019"/>
      <c r="J18019"/>
      <c r="K18019"/>
    </row>
    <row r="18020" spans="1:11" ht="15">
      <c r="A18020"/>
      <c r="B18020"/>
      <c r="C18020"/>
      <c r="D18020"/>
      <c r="E18020"/>
      <c r="F18020"/>
      <c r="G18020"/>
      <c r="H18020"/>
      <c r="I18020"/>
      <c r="J18020"/>
      <c r="K18020"/>
    </row>
    <row r="18021" spans="1:11" ht="15">
      <c r="A18021"/>
      <c r="B18021"/>
      <c r="C18021"/>
      <c r="D18021"/>
      <c r="E18021"/>
      <c r="F18021"/>
      <c r="G18021"/>
      <c r="H18021"/>
      <c r="I18021"/>
      <c r="J18021"/>
      <c r="K18021"/>
    </row>
    <row r="18022" spans="1:11" ht="15">
      <c r="A18022"/>
      <c r="B18022"/>
      <c r="C18022"/>
      <c r="D18022"/>
      <c r="E18022"/>
      <c r="F18022"/>
      <c r="G18022"/>
      <c r="H18022"/>
      <c r="I18022"/>
      <c r="J18022"/>
      <c r="K18022"/>
    </row>
    <row r="18023" spans="1:11" ht="15">
      <c r="A18023"/>
      <c r="B18023"/>
      <c r="C18023"/>
      <c r="D18023"/>
      <c r="E18023"/>
      <c r="F18023"/>
      <c r="G18023"/>
      <c r="H18023"/>
      <c r="I18023"/>
      <c r="J18023"/>
      <c r="K18023"/>
    </row>
    <row r="18024" spans="1:11" ht="15">
      <c r="A18024"/>
      <c r="B18024"/>
      <c r="C18024"/>
      <c r="D18024"/>
      <c r="E18024"/>
      <c r="F18024"/>
      <c r="G18024"/>
      <c r="H18024"/>
      <c r="I18024"/>
      <c r="J18024"/>
      <c r="K18024"/>
    </row>
    <row r="18025" spans="1:11" ht="15">
      <c r="A18025"/>
      <c r="B18025"/>
      <c r="C18025"/>
      <c r="D18025"/>
      <c r="E18025"/>
      <c r="F18025"/>
      <c r="G18025"/>
      <c r="H18025"/>
      <c r="I18025"/>
      <c r="J18025"/>
      <c r="K18025"/>
    </row>
    <row r="18026" spans="1:11" ht="15">
      <c r="A18026"/>
      <c r="B18026"/>
      <c r="C18026"/>
      <c r="D18026"/>
      <c r="E18026"/>
      <c r="F18026"/>
      <c r="G18026"/>
      <c r="H18026"/>
      <c r="I18026"/>
      <c r="J18026"/>
      <c r="K18026"/>
    </row>
    <row r="18027" spans="1:11" ht="15">
      <c r="A18027"/>
      <c r="B18027"/>
      <c r="C18027"/>
      <c r="D18027"/>
      <c r="E18027"/>
      <c r="F18027"/>
      <c r="G18027"/>
      <c r="H18027"/>
      <c r="I18027"/>
      <c r="J18027"/>
      <c r="K18027"/>
    </row>
    <row r="18028" spans="1:11" ht="15">
      <c r="A18028"/>
      <c r="B18028"/>
      <c r="C18028"/>
      <c r="D18028"/>
      <c r="E18028"/>
      <c r="F18028"/>
      <c r="G18028"/>
      <c r="H18028"/>
      <c r="I18028"/>
      <c r="J18028"/>
      <c r="K18028"/>
    </row>
    <row r="18029" spans="1:11" ht="15">
      <c r="A18029"/>
      <c r="B18029"/>
      <c r="C18029"/>
      <c r="D18029"/>
      <c r="E18029"/>
      <c r="F18029"/>
      <c r="G18029"/>
      <c r="H18029"/>
      <c r="I18029"/>
      <c r="J18029"/>
      <c r="K18029"/>
    </row>
    <row r="18030" spans="1:11" ht="15">
      <c r="A18030"/>
      <c r="B18030"/>
      <c r="C18030"/>
      <c r="D18030"/>
      <c r="E18030"/>
      <c r="F18030"/>
      <c r="G18030"/>
      <c r="H18030"/>
      <c r="I18030"/>
      <c r="J18030"/>
      <c r="K18030"/>
    </row>
    <row r="18031" spans="1:11" ht="15">
      <c r="A18031"/>
      <c r="B18031"/>
      <c r="C18031"/>
      <c r="D18031"/>
      <c r="E18031"/>
      <c r="F18031"/>
      <c r="G18031"/>
      <c r="H18031"/>
      <c r="I18031"/>
      <c r="J18031"/>
      <c r="K18031"/>
    </row>
    <row r="18032" spans="1:11" ht="15">
      <c r="A18032"/>
      <c r="B18032"/>
      <c r="C18032"/>
      <c r="D18032"/>
      <c r="E18032"/>
      <c r="F18032"/>
      <c r="G18032"/>
      <c r="H18032"/>
      <c r="I18032"/>
      <c r="J18032"/>
      <c r="K18032"/>
    </row>
    <row r="18033" spans="1:11" ht="15">
      <c r="A18033"/>
      <c r="B18033"/>
      <c r="C18033"/>
      <c r="D18033"/>
      <c r="E18033"/>
      <c r="F18033"/>
      <c r="G18033"/>
      <c r="H18033"/>
      <c r="I18033"/>
      <c r="J18033"/>
      <c r="K18033"/>
    </row>
    <row r="18034" spans="1:11" ht="15">
      <c r="A18034"/>
      <c r="B18034"/>
      <c r="C18034"/>
      <c r="D18034"/>
      <c r="E18034"/>
      <c r="F18034"/>
      <c r="G18034"/>
      <c r="H18034"/>
      <c r="I18034"/>
      <c r="J18034"/>
      <c r="K18034"/>
    </row>
    <row r="18035" spans="1:11" ht="15">
      <c r="A18035"/>
      <c r="B18035"/>
      <c r="C18035"/>
      <c r="D18035"/>
      <c r="E18035"/>
      <c r="F18035"/>
      <c r="G18035"/>
      <c r="H18035"/>
      <c r="I18035"/>
      <c r="J18035"/>
      <c r="K18035"/>
    </row>
    <row r="18036" spans="1:11" ht="15">
      <c r="A18036"/>
      <c r="B18036"/>
      <c r="C18036"/>
      <c r="D18036"/>
      <c r="E18036"/>
      <c r="F18036"/>
      <c r="G18036"/>
      <c r="H18036"/>
      <c r="I18036"/>
      <c r="J18036"/>
      <c r="K18036"/>
    </row>
    <row r="18037" spans="1:11" ht="15">
      <c r="A18037"/>
      <c r="B18037"/>
      <c r="C18037"/>
      <c r="D18037"/>
      <c r="E18037"/>
      <c r="F18037"/>
      <c r="G18037"/>
      <c r="H18037"/>
      <c r="I18037"/>
      <c r="J18037"/>
      <c r="K18037"/>
    </row>
    <row r="18038" spans="1:11" ht="15">
      <c r="A18038"/>
      <c r="B18038"/>
      <c r="C18038"/>
      <c r="D18038"/>
      <c r="E18038"/>
      <c r="F18038"/>
      <c r="G18038"/>
      <c r="H18038"/>
      <c r="I18038"/>
      <c r="J18038"/>
      <c r="K18038"/>
    </row>
    <row r="18039" spans="1:11" ht="15">
      <c r="A18039"/>
      <c r="B18039"/>
      <c r="C18039"/>
      <c r="D18039"/>
      <c r="E18039"/>
      <c r="F18039"/>
      <c r="G18039"/>
      <c r="H18039"/>
      <c r="I18039"/>
      <c r="J18039"/>
      <c r="K18039"/>
    </row>
    <row r="18040" spans="1:11" ht="15">
      <c r="A18040"/>
      <c r="B18040"/>
      <c r="C18040"/>
      <c r="D18040"/>
      <c r="E18040"/>
      <c r="F18040"/>
      <c r="G18040"/>
      <c r="H18040"/>
      <c r="I18040"/>
      <c r="J18040"/>
      <c r="K18040"/>
    </row>
    <row r="18041" spans="1:11" ht="15">
      <c r="A18041"/>
      <c r="B18041"/>
      <c r="C18041"/>
      <c r="D18041"/>
      <c r="E18041"/>
      <c r="F18041"/>
      <c r="G18041"/>
      <c r="H18041"/>
      <c r="I18041"/>
      <c r="J18041"/>
      <c r="K18041"/>
    </row>
    <row r="18042" spans="1:11" ht="15">
      <c r="A18042"/>
      <c r="B18042"/>
      <c r="C18042"/>
      <c r="D18042"/>
      <c r="E18042"/>
      <c r="F18042"/>
      <c r="G18042"/>
      <c r="H18042"/>
      <c r="I18042"/>
      <c r="J18042"/>
      <c r="K18042"/>
    </row>
    <row r="18043" spans="1:11" ht="15">
      <c r="A18043"/>
      <c r="B18043"/>
      <c r="C18043"/>
      <c r="D18043"/>
      <c r="E18043"/>
      <c r="F18043"/>
      <c r="G18043"/>
      <c r="H18043"/>
      <c r="I18043"/>
      <c r="J18043"/>
      <c r="K18043"/>
    </row>
    <row r="18044" spans="1:11" ht="15">
      <c r="A18044"/>
      <c r="B18044"/>
      <c r="C18044"/>
      <c r="D18044"/>
      <c r="E18044"/>
      <c r="F18044"/>
      <c r="G18044"/>
      <c r="H18044"/>
      <c r="I18044"/>
      <c r="J18044"/>
      <c r="K18044"/>
    </row>
    <row r="18045" spans="1:11" ht="15">
      <c r="A18045"/>
      <c r="B18045"/>
      <c r="C18045"/>
      <c r="D18045"/>
      <c r="E18045"/>
      <c r="F18045"/>
      <c r="G18045"/>
      <c r="H18045"/>
      <c r="I18045"/>
      <c r="J18045"/>
      <c r="K18045"/>
    </row>
    <row r="18046" spans="1:11" ht="15">
      <c r="A18046"/>
      <c r="B18046"/>
      <c r="C18046"/>
      <c r="D18046"/>
      <c r="E18046"/>
      <c r="F18046"/>
      <c r="G18046"/>
      <c r="H18046"/>
      <c r="I18046"/>
      <c r="J18046"/>
      <c r="K18046"/>
    </row>
    <row r="18047" spans="1:11" ht="15">
      <c r="A18047"/>
      <c r="B18047"/>
      <c r="C18047"/>
      <c r="D18047"/>
      <c r="E18047"/>
      <c r="F18047"/>
      <c r="G18047"/>
      <c r="H18047"/>
      <c r="I18047"/>
      <c r="J18047"/>
      <c r="K18047"/>
    </row>
    <row r="18048" spans="1:11" ht="15">
      <c r="A18048"/>
      <c r="B18048"/>
      <c r="C18048"/>
      <c r="D18048"/>
      <c r="E18048"/>
      <c r="F18048"/>
      <c r="G18048"/>
      <c r="H18048"/>
      <c r="I18048"/>
      <c r="J18048"/>
      <c r="K18048"/>
    </row>
    <row r="18049" spans="1:11" ht="15">
      <c r="A18049"/>
      <c r="B18049"/>
      <c r="C18049"/>
      <c r="D18049"/>
      <c r="E18049"/>
      <c r="F18049"/>
      <c r="G18049"/>
      <c r="H18049"/>
      <c r="I18049"/>
      <c r="J18049"/>
      <c r="K18049"/>
    </row>
    <row r="18050" spans="1:11" ht="15">
      <c r="A18050"/>
      <c r="B18050"/>
      <c r="C18050"/>
      <c r="D18050"/>
      <c r="E18050"/>
      <c r="F18050"/>
      <c r="G18050"/>
      <c r="H18050"/>
      <c r="I18050"/>
      <c r="J18050"/>
      <c r="K18050"/>
    </row>
    <row r="18051" spans="1:11" ht="15">
      <c r="A18051"/>
      <c r="B18051"/>
      <c r="C18051"/>
      <c r="D18051"/>
      <c r="E18051"/>
      <c r="F18051"/>
      <c r="G18051"/>
      <c r="H18051"/>
      <c r="I18051"/>
      <c r="J18051"/>
      <c r="K18051"/>
    </row>
    <row r="18052" spans="1:11" ht="15">
      <c r="A18052"/>
      <c r="B18052"/>
      <c r="C18052"/>
      <c r="D18052"/>
      <c r="E18052"/>
      <c r="F18052"/>
      <c r="G18052"/>
      <c r="H18052"/>
      <c r="I18052"/>
      <c r="J18052"/>
      <c r="K18052"/>
    </row>
    <row r="18053" spans="1:11" ht="15">
      <c r="A18053"/>
      <c r="B18053"/>
      <c r="C18053"/>
      <c r="D18053"/>
      <c r="E18053"/>
      <c r="F18053"/>
      <c r="G18053"/>
      <c r="H18053"/>
      <c r="I18053"/>
      <c r="J18053"/>
      <c r="K18053"/>
    </row>
    <row r="18054" spans="1:11" ht="15">
      <c r="A18054"/>
      <c r="B18054"/>
      <c r="C18054"/>
      <c r="D18054"/>
      <c r="E18054"/>
      <c r="F18054"/>
      <c r="G18054"/>
      <c r="H18054"/>
      <c r="I18054"/>
      <c r="J18054"/>
      <c r="K18054"/>
    </row>
    <row r="18055" spans="1:11" ht="15">
      <c r="A18055"/>
      <c r="B18055"/>
      <c r="C18055"/>
      <c r="D18055"/>
      <c r="E18055"/>
      <c r="F18055"/>
      <c r="G18055"/>
      <c r="H18055"/>
      <c r="I18055"/>
      <c r="J18055"/>
      <c r="K18055"/>
    </row>
    <row r="18056" spans="1:11" ht="15">
      <c r="A18056"/>
      <c r="B18056"/>
      <c r="C18056"/>
      <c r="D18056"/>
      <c r="E18056"/>
      <c r="F18056"/>
      <c r="G18056"/>
      <c r="H18056"/>
      <c r="I18056"/>
      <c r="J18056"/>
      <c r="K18056"/>
    </row>
    <row r="18057" spans="1:11" ht="15">
      <c r="A18057"/>
      <c r="B18057"/>
      <c r="C18057"/>
      <c r="D18057"/>
      <c r="E18057"/>
      <c r="F18057"/>
      <c r="G18057"/>
      <c r="H18057"/>
      <c r="I18057"/>
      <c r="J18057"/>
      <c r="K18057"/>
    </row>
    <row r="18058" spans="1:11" ht="15">
      <c r="A18058"/>
      <c r="B18058"/>
      <c r="C18058"/>
      <c r="D18058"/>
      <c r="E18058"/>
      <c r="F18058"/>
      <c r="G18058"/>
      <c r="H18058"/>
      <c r="I18058"/>
      <c r="J18058"/>
      <c r="K18058"/>
    </row>
    <row r="18059" spans="1:11" ht="15">
      <c r="A18059"/>
      <c r="B18059"/>
      <c r="C18059"/>
      <c r="D18059"/>
      <c r="E18059"/>
      <c r="F18059"/>
      <c r="G18059"/>
      <c r="H18059"/>
      <c r="I18059"/>
      <c r="J18059"/>
      <c r="K18059"/>
    </row>
    <row r="18060" spans="1:11" ht="15">
      <c r="A18060"/>
      <c r="B18060"/>
      <c r="C18060"/>
      <c r="D18060"/>
      <c r="E18060"/>
      <c r="F18060"/>
      <c r="G18060"/>
      <c r="H18060"/>
      <c r="I18060"/>
      <c r="J18060"/>
      <c r="K18060"/>
    </row>
    <row r="18061" spans="1:11" ht="15">
      <c r="A18061"/>
      <c r="B18061"/>
      <c r="C18061"/>
      <c r="D18061"/>
      <c r="E18061"/>
      <c r="F18061"/>
      <c r="G18061"/>
      <c r="H18061"/>
      <c r="I18061"/>
      <c r="J18061"/>
      <c r="K18061"/>
    </row>
    <row r="18062" spans="1:11" ht="15">
      <c r="A18062"/>
      <c r="B18062"/>
      <c r="C18062"/>
      <c r="D18062"/>
      <c r="E18062"/>
      <c r="F18062"/>
      <c r="G18062"/>
      <c r="H18062"/>
      <c r="I18062"/>
      <c r="J18062"/>
      <c r="K18062"/>
    </row>
    <row r="18063" spans="1:11" ht="15">
      <c r="A18063"/>
      <c r="B18063"/>
      <c r="C18063"/>
      <c r="D18063"/>
      <c r="E18063"/>
      <c r="F18063"/>
      <c r="G18063"/>
      <c r="H18063"/>
      <c r="I18063"/>
      <c r="J18063"/>
      <c r="K18063"/>
    </row>
    <row r="18064" spans="1:11" ht="15">
      <c r="A18064"/>
      <c r="B18064"/>
      <c r="C18064"/>
      <c r="D18064"/>
      <c r="E18064"/>
      <c r="F18064"/>
      <c r="G18064"/>
      <c r="H18064"/>
      <c r="I18064"/>
      <c r="J18064"/>
      <c r="K18064"/>
    </row>
    <row r="18065" spans="1:11" ht="15">
      <c r="A18065"/>
      <c r="B18065"/>
      <c r="C18065"/>
      <c r="D18065"/>
      <c r="E18065"/>
      <c r="F18065"/>
      <c r="G18065"/>
      <c r="H18065"/>
      <c r="I18065"/>
      <c r="J18065"/>
      <c r="K18065"/>
    </row>
    <row r="18066" spans="1:11" ht="15">
      <c r="A18066"/>
      <c r="B18066"/>
      <c r="C18066"/>
      <c r="D18066"/>
      <c r="E18066"/>
      <c r="F18066"/>
      <c r="G18066"/>
      <c r="H18066"/>
      <c r="I18066"/>
      <c r="J18066"/>
      <c r="K18066"/>
    </row>
    <row r="18067" spans="1:11" ht="15">
      <c r="A18067"/>
      <c r="B18067"/>
      <c r="C18067"/>
      <c r="D18067"/>
      <c r="E18067"/>
      <c r="F18067"/>
      <c r="G18067"/>
      <c r="H18067"/>
      <c r="I18067"/>
      <c r="J18067"/>
      <c r="K18067"/>
    </row>
    <row r="18068" spans="1:11" ht="15">
      <c r="A18068"/>
      <c r="B18068"/>
      <c r="C18068"/>
      <c r="D18068"/>
      <c r="E18068"/>
      <c r="F18068"/>
      <c r="G18068"/>
      <c r="H18068"/>
      <c r="I18068"/>
      <c r="J18068"/>
      <c r="K18068"/>
    </row>
    <row r="18069" spans="1:11" ht="15">
      <c r="A18069"/>
      <c r="B18069"/>
      <c r="C18069"/>
      <c r="D18069"/>
      <c r="E18069"/>
      <c r="F18069"/>
      <c r="G18069"/>
      <c r="H18069"/>
      <c r="I18069"/>
      <c r="J18069"/>
      <c r="K18069"/>
    </row>
    <row r="18070" spans="1:11" ht="15">
      <c r="A18070"/>
      <c r="B18070"/>
      <c r="C18070"/>
      <c r="D18070"/>
      <c r="E18070"/>
      <c r="F18070"/>
      <c r="G18070"/>
      <c r="H18070"/>
      <c r="I18070"/>
      <c r="J18070"/>
      <c r="K18070"/>
    </row>
    <row r="18071" spans="1:11" ht="15">
      <c r="A18071"/>
      <c r="B18071"/>
      <c r="C18071"/>
      <c r="D18071"/>
      <c r="E18071"/>
      <c r="F18071"/>
      <c r="G18071"/>
      <c r="H18071"/>
      <c r="I18071"/>
      <c r="J18071"/>
      <c r="K18071"/>
    </row>
    <row r="18072" spans="1:11" ht="15">
      <c r="A18072"/>
      <c r="B18072"/>
      <c r="C18072"/>
      <c r="D18072"/>
      <c r="E18072"/>
      <c r="F18072"/>
      <c r="G18072"/>
      <c r="H18072"/>
      <c r="I18072"/>
      <c r="J18072"/>
      <c r="K18072"/>
    </row>
    <row r="18073" spans="1:11" ht="15">
      <c r="A18073"/>
      <c r="B18073"/>
      <c r="C18073"/>
      <c r="D18073"/>
      <c r="E18073"/>
      <c r="F18073"/>
      <c r="G18073"/>
      <c r="H18073"/>
      <c r="I18073"/>
      <c r="J18073"/>
      <c r="K18073"/>
    </row>
    <row r="18074" spans="1:11" ht="15">
      <c r="A18074"/>
      <c r="B18074"/>
      <c r="C18074"/>
      <c r="D18074"/>
      <c r="E18074"/>
      <c r="F18074"/>
      <c r="G18074"/>
      <c r="H18074"/>
      <c r="I18074"/>
      <c r="J18074"/>
      <c r="K18074"/>
    </row>
    <row r="18075" spans="1:11" ht="15">
      <c r="A18075"/>
      <c r="B18075"/>
      <c r="C18075"/>
      <c r="D18075"/>
      <c r="E18075"/>
      <c r="F18075"/>
      <c r="G18075"/>
      <c r="H18075"/>
      <c r="I18075"/>
      <c r="J18075"/>
      <c r="K18075"/>
    </row>
    <row r="18076" spans="1:11" ht="15">
      <c r="A18076"/>
      <c r="B18076"/>
      <c r="C18076"/>
      <c r="D18076"/>
      <c r="E18076"/>
      <c r="F18076"/>
      <c r="G18076"/>
      <c r="H18076"/>
      <c r="I18076"/>
      <c r="J18076"/>
      <c r="K18076"/>
    </row>
    <row r="18077" spans="1:11" ht="15">
      <c r="A18077"/>
      <c r="B18077"/>
      <c r="C18077"/>
      <c r="D18077"/>
      <c r="E18077"/>
      <c r="F18077"/>
      <c r="G18077"/>
      <c r="H18077"/>
      <c r="I18077"/>
      <c r="J18077"/>
      <c r="K18077"/>
    </row>
    <row r="18078" spans="1:11" ht="15">
      <c r="A18078"/>
      <c r="B18078"/>
      <c r="C18078"/>
      <c r="D18078"/>
      <c r="E18078"/>
      <c r="F18078"/>
      <c r="G18078"/>
      <c r="H18078"/>
      <c r="I18078"/>
      <c r="J18078"/>
      <c r="K18078"/>
    </row>
    <row r="18079" spans="1:11" ht="15">
      <c r="A18079"/>
      <c r="B18079"/>
      <c r="C18079"/>
      <c r="D18079"/>
      <c r="E18079"/>
      <c r="F18079"/>
      <c r="G18079"/>
      <c r="H18079"/>
      <c r="I18079"/>
      <c r="J18079"/>
      <c r="K18079"/>
    </row>
    <row r="18080" spans="1:11" ht="15">
      <c r="A18080"/>
      <c r="B18080"/>
      <c r="C18080"/>
      <c r="D18080"/>
      <c r="E18080"/>
      <c r="F18080"/>
      <c r="G18080"/>
      <c r="H18080"/>
      <c r="I18080"/>
      <c r="J18080"/>
      <c r="K18080"/>
    </row>
    <row r="18081" spans="1:11" ht="15">
      <c r="A18081"/>
      <c r="B18081"/>
      <c r="C18081"/>
      <c r="D18081"/>
      <c r="E18081"/>
      <c r="F18081"/>
      <c r="G18081"/>
      <c r="H18081"/>
      <c r="I18081"/>
      <c r="J18081"/>
      <c r="K18081"/>
    </row>
    <row r="18082" spans="1:11" ht="15">
      <c r="A18082"/>
      <c r="B18082"/>
      <c r="C18082"/>
      <c r="D18082"/>
      <c r="E18082"/>
      <c r="F18082"/>
      <c r="G18082"/>
      <c r="H18082"/>
      <c r="I18082"/>
      <c r="J18082"/>
      <c r="K18082"/>
    </row>
    <row r="18083" spans="1:11" ht="15">
      <c r="A18083"/>
      <c r="B18083"/>
      <c r="C18083"/>
      <c r="D18083"/>
      <c r="E18083"/>
      <c r="F18083"/>
      <c r="G18083"/>
      <c r="H18083"/>
      <c r="I18083"/>
      <c r="J18083"/>
      <c r="K18083"/>
    </row>
    <row r="18084" spans="1:11" ht="15">
      <c r="A18084"/>
      <c r="B18084"/>
      <c r="C18084"/>
      <c r="D18084"/>
      <c r="E18084"/>
      <c r="F18084"/>
      <c r="G18084"/>
      <c r="H18084"/>
      <c r="I18084"/>
      <c r="J18084"/>
      <c r="K18084"/>
    </row>
    <row r="18085" spans="1:11" ht="15">
      <c r="A18085"/>
      <c r="B18085"/>
      <c r="C18085"/>
      <c r="D18085"/>
      <c r="E18085"/>
      <c r="F18085"/>
      <c r="G18085"/>
      <c r="H18085"/>
      <c r="I18085"/>
      <c r="J18085"/>
      <c r="K18085"/>
    </row>
    <row r="18086" spans="1:11" ht="15">
      <c r="A18086"/>
      <c r="B18086"/>
      <c r="C18086"/>
      <c r="D18086"/>
      <c r="E18086"/>
      <c r="F18086"/>
      <c r="G18086"/>
      <c r="H18086"/>
      <c r="I18086"/>
      <c r="J18086"/>
      <c r="K18086"/>
    </row>
    <row r="18087" spans="1:11" ht="15">
      <c r="A18087"/>
      <c r="B18087"/>
      <c r="C18087"/>
      <c r="D18087"/>
      <c r="E18087"/>
      <c r="F18087"/>
      <c r="G18087"/>
      <c r="H18087"/>
      <c r="I18087"/>
      <c r="J18087"/>
      <c r="K18087"/>
    </row>
    <row r="18088" spans="1:11" ht="15">
      <c r="A18088"/>
      <c r="B18088"/>
      <c r="C18088"/>
      <c r="D18088"/>
      <c r="E18088"/>
      <c r="F18088"/>
      <c r="G18088"/>
      <c r="H18088"/>
      <c r="I18088"/>
      <c r="J18088"/>
      <c r="K18088"/>
    </row>
    <row r="18089" spans="1:11" ht="15">
      <c r="A18089"/>
      <c r="B18089"/>
      <c r="C18089"/>
      <c r="D18089"/>
      <c r="E18089"/>
      <c r="F18089"/>
      <c r="G18089"/>
      <c r="H18089"/>
      <c r="I18089"/>
      <c r="J18089"/>
      <c r="K18089"/>
    </row>
    <row r="18090" spans="1:11" ht="15">
      <c r="A18090"/>
      <c r="B18090"/>
      <c r="C18090"/>
      <c r="D18090"/>
      <c r="E18090"/>
      <c r="F18090"/>
      <c r="G18090"/>
      <c r="H18090"/>
      <c r="I18090"/>
      <c r="J18090"/>
      <c r="K18090"/>
    </row>
    <row r="18091" spans="1:11" ht="15">
      <c r="A18091"/>
      <c r="B18091"/>
      <c r="C18091"/>
      <c r="D18091"/>
      <c r="E18091"/>
      <c r="F18091"/>
      <c r="G18091"/>
      <c r="H18091"/>
      <c r="I18091"/>
      <c r="J18091"/>
      <c r="K18091"/>
    </row>
    <row r="18092" spans="1:11" ht="15">
      <c r="A18092"/>
      <c r="B18092"/>
      <c r="C18092"/>
      <c r="D18092"/>
      <c r="E18092"/>
      <c r="F18092"/>
      <c r="G18092"/>
      <c r="H18092"/>
      <c r="I18092"/>
      <c r="J18092"/>
      <c r="K18092"/>
    </row>
    <row r="18093" spans="1:11" ht="15">
      <c r="A18093"/>
      <c r="B18093"/>
      <c r="C18093"/>
      <c r="D18093"/>
      <c r="E18093"/>
      <c r="F18093"/>
      <c r="G18093"/>
      <c r="H18093"/>
      <c r="I18093"/>
      <c r="J18093"/>
      <c r="K18093"/>
    </row>
    <row r="18094" spans="1:11" ht="15">
      <c r="A18094"/>
      <c r="B18094"/>
      <c r="C18094"/>
      <c r="D18094"/>
      <c r="E18094"/>
      <c r="F18094"/>
      <c r="G18094"/>
      <c r="H18094"/>
      <c r="I18094"/>
      <c r="J18094"/>
      <c r="K18094"/>
    </row>
    <row r="18095" spans="1:11" ht="15">
      <c r="A18095"/>
      <c r="B18095"/>
      <c r="C18095"/>
      <c r="D18095"/>
      <c r="E18095"/>
      <c r="F18095"/>
      <c r="G18095"/>
      <c r="H18095"/>
      <c r="I18095"/>
      <c r="J18095"/>
      <c r="K18095"/>
    </row>
    <row r="18096" spans="1:11" ht="15">
      <c r="A18096"/>
      <c r="B18096"/>
      <c r="C18096"/>
      <c r="D18096"/>
      <c r="E18096"/>
      <c r="F18096"/>
      <c r="G18096"/>
      <c r="H18096"/>
      <c r="I18096"/>
      <c r="J18096"/>
      <c r="K18096"/>
    </row>
    <row r="18097" spans="1:11" ht="15">
      <c r="A18097"/>
      <c r="B18097"/>
      <c r="C18097"/>
      <c r="D18097"/>
      <c r="E18097"/>
      <c r="F18097"/>
      <c r="G18097"/>
      <c r="H18097"/>
      <c r="I18097"/>
      <c r="J18097"/>
      <c r="K18097"/>
    </row>
    <row r="18098" spans="1:11" ht="15">
      <c r="A18098"/>
      <c r="B18098"/>
      <c r="C18098"/>
      <c r="D18098"/>
      <c r="E18098"/>
      <c r="F18098"/>
      <c r="G18098"/>
      <c r="H18098"/>
      <c r="I18098"/>
      <c r="J18098"/>
      <c r="K18098"/>
    </row>
    <row r="18099" spans="1:11" ht="15">
      <c r="A18099"/>
      <c r="B18099"/>
      <c r="C18099"/>
      <c r="D18099"/>
      <c r="E18099"/>
      <c r="F18099"/>
      <c r="G18099"/>
      <c r="H18099"/>
      <c r="I18099"/>
      <c r="J18099"/>
      <c r="K18099"/>
    </row>
    <row r="18100" spans="1:11" ht="15">
      <c r="A18100"/>
      <c r="B18100"/>
      <c r="C18100"/>
      <c r="D18100"/>
      <c r="E18100"/>
      <c r="F18100"/>
      <c r="G18100"/>
      <c r="H18100"/>
      <c r="I18100"/>
      <c r="J18100"/>
      <c r="K18100"/>
    </row>
    <row r="18101" spans="1:11" ht="15">
      <c r="A18101"/>
      <c r="B18101"/>
      <c r="C18101"/>
      <c r="D18101"/>
      <c r="E18101"/>
      <c r="F18101"/>
      <c r="G18101"/>
      <c r="H18101"/>
      <c r="I18101"/>
      <c r="J18101"/>
      <c r="K18101"/>
    </row>
    <row r="18102" spans="1:11" ht="15">
      <c r="A18102"/>
      <c r="B18102"/>
      <c r="C18102"/>
      <c r="D18102"/>
      <c r="E18102"/>
      <c r="F18102"/>
      <c r="G18102"/>
      <c r="H18102"/>
      <c r="I18102"/>
      <c r="J18102"/>
      <c r="K18102"/>
    </row>
    <row r="18103" spans="1:11" ht="15">
      <c r="A18103"/>
      <c r="B18103"/>
      <c r="C18103"/>
      <c r="D18103"/>
      <c r="E18103"/>
      <c r="F18103"/>
      <c r="G18103"/>
      <c r="H18103"/>
      <c r="I18103"/>
      <c r="J18103"/>
      <c r="K18103"/>
    </row>
    <row r="18104" spans="1:11" ht="15">
      <c r="A18104"/>
      <c r="B18104"/>
      <c r="C18104"/>
      <c r="D18104"/>
      <c r="E18104"/>
      <c r="F18104"/>
      <c r="G18104"/>
      <c r="H18104"/>
      <c r="I18104"/>
      <c r="J18104"/>
      <c r="K18104"/>
    </row>
    <row r="18105" spans="1:11" ht="15">
      <c r="A18105"/>
      <c r="B18105"/>
      <c r="C18105"/>
      <c r="D18105"/>
      <c r="E18105"/>
      <c r="F18105"/>
      <c r="G18105"/>
      <c r="H18105"/>
      <c r="I18105"/>
      <c r="J18105"/>
      <c r="K18105"/>
    </row>
    <row r="18106" spans="1:11" ht="15">
      <c r="A18106"/>
      <c r="B18106"/>
      <c r="C18106"/>
      <c r="D18106"/>
      <c r="E18106"/>
      <c r="F18106"/>
      <c r="G18106"/>
      <c r="H18106"/>
      <c r="I18106"/>
      <c r="J18106"/>
      <c r="K18106"/>
    </row>
    <row r="18107" spans="1:11" ht="15">
      <c r="A18107"/>
      <c r="B18107"/>
      <c r="C18107"/>
      <c r="D18107"/>
      <c r="E18107"/>
      <c r="F18107"/>
      <c r="G18107"/>
      <c r="H18107"/>
      <c r="I18107"/>
      <c r="J18107"/>
      <c r="K18107"/>
    </row>
    <row r="18108" spans="1:11" ht="15">
      <c r="A18108"/>
      <c r="B18108"/>
      <c r="C18108"/>
      <c r="D18108"/>
      <c r="E18108"/>
      <c r="F18108"/>
      <c r="G18108"/>
      <c r="H18108"/>
      <c r="I18108"/>
      <c r="J18108"/>
      <c r="K18108"/>
    </row>
    <row r="18109" spans="1:11" ht="15">
      <c r="A18109"/>
      <c r="B18109"/>
      <c r="C18109"/>
      <c r="D18109"/>
      <c r="E18109"/>
      <c r="F18109"/>
      <c r="G18109"/>
      <c r="H18109"/>
      <c r="I18109"/>
      <c r="J18109"/>
      <c r="K18109"/>
    </row>
    <row r="18110" spans="1:11" ht="15">
      <c r="A18110"/>
      <c r="B18110"/>
      <c r="C18110"/>
      <c r="D18110"/>
      <c r="E18110"/>
      <c r="F18110"/>
      <c r="G18110"/>
      <c r="H18110"/>
      <c r="I18110"/>
      <c r="J18110"/>
      <c r="K18110"/>
    </row>
    <row r="18111" spans="1:11" ht="15">
      <c r="A18111"/>
      <c r="B18111"/>
      <c r="C18111"/>
      <c r="D18111"/>
      <c r="E18111"/>
      <c r="F18111"/>
      <c r="G18111"/>
      <c r="H18111"/>
      <c r="I18111"/>
      <c r="J18111"/>
      <c r="K18111"/>
    </row>
    <row r="18112" spans="1:11" ht="15">
      <c r="A18112"/>
      <c r="B18112"/>
      <c r="C18112"/>
      <c r="D18112"/>
      <c r="E18112"/>
      <c r="F18112"/>
      <c r="G18112"/>
      <c r="H18112"/>
      <c r="I18112"/>
      <c r="J18112"/>
      <c r="K18112"/>
    </row>
    <row r="18113" spans="1:11" ht="15">
      <c r="A18113"/>
      <c r="B18113"/>
      <c r="C18113"/>
      <c r="D18113"/>
      <c r="E18113"/>
      <c r="F18113"/>
      <c r="G18113"/>
      <c r="H18113"/>
      <c r="I18113"/>
      <c r="J18113"/>
      <c r="K18113"/>
    </row>
    <row r="18114" spans="1:11" ht="15">
      <c r="A18114"/>
      <c r="B18114"/>
      <c r="C18114"/>
      <c r="D18114"/>
      <c r="E18114"/>
      <c r="F18114"/>
      <c r="G18114"/>
      <c r="H18114"/>
      <c r="I18114"/>
      <c r="J18114"/>
      <c r="K18114"/>
    </row>
    <row r="18115" spans="1:11" ht="15">
      <c r="A18115"/>
      <c r="B18115"/>
      <c r="C18115"/>
      <c r="D18115"/>
      <c r="E18115"/>
      <c r="F18115"/>
      <c r="G18115"/>
      <c r="H18115"/>
      <c r="I18115"/>
      <c r="J18115"/>
      <c r="K18115"/>
    </row>
    <row r="18116" spans="1:11" ht="15">
      <c r="A18116"/>
      <c r="B18116"/>
      <c r="C18116"/>
      <c r="D18116"/>
      <c r="E18116"/>
      <c r="F18116"/>
      <c r="G18116"/>
      <c r="H18116"/>
      <c r="I18116"/>
      <c r="J18116"/>
      <c r="K18116"/>
    </row>
    <row r="18117" spans="1:11" ht="15">
      <c r="A18117"/>
      <c r="B18117"/>
      <c r="C18117"/>
      <c r="D18117"/>
      <c r="E18117"/>
      <c r="F18117"/>
      <c r="G18117"/>
      <c r="H18117"/>
      <c r="I18117"/>
      <c r="J18117"/>
      <c r="K18117"/>
    </row>
    <row r="18118" spans="1:11" ht="15">
      <c r="A18118"/>
      <c r="B18118"/>
      <c r="C18118"/>
      <c r="D18118"/>
      <c r="E18118"/>
      <c r="F18118"/>
      <c r="G18118"/>
      <c r="H18118"/>
      <c r="I18118"/>
      <c r="J18118"/>
      <c r="K18118"/>
    </row>
    <row r="18119" spans="1:11" ht="15">
      <c r="A18119"/>
      <c r="B18119"/>
      <c r="C18119"/>
      <c r="D18119"/>
      <c r="E18119"/>
      <c r="F18119"/>
      <c r="G18119"/>
      <c r="H18119"/>
      <c r="I18119"/>
      <c r="J18119"/>
      <c r="K18119"/>
    </row>
    <row r="18120" spans="1:11" ht="15">
      <c r="A18120"/>
      <c r="B18120"/>
      <c r="C18120"/>
      <c r="D18120"/>
      <c r="E18120"/>
      <c r="F18120"/>
      <c r="G18120"/>
      <c r="H18120"/>
      <c r="I18120"/>
      <c r="J18120"/>
      <c r="K18120"/>
    </row>
    <row r="18121" spans="1:11" ht="15">
      <c r="A18121"/>
      <c r="B18121"/>
      <c r="C18121"/>
      <c r="D18121"/>
      <c r="E18121"/>
      <c r="F18121"/>
      <c r="G18121"/>
      <c r="H18121"/>
      <c r="I18121"/>
      <c r="J18121"/>
      <c r="K18121"/>
    </row>
    <row r="18122" spans="1:11" ht="15">
      <c r="A18122"/>
      <c r="B18122"/>
      <c r="C18122"/>
      <c r="D18122"/>
      <c r="E18122"/>
      <c r="F18122"/>
      <c r="G18122"/>
      <c r="H18122"/>
      <c r="I18122"/>
      <c r="J18122"/>
      <c r="K18122"/>
    </row>
    <row r="18123" spans="1:11" ht="15">
      <c r="A18123"/>
      <c r="B18123"/>
      <c r="C18123"/>
      <c r="D18123"/>
      <c r="E18123"/>
      <c r="F18123"/>
      <c r="G18123"/>
      <c r="H18123"/>
      <c r="I18123"/>
      <c r="J18123"/>
      <c r="K18123"/>
    </row>
    <row r="18124" spans="1:11" ht="15">
      <c r="A18124"/>
      <c r="B18124"/>
      <c r="C18124"/>
      <c r="D18124"/>
      <c r="E18124"/>
      <c r="F18124"/>
      <c r="G18124"/>
      <c r="H18124"/>
      <c r="I18124"/>
      <c r="J18124"/>
      <c r="K18124"/>
    </row>
    <row r="18125" spans="1:11" ht="15">
      <c r="A18125"/>
      <c r="B18125"/>
      <c r="C18125"/>
      <c r="D18125"/>
      <c r="E18125"/>
      <c r="F18125"/>
      <c r="G18125"/>
      <c r="H18125"/>
      <c r="I18125"/>
      <c r="J18125"/>
      <c r="K18125"/>
    </row>
    <row r="18126" spans="1:11" ht="15">
      <c r="A18126"/>
      <c r="B18126"/>
      <c r="C18126"/>
      <c r="D18126"/>
      <c r="E18126"/>
      <c r="F18126"/>
      <c r="G18126"/>
      <c r="H18126"/>
      <c r="I18126"/>
      <c r="J18126"/>
      <c r="K18126"/>
    </row>
    <row r="18127" spans="1:11" ht="15">
      <c r="A18127"/>
      <c r="B18127"/>
      <c r="C18127"/>
      <c r="D18127"/>
      <c r="E18127"/>
      <c r="F18127"/>
      <c r="G18127"/>
      <c r="H18127"/>
      <c r="I18127"/>
      <c r="J18127"/>
      <c r="K18127"/>
    </row>
    <row r="18128" spans="1:11" ht="15">
      <c r="A18128"/>
      <c r="B18128"/>
      <c r="C18128"/>
      <c r="D18128"/>
      <c r="E18128"/>
      <c r="F18128"/>
      <c r="G18128"/>
      <c r="H18128"/>
      <c r="I18128"/>
      <c r="J18128"/>
      <c r="K18128"/>
    </row>
    <row r="18129" spans="1:11" ht="15">
      <c r="A18129"/>
      <c r="B18129"/>
      <c r="C18129"/>
      <c r="D18129"/>
      <c r="E18129"/>
      <c r="F18129"/>
      <c r="G18129"/>
      <c r="H18129"/>
      <c r="I18129"/>
      <c r="J18129"/>
      <c r="K18129"/>
    </row>
    <row r="18130" spans="1:11" ht="15">
      <c r="A18130"/>
      <c r="B18130"/>
      <c r="C18130"/>
      <c r="D18130"/>
      <c r="E18130"/>
      <c r="F18130"/>
      <c r="G18130"/>
      <c r="H18130"/>
      <c r="I18130"/>
      <c r="J18130"/>
      <c r="K18130"/>
    </row>
    <row r="18131" spans="1:11" ht="15">
      <c r="A18131"/>
      <c r="B18131"/>
      <c r="C18131"/>
      <c r="D18131"/>
      <c r="E18131"/>
      <c r="F18131"/>
      <c r="G18131"/>
      <c r="H18131"/>
      <c r="I18131"/>
      <c r="J18131"/>
      <c r="K18131"/>
    </row>
    <row r="18132" spans="1:11" ht="15">
      <c r="A18132"/>
      <c r="B18132"/>
      <c r="C18132"/>
      <c r="D18132"/>
      <c r="E18132"/>
      <c r="F18132"/>
      <c r="G18132"/>
      <c r="H18132"/>
      <c r="I18132"/>
      <c r="J18132"/>
      <c r="K18132"/>
    </row>
    <row r="18133" spans="1:11" ht="15">
      <c r="A18133"/>
      <c r="B18133"/>
      <c r="C18133"/>
      <c r="D18133"/>
      <c r="E18133"/>
      <c r="F18133"/>
      <c r="G18133"/>
      <c r="H18133"/>
      <c r="I18133"/>
      <c r="J18133"/>
      <c r="K18133"/>
    </row>
    <row r="18134" spans="1:11" ht="15">
      <c r="A18134"/>
      <c r="B18134"/>
      <c r="C18134"/>
      <c r="D18134"/>
      <c r="E18134"/>
      <c r="F18134"/>
      <c r="G18134"/>
      <c r="H18134"/>
      <c r="I18134"/>
      <c r="J18134"/>
      <c r="K18134"/>
    </row>
    <row r="18135" spans="1:11" ht="15">
      <c r="A18135"/>
      <c r="B18135"/>
      <c r="C18135"/>
      <c r="D18135"/>
      <c r="E18135"/>
      <c r="F18135"/>
      <c r="G18135"/>
      <c r="H18135"/>
      <c r="I18135"/>
      <c r="J18135"/>
      <c r="K18135"/>
    </row>
    <row r="18136" spans="1:11" ht="15">
      <c r="A18136"/>
      <c r="B18136"/>
      <c r="C18136"/>
      <c r="D18136"/>
      <c r="E18136"/>
      <c r="F18136"/>
      <c r="G18136"/>
      <c r="H18136"/>
      <c r="I18136"/>
      <c r="J18136"/>
      <c r="K18136"/>
    </row>
    <row r="18137" spans="1:11" ht="15">
      <c r="A18137"/>
      <c r="B18137"/>
      <c r="C18137"/>
      <c r="D18137"/>
      <c r="E18137"/>
      <c r="F18137"/>
      <c r="G18137"/>
      <c r="H18137"/>
      <c r="I18137"/>
      <c r="J18137"/>
      <c r="K18137"/>
    </row>
    <row r="18138" spans="1:11" ht="15">
      <c r="A18138"/>
      <c r="B18138"/>
      <c r="C18138"/>
      <c r="D18138"/>
      <c r="E18138"/>
      <c r="F18138"/>
      <c r="G18138"/>
      <c r="H18138"/>
      <c r="I18138"/>
      <c r="J18138"/>
      <c r="K18138"/>
    </row>
    <row r="18139" spans="1:11" ht="15">
      <c r="A18139"/>
      <c r="B18139"/>
      <c r="C18139"/>
      <c r="D18139"/>
      <c r="E18139"/>
      <c r="F18139"/>
      <c r="G18139"/>
      <c r="H18139"/>
      <c r="I18139"/>
      <c r="J18139"/>
      <c r="K18139"/>
    </row>
    <row r="18140" spans="1:11" ht="15">
      <c r="A18140"/>
      <c r="B18140"/>
      <c r="C18140"/>
      <c r="D18140"/>
      <c r="E18140"/>
      <c r="F18140"/>
      <c r="G18140"/>
      <c r="H18140"/>
      <c r="I18140"/>
      <c r="J18140"/>
      <c r="K18140"/>
    </row>
    <row r="18141" spans="1:11" ht="15">
      <c r="A18141"/>
      <c r="B18141"/>
      <c r="C18141"/>
      <c r="D18141"/>
      <c r="E18141"/>
      <c r="F18141"/>
      <c r="G18141"/>
      <c r="H18141"/>
      <c r="I18141"/>
      <c r="J18141"/>
      <c r="K18141"/>
    </row>
    <row r="18142" spans="1:11" ht="15">
      <c r="A18142"/>
      <c r="B18142"/>
      <c r="C18142"/>
      <c r="D18142"/>
      <c r="E18142"/>
      <c r="F18142"/>
      <c r="G18142"/>
      <c r="H18142"/>
      <c r="I18142"/>
      <c r="J18142"/>
      <c r="K18142"/>
    </row>
    <row r="18143" spans="1:11" ht="15">
      <c r="A18143"/>
      <c r="B18143"/>
      <c r="C18143"/>
      <c r="D18143"/>
      <c r="E18143"/>
      <c r="F18143"/>
      <c r="G18143"/>
      <c r="H18143"/>
      <c r="I18143"/>
      <c r="J18143"/>
      <c r="K18143"/>
    </row>
    <row r="18144" spans="1:11" ht="15">
      <c r="A18144"/>
      <c r="B18144"/>
      <c r="C18144"/>
      <c r="D18144"/>
      <c r="E18144"/>
      <c r="F18144"/>
      <c r="G18144"/>
      <c r="H18144"/>
      <c r="I18144"/>
      <c r="J18144"/>
      <c r="K18144"/>
    </row>
    <row r="18145" spans="1:11" ht="15">
      <c r="A18145"/>
      <c r="B18145"/>
      <c r="C18145"/>
      <c r="D18145"/>
      <c r="E18145"/>
      <c r="F18145"/>
      <c r="G18145"/>
      <c r="H18145"/>
      <c r="I18145"/>
      <c r="J18145"/>
      <c r="K18145"/>
    </row>
    <row r="18146" spans="1:11" ht="15">
      <c r="A18146"/>
      <c r="B18146"/>
      <c r="C18146"/>
      <c r="D18146"/>
      <c r="E18146"/>
      <c r="F18146"/>
      <c r="G18146"/>
      <c r="H18146"/>
      <c r="I18146"/>
      <c r="J18146"/>
      <c r="K18146"/>
    </row>
    <row r="18147" spans="1:11" ht="15">
      <c r="A18147"/>
      <c r="B18147"/>
      <c r="C18147"/>
      <c r="D18147"/>
      <c r="E18147"/>
      <c r="F18147"/>
      <c r="G18147"/>
      <c r="H18147"/>
      <c r="I18147"/>
      <c r="J18147"/>
      <c r="K18147"/>
    </row>
    <row r="18148" spans="1:11" ht="15">
      <c r="A18148"/>
      <c r="B18148"/>
      <c r="C18148"/>
      <c r="D18148"/>
      <c r="E18148"/>
      <c r="F18148"/>
      <c r="G18148"/>
      <c r="H18148"/>
      <c r="I18148"/>
      <c r="J18148"/>
      <c r="K18148"/>
    </row>
    <row r="18149" spans="1:11" ht="15">
      <c r="A18149"/>
      <c r="B18149"/>
      <c r="C18149"/>
      <c r="D18149"/>
      <c r="E18149"/>
      <c r="F18149"/>
      <c r="G18149"/>
      <c r="H18149"/>
      <c r="I18149"/>
      <c r="J18149"/>
      <c r="K18149"/>
    </row>
    <row r="18150" spans="1:11" ht="15">
      <c r="A18150"/>
      <c r="B18150"/>
      <c r="C18150"/>
      <c r="D18150"/>
      <c r="E18150"/>
      <c r="F18150"/>
      <c r="G18150"/>
      <c r="H18150"/>
      <c r="I18150"/>
      <c r="J18150"/>
      <c r="K18150"/>
    </row>
    <row r="18151" spans="1:11" ht="15">
      <c r="A18151"/>
      <c r="B18151"/>
      <c r="C18151"/>
      <c r="D18151"/>
      <c r="E18151"/>
      <c r="F18151"/>
      <c r="G18151"/>
      <c r="H18151"/>
      <c r="I18151"/>
      <c r="J18151"/>
      <c r="K18151"/>
    </row>
    <row r="18152" spans="1:11" ht="15">
      <c r="A18152"/>
      <c r="B18152"/>
      <c r="C18152"/>
      <c r="D18152"/>
      <c r="E18152"/>
      <c r="F18152"/>
      <c r="G18152"/>
      <c r="H18152"/>
      <c r="I18152"/>
      <c r="J18152"/>
      <c r="K18152"/>
    </row>
    <row r="18153" spans="1:11" ht="15">
      <c r="A18153"/>
      <c r="B18153"/>
      <c r="C18153"/>
      <c r="D18153"/>
      <c r="E18153"/>
      <c r="F18153"/>
      <c r="G18153"/>
      <c r="H18153"/>
      <c r="I18153"/>
      <c r="J18153"/>
      <c r="K18153"/>
    </row>
    <row r="18154" spans="1:11" ht="15">
      <c r="A18154"/>
      <c r="B18154"/>
      <c r="C18154"/>
      <c r="D18154"/>
      <c r="E18154"/>
      <c r="F18154"/>
      <c r="G18154"/>
      <c r="H18154"/>
      <c r="I18154"/>
      <c r="J18154"/>
      <c r="K18154"/>
    </row>
    <row r="18155" spans="1:11" ht="15">
      <c r="A18155"/>
      <c r="B18155"/>
      <c r="C18155"/>
      <c r="D18155"/>
      <c r="E18155"/>
      <c r="F18155"/>
      <c r="G18155"/>
      <c r="H18155"/>
      <c r="I18155"/>
      <c r="J18155"/>
      <c r="K18155"/>
    </row>
    <row r="18156" spans="1:11" ht="15">
      <c r="A18156"/>
      <c r="B18156"/>
      <c r="C18156"/>
      <c r="D18156"/>
      <c r="E18156"/>
      <c r="F18156"/>
      <c r="G18156"/>
      <c r="H18156"/>
      <c r="I18156"/>
      <c r="J18156"/>
      <c r="K18156"/>
    </row>
    <row r="18157" spans="1:11" ht="15">
      <c r="A18157"/>
      <c r="B18157"/>
      <c r="C18157"/>
      <c r="D18157"/>
      <c r="E18157"/>
      <c r="F18157"/>
      <c r="G18157"/>
      <c r="H18157"/>
      <c r="I18157"/>
      <c r="J18157"/>
      <c r="K18157"/>
    </row>
    <row r="18158" spans="1:11" ht="15">
      <c r="A18158"/>
      <c r="B18158"/>
      <c r="C18158"/>
      <c r="D18158"/>
      <c r="E18158"/>
      <c r="F18158"/>
      <c r="G18158"/>
      <c r="H18158"/>
      <c r="I18158"/>
      <c r="J18158"/>
      <c r="K18158"/>
    </row>
    <row r="18159" spans="1:11" ht="15">
      <c r="A18159"/>
      <c r="B18159"/>
      <c r="C18159"/>
      <c r="D18159"/>
      <c r="E18159"/>
      <c r="F18159"/>
      <c r="G18159"/>
      <c r="H18159"/>
      <c r="I18159"/>
      <c r="J18159"/>
      <c r="K18159"/>
    </row>
    <row r="18160" spans="1:11" ht="15">
      <c r="A18160"/>
      <c r="B18160"/>
      <c r="C18160"/>
      <c r="D18160"/>
      <c r="E18160"/>
      <c r="F18160"/>
      <c r="G18160"/>
      <c r="H18160"/>
      <c r="I18160"/>
      <c r="J18160"/>
      <c r="K18160"/>
    </row>
    <row r="18161" spans="1:11" ht="15">
      <c r="A18161"/>
      <c r="B18161"/>
      <c r="C18161"/>
      <c r="D18161"/>
      <c r="E18161"/>
      <c r="F18161"/>
      <c r="G18161"/>
      <c r="H18161"/>
      <c r="I18161"/>
      <c r="J18161"/>
      <c r="K18161"/>
    </row>
    <row r="18162" spans="1:11" ht="15">
      <c r="A18162"/>
      <c r="B18162"/>
      <c r="C18162"/>
      <c r="D18162"/>
      <c r="E18162"/>
      <c r="F18162"/>
      <c r="G18162"/>
      <c r="H18162"/>
      <c r="I18162"/>
      <c r="J18162"/>
      <c r="K18162"/>
    </row>
    <row r="18163" spans="1:11" ht="15">
      <c r="A18163"/>
      <c r="B18163"/>
      <c r="C18163"/>
      <c r="D18163"/>
      <c r="E18163"/>
      <c r="F18163"/>
      <c r="G18163"/>
      <c r="H18163"/>
      <c r="I18163"/>
      <c r="J18163"/>
      <c r="K18163"/>
    </row>
    <row r="18164" spans="1:11" ht="15">
      <c r="A18164"/>
      <c r="B18164"/>
      <c r="C18164"/>
      <c r="D18164"/>
      <c r="E18164"/>
      <c r="F18164"/>
      <c r="G18164"/>
      <c r="H18164"/>
      <c r="I18164"/>
      <c r="J18164"/>
      <c r="K18164"/>
    </row>
    <row r="18165" spans="1:11" ht="15">
      <c r="A18165"/>
      <c r="B18165"/>
      <c r="C18165"/>
      <c r="D18165"/>
      <c r="E18165"/>
      <c r="F18165"/>
      <c r="G18165"/>
      <c r="H18165"/>
      <c r="I18165"/>
      <c r="J18165"/>
      <c r="K18165"/>
    </row>
    <row r="18166" spans="1:11" ht="15">
      <c r="A18166"/>
      <c r="B18166"/>
      <c r="C18166"/>
      <c r="D18166"/>
      <c r="E18166"/>
      <c r="F18166"/>
      <c r="G18166"/>
      <c r="H18166"/>
      <c r="I18166"/>
      <c r="J18166"/>
      <c r="K18166"/>
    </row>
    <row r="18167" spans="1:11" ht="15">
      <c r="A18167"/>
      <c r="B18167"/>
      <c r="C18167"/>
      <c r="D18167"/>
      <c r="E18167"/>
      <c r="F18167"/>
      <c r="G18167"/>
      <c r="H18167"/>
      <c r="I18167"/>
      <c r="J18167"/>
      <c r="K18167"/>
    </row>
    <row r="18168" spans="1:11" ht="15">
      <c r="A18168"/>
      <c r="B18168"/>
      <c r="C18168"/>
      <c r="D18168"/>
      <c r="E18168"/>
      <c r="F18168"/>
      <c r="G18168"/>
      <c r="H18168"/>
      <c r="I18168"/>
      <c r="J18168"/>
      <c r="K18168"/>
    </row>
    <row r="18169" spans="1:11" ht="15">
      <c r="A18169"/>
      <c r="B18169"/>
      <c r="C18169"/>
      <c r="D18169"/>
      <c r="E18169"/>
      <c r="F18169"/>
      <c r="G18169"/>
      <c r="H18169"/>
      <c r="I18169"/>
      <c r="J18169"/>
      <c r="K18169"/>
    </row>
    <row r="18170" spans="1:11" ht="15">
      <c r="A18170"/>
      <c r="B18170"/>
      <c r="C18170"/>
      <c r="D18170"/>
      <c r="E18170"/>
      <c r="F18170"/>
      <c r="G18170"/>
      <c r="H18170"/>
      <c r="I18170"/>
      <c r="J18170"/>
      <c r="K18170"/>
    </row>
    <row r="18171" spans="1:11" ht="15">
      <c r="A18171"/>
      <c r="B18171"/>
      <c r="C18171"/>
      <c r="D18171"/>
      <c r="E18171"/>
      <c r="F18171"/>
      <c r="G18171"/>
      <c r="H18171"/>
      <c r="I18171"/>
      <c r="J18171"/>
      <c r="K18171"/>
    </row>
    <row r="18172" spans="1:11" ht="15">
      <c r="A18172"/>
      <c r="B18172"/>
      <c r="C18172"/>
      <c r="D18172"/>
      <c r="E18172"/>
      <c r="F18172"/>
      <c r="G18172"/>
      <c r="H18172"/>
      <c r="I18172"/>
      <c r="J18172"/>
      <c r="K18172"/>
    </row>
    <row r="18173" spans="1:11" ht="15">
      <c r="A18173"/>
      <c r="B18173"/>
      <c r="C18173"/>
      <c r="D18173"/>
      <c r="E18173"/>
      <c r="F18173"/>
      <c r="G18173"/>
      <c r="H18173"/>
      <c r="I18173"/>
      <c r="J18173"/>
      <c r="K18173"/>
    </row>
    <row r="18174" spans="1:11" ht="15">
      <c r="A18174"/>
      <c r="B18174"/>
      <c r="C18174"/>
      <c r="D18174"/>
      <c r="E18174"/>
      <c r="F18174"/>
      <c r="G18174"/>
      <c r="H18174"/>
      <c r="I18174"/>
      <c r="J18174"/>
      <c r="K18174"/>
    </row>
    <row r="18175" spans="1:11" ht="15">
      <c r="A18175"/>
      <c r="B18175"/>
      <c r="C18175"/>
      <c r="D18175"/>
      <c r="E18175"/>
      <c r="F18175"/>
      <c r="G18175"/>
      <c r="H18175"/>
      <c r="I18175"/>
      <c r="J18175"/>
      <c r="K18175"/>
    </row>
    <row r="18176" spans="1:11" ht="15">
      <c r="A18176"/>
      <c r="B18176"/>
      <c r="C18176"/>
      <c r="D18176"/>
      <c r="E18176"/>
      <c r="F18176"/>
      <c r="G18176"/>
      <c r="H18176"/>
      <c r="I18176"/>
      <c r="J18176"/>
      <c r="K18176"/>
    </row>
    <row r="18177" spans="1:11" ht="15">
      <c r="A18177"/>
      <c r="B18177"/>
      <c r="C18177"/>
      <c r="D18177"/>
      <c r="E18177"/>
      <c r="F18177"/>
      <c r="G18177"/>
      <c r="H18177"/>
      <c r="I18177"/>
      <c r="J18177"/>
      <c r="K18177"/>
    </row>
    <row r="18178" spans="1:11" ht="15">
      <c r="A18178"/>
      <c r="B18178"/>
      <c r="C18178"/>
      <c r="D18178"/>
      <c r="E18178"/>
      <c r="F18178"/>
      <c r="G18178"/>
      <c r="H18178"/>
      <c r="I18178"/>
      <c r="J18178"/>
      <c r="K18178"/>
    </row>
    <row r="18179" spans="1:11" ht="15">
      <c r="A18179"/>
      <c r="B18179"/>
      <c r="C18179"/>
      <c r="D18179"/>
      <c r="E18179"/>
      <c r="F18179"/>
      <c r="G18179"/>
      <c r="H18179"/>
      <c r="I18179"/>
      <c r="J18179"/>
      <c r="K18179"/>
    </row>
    <row r="18180" spans="1:11" ht="15">
      <c r="A18180"/>
      <c r="B18180"/>
      <c r="C18180"/>
      <c r="D18180"/>
      <c r="E18180"/>
      <c r="F18180"/>
      <c r="G18180"/>
      <c r="H18180"/>
      <c r="I18180"/>
      <c r="J18180"/>
      <c r="K18180"/>
    </row>
    <row r="18181" spans="1:11" ht="15">
      <c r="A18181"/>
      <c r="B18181"/>
      <c r="C18181"/>
      <c r="D18181"/>
      <c r="E18181"/>
      <c r="F18181"/>
      <c r="G18181"/>
      <c r="H18181"/>
      <c r="I18181"/>
      <c r="J18181"/>
      <c r="K18181"/>
    </row>
    <row r="18182" spans="1:11" ht="15">
      <c r="A18182"/>
      <c r="B18182"/>
      <c r="C18182"/>
      <c r="D18182"/>
      <c r="E18182"/>
      <c r="F18182"/>
      <c r="G18182"/>
      <c r="H18182"/>
      <c r="I18182"/>
      <c r="J18182"/>
      <c r="K18182"/>
    </row>
    <row r="18183" spans="1:11" ht="15">
      <c r="A18183"/>
      <c r="B18183"/>
      <c r="C18183"/>
      <c r="D18183"/>
      <c r="E18183"/>
      <c r="F18183"/>
      <c r="G18183"/>
      <c r="H18183"/>
      <c r="I18183"/>
      <c r="J18183"/>
      <c r="K18183"/>
    </row>
    <row r="18184" spans="1:11" ht="15">
      <c r="A18184"/>
      <c r="B18184"/>
      <c r="C18184"/>
      <c r="D18184"/>
      <c r="E18184"/>
      <c r="F18184"/>
      <c r="G18184"/>
      <c r="H18184"/>
      <c r="I18184"/>
      <c r="J18184"/>
      <c r="K18184"/>
    </row>
    <row r="18185" spans="1:11" ht="15">
      <c r="A18185"/>
      <c r="B18185"/>
      <c r="C18185"/>
      <c r="D18185"/>
      <c r="E18185"/>
      <c r="F18185"/>
      <c r="G18185"/>
      <c r="H18185"/>
      <c r="I18185"/>
      <c r="J18185"/>
      <c r="K18185"/>
    </row>
    <row r="18186" spans="1:11" ht="15">
      <c r="A18186"/>
      <c r="B18186"/>
      <c r="C18186"/>
      <c r="D18186"/>
      <c r="E18186"/>
      <c r="F18186"/>
      <c r="G18186"/>
      <c r="H18186"/>
      <c r="I18186"/>
      <c r="J18186"/>
      <c r="K18186"/>
    </row>
    <row r="18187" spans="1:11" ht="15">
      <c r="A18187"/>
      <c r="B18187"/>
      <c r="C18187"/>
      <c r="D18187"/>
      <c r="E18187"/>
      <c r="F18187"/>
      <c r="G18187"/>
      <c r="H18187"/>
      <c r="I18187"/>
      <c r="J18187"/>
      <c r="K18187"/>
    </row>
    <row r="18188" spans="1:11" ht="15">
      <c r="A18188"/>
      <c r="B18188"/>
      <c r="C18188"/>
      <c r="D18188"/>
      <c r="E18188"/>
      <c r="F18188"/>
      <c r="G18188"/>
      <c r="H18188"/>
      <c r="I18188"/>
      <c r="J18188"/>
      <c r="K18188"/>
    </row>
    <row r="18189" spans="1:11" ht="15">
      <c r="A18189"/>
      <c r="B18189"/>
      <c r="C18189"/>
      <c r="D18189"/>
      <c r="E18189"/>
      <c r="F18189"/>
      <c r="G18189"/>
      <c r="H18189"/>
      <c r="I18189"/>
      <c r="J18189"/>
      <c r="K18189"/>
    </row>
    <row r="18190" spans="1:11" ht="15">
      <c r="A18190"/>
      <c r="B18190"/>
      <c r="C18190"/>
      <c r="D18190"/>
      <c r="E18190"/>
      <c r="F18190"/>
      <c r="G18190"/>
      <c r="H18190"/>
      <c r="I18190"/>
      <c r="J18190"/>
      <c r="K18190"/>
    </row>
    <row r="18191" spans="1:11" ht="15">
      <c r="A18191"/>
      <c r="B18191"/>
      <c r="C18191"/>
      <c r="D18191"/>
      <c r="E18191"/>
      <c r="F18191"/>
      <c r="G18191"/>
      <c r="H18191"/>
      <c r="I18191"/>
      <c r="J18191"/>
      <c r="K18191"/>
    </row>
    <row r="18192" spans="1:11" ht="15">
      <c r="A18192"/>
      <c r="B18192"/>
      <c r="C18192"/>
      <c r="D18192"/>
      <c r="E18192"/>
      <c r="F18192"/>
      <c r="G18192"/>
      <c r="H18192"/>
      <c r="I18192"/>
      <c r="J18192"/>
      <c r="K18192"/>
    </row>
    <row r="18193" spans="1:11" ht="15">
      <c r="A18193"/>
      <c r="B18193"/>
      <c r="C18193"/>
      <c r="D18193"/>
      <c r="E18193"/>
      <c r="F18193"/>
      <c r="G18193"/>
      <c r="H18193"/>
      <c r="I18193"/>
      <c r="J18193"/>
      <c r="K18193"/>
    </row>
    <row r="18194" spans="1:11" ht="15">
      <c r="A18194"/>
      <c r="B18194"/>
      <c r="C18194"/>
      <c r="D18194"/>
      <c r="E18194"/>
      <c r="F18194"/>
      <c r="G18194"/>
      <c r="H18194"/>
      <c r="I18194"/>
      <c r="J18194"/>
      <c r="K18194"/>
    </row>
    <row r="18195" spans="1:11" ht="15">
      <c r="A18195"/>
      <c r="B18195"/>
      <c r="C18195"/>
      <c r="D18195"/>
      <c r="E18195"/>
      <c r="F18195"/>
      <c r="G18195"/>
      <c r="H18195"/>
      <c r="I18195"/>
      <c r="J18195"/>
      <c r="K18195"/>
    </row>
    <row r="18196" spans="1:11" ht="15">
      <c r="A18196"/>
      <c r="B18196"/>
      <c r="C18196"/>
      <c r="D18196"/>
      <c r="E18196"/>
      <c r="F18196"/>
      <c r="G18196"/>
      <c r="H18196"/>
      <c r="I18196"/>
      <c r="J18196"/>
      <c r="K18196"/>
    </row>
    <row r="18197" spans="1:11" ht="15">
      <c r="A18197"/>
      <c r="B18197"/>
      <c r="C18197"/>
      <c r="D18197"/>
      <c r="E18197"/>
      <c r="F18197"/>
      <c r="G18197"/>
      <c r="H18197"/>
      <c r="I18197"/>
      <c r="J18197"/>
      <c r="K18197"/>
    </row>
    <row r="18198" spans="1:11" ht="15">
      <c r="A18198"/>
      <c r="B18198"/>
      <c r="C18198"/>
      <c r="D18198"/>
      <c r="E18198"/>
      <c r="F18198"/>
      <c r="G18198"/>
      <c r="H18198"/>
      <c r="I18198"/>
      <c r="J18198"/>
      <c r="K18198"/>
    </row>
    <row r="18199" spans="1:11" ht="15">
      <c r="A18199"/>
      <c r="B18199"/>
      <c r="C18199"/>
      <c r="D18199"/>
      <c r="E18199"/>
      <c r="F18199"/>
      <c r="G18199"/>
      <c r="H18199"/>
      <c r="I18199"/>
      <c r="J18199"/>
      <c r="K18199"/>
    </row>
    <row r="18200" spans="1:11" ht="15">
      <c r="A18200"/>
      <c r="B18200"/>
      <c r="C18200"/>
      <c r="D18200"/>
      <c r="E18200"/>
      <c r="F18200"/>
      <c r="G18200"/>
      <c r="H18200"/>
      <c r="I18200"/>
      <c r="J18200"/>
      <c r="K18200"/>
    </row>
    <row r="18201" spans="1:11" ht="15">
      <c r="A18201"/>
      <c r="B18201"/>
      <c r="C18201"/>
      <c r="D18201"/>
      <c r="E18201"/>
      <c r="F18201"/>
      <c r="G18201"/>
      <c r="H18201"/>
      <c r="I18201"/>
      <c r="J18201"/>
      <c r="K18201"/>
    </row>
    <row r="18202" spans="1:11" ht="15">
      <c r="A18202"/>
      <c r="B18202"/>
      <c r="C18202"/>
      <c r="D18202"/>
      <c r="E18202"/>
      <c r="F18202"/>
      <c r="G18202"/>
      <c r="H18202"/>
      <c r="I18202"/>
      <c r="J18202"/>
      <c r="K18202"/>
    </row>
    <row r="18203" spans="1:11" ht="15">
      <c r="A18203"/>
      <c r="B18203"/>
      <c r="C18203"/>
      <c r="D18203"/>
      <c r="E18203"/>
      <c r="F18203"/>
      <c r="G18203"/>
      <c r="H18203"/>
      <c r="I18203"/>
      <c r="J18203"/>
      <c r="K18203"/>
    </row>
    <row r="18204" spans="1:11" ht="15">
      <c r="A18204"/>
      <c r="B18204"/>
      <c r="C18204"/>
      <c r="D18204"/>
      <c r="E18204"/>
      <c r="F18204"/>
      <c r="G18204"/>
      <c r="H18204"/>
      <c r="I18204"/>
      <c r="J18204"/>
      <c r="K18204"/>
    </row>
    <row r="18205" spans="1:11" ht="15">
      <c r="A18205"/>
      <c r="B18205"/>
      <c r="C18205"/>
      <c r="D18205"/>
      <c r="E18205"/>
      <c r="F18205"/>
      <c r="G18205"/>
      <c r="H18205"/>
      <c r="I18205"/>
      <c r="J18205"/>
      <c r="K18205"/>
    </row>
    <row r="18206" spans="1:11" ht="15">
      <c r="A18206"/>
      <c r="B18206"/>
      <c r="C18206"/>
      <c r="D18206"/>
      <c r="E18206"/>
      <c r="F18206"/>
      <c r="G18206"/>
      <c r="H18206"/>
      <c r="I18206"/>
      <c r="J18206"/>
      <c r="K18206"/>
    </row>
    <row r="18207" spans="1:11" ht="15">
      <c r="A18207"/>
      <c r="B18207"/>
      <c r="C18207"/>
      <c r="D18207"/>
      <c r="E18207"/>
      <c r="F18207"/>
      <c r="G18207"/>
      <c r="H18207"/>
      <c r="I18207"/>
      <c r="J18207"/>
      <c r="K18207"/>
    </row>
    <row r="18208" spans="1:11" ht="15">
      <c r="A18208"/>
      <c r="B18208"/>
      <c r="C18208"/>
      <c r="D18208"/>
      <c r="E18208"/>
      <c r="F18208"/>
      <c r="G18208"/>
      <c r="H18208"/>
      <c r="I18208"/>
      <c r="J18208"/>
      <c r="K18208"/>
    </row>
    <row r="18209" spans="1:11" ht="15">
      <c r="A18209"/>
      <c r="B18209"/>
      <c r="C18209"/>
      <c r="D18209"/>
      <c r="E18209"/>
      <c r="F18209"/>
      <c r="G18209"/>
      <c r="H18209"/>
      <c r="I18209"/>
      <c r="J18209"/>
      <c r="K18209"/>
    </row>
    <row r="18210" spans="1:11" ht="15">
      <c r="A18210"/>
      <c r="B18210"/>
      <c r="C18210"/>
      <c r="D18210"/>
      <c r="E18210"/>
      <c r="F18210"/>
      <c r="G18210"/>
      <c r="H18210"/>
      <c r="I18210"/>
      <c r="J18210"/>
      <c r="K18210"/>
    </row>
    <row r="18211" spans="1:11" ht="15">
      <c r="A18211"/>
      <c r="B18211"/>
      <c r="C18211"/>
      <c r="D18211"/>
      <c r="E18211"/>
      <c r="F18211"/>
      <c r="G18211"/>
      <c r="H18211"/>
      <c r="I18211"/>
      <c r="J18211"/>
      <c r="K18211"/>
    </row>
    <row r="18212" spans="1:11" ht="15">
      <c r="A18212"/>
      <c r="B18212"/>
      <c r="C18212"/>
      <c r="D18212"/>
      <c r="E18212"/>
      <c r="F18212"/>
      <c r="G18212"/>
      <c r="H18212"/>
      <c r="I18212"/>
      <c r="J18212"/>
      <c r="K18212"/>
    </row>
    <row r="18213" spans="1:11" ht="15">
      <c r="A18213"/>
      <c r="B18213"/>
      <c r="C18213"/>
      <c r="D18213"/>
      <c r="E18213"/>
      <c r="F18213"/>
      <c r="G18213"/>
      <c r="H18213"/>
      <c r="I18213"/>
      <c r="J18213"/>
      <c r="K18213"/>
    </row>
    <row r="18214" spans="1:11" ht="15">
      <c r="A18214"/>
      <c r="B18214"/>
      <c r="C18214"/>
      <c r="D18214"/>
      <c r="E18214"/>
      <c r="F18214"/>
      <c r="G18214"/>
      <c r="H18214"/>
      <c r="I18214"/>
      <c r="J18214"/>
      <c r="K18214"/>
    </row>
    <row r="18215" spans="1:11" ht="15">
      <c r="A18215"/>
      <c r="B18215"/>
      <c r="C18215"/>
      <c r="D18215"/>
      <c r="E18215"/>
      <c r="F18215"/>
      <c r="G18215"/>
      <c r="H18215"/>
      <c r="I18215"/>
      <c r="J18215"/>
      <c r="K18215"/>
    </row>
    <row r="18216" spans="1:11" ht="15">
      <c r="A18216"/>
      <c r="B18216"/>
      <c r="C18216"/>
      <c r="D18216"/>
      <c r="E18216"/>
      <c r="F18216"/>
      <c r="G18216"/>
      <c r="H18216"/>
      <c r="I18216"/>
      <c r="J18216"/>
      <c r="K18216"/>
    </row>
    <row r="18217" spans="1:11" ht="15">
      <c r="A18217"/>
      <c r="B18217"/>
      <c r="C18217"/>
      <c r="D18217"/>
      <c r="E18217"/>
      <c r="F18217"/>
      <c r="G18217"/>
      <c r="H18217"/>
      <c r="I18217"/>
      <c r="J18217"/>
      <c r="K18217"/>
    </row>
    <row r="18218" spans="1:11" ht="15">
      <c r="A18218"/>
      <c r="B18218"/>
      <c r="C18218"/>
      <c r="D18218"/>
      <c r="E18218"/>
      <c r="F18218"/>
      <c r="G18218"/>
      <c r="H18218"/>
      <c r="I18218"/>
      <c r="J18218"/>
      <c r="K18218"/>
    </row>
    <row r="18219" spans="1:11" ht="15">
      <c r="A18219"/>
      <c r="B18219"/>
      <c r="C18219"/>
      <c r="D18219"/>
      <c r="E18219"/>
      <c r="F18219"/>
      <c r="G18219"/>
      <c r="H18219"/>
      <c r="I18219"/>
      <c r="J18219"/>
      <c r="K18219"/>
    </row>
    <row r="18220" spans="1:11" ht="15">
      <c r="A18220"/>
      <c r="B18220"/>
      <c r="C18220"/>
      <c r="D18220"/>
      <c r="E18220"/>
      <c r="F18220"/>
      <c r="G18220"/>
      <c r="H18220"/>
      <c r="I18220"/>
      <c r="J18220"/>
      <c r="K18220"/>
    </row>
    <row r="18221" spans="1:11" ht="15">
      <c r="A18221"/>
      <c r="B18221"/>
      <c r="C18221"/>
      <c r="D18221"/>
      <c r="E18221"/>
      <c r="F18221"/>
      <c r="G18221"/>
      <c r="H18221"/>
      <c r="I18221"/>
      <c r="J18221"/>
      <c r="K18221"/>
    </row>
    <row r="18222" spans="1:11" ht="15">
      <c r="A18222"/>
      <c r="B18222"/>
      <c r="C18222"/>
      <c r="D18222"/>
      <c r="E18222"/>
      <c r="F18222"/>
      <c r="G18222"/>
      <c r="H18222"/>
      <c r="I18222"/>
      <c r="J18222"/>
      <c r="K18222"/>
    </row>
    <row r="18223" spans="1:11" ht="15">
      <c r="A18223"/>
      <c r="B18223"/>
      <c r="C18223"/>
      <c r="D18223"/>
      <c r="E18223"/>
      <c r="F18223"/>
      <c r="G18223"/>
      <c r="H18223"/>
      <c r="I18223"/>
      <c r="J18223"/>
      <c r="K18223"/>
    </row>
    <row r="18224" spans="1:11" ht="15">
      <c r="A18224"/>
      <c r="B18224"/>
      <c r="C18224"/>
      <c r="D18224"/>
      <c r="E18224"/>
      <c r="F18224"/>
      <c r="G18224"/>
      <c r="H18224"/>
      <c r="I18224"/>
      <c r="J18224"/>
      <c r="K18224"/>
    </row>
    <row r="18225" spans="1:11" ht="15">
      <c r="A18225"/>
      <c r="B18225"/>
      <c r="C18225"/>
      <c r="D18225"/>
      <c r="E18225"/>
      <c r="F18225"/>
      <c r="G18225"/>
      <c r="H18225"/>
      <c r="I18225"/>
      <c r="J18225"/>
      <c r="K18225"/>
    </row>
    <row r="18226" spans="1:11" ht="15">
      <c r="A18226"/>
      <c r="B18226"/>
      <c r="C18226"/>
      <c r="D18226"/>
      <c r="E18226"/>
      <c r="F18226"/>
      <c r="G18226"/>
      <c r="H18226"/>
      <c r="I18226"/>
      <c r="J18226"/>
      <c r="K18226"/>
    </row>
    <row r="18227" spans="1:11" ht="15">
      <c r="A18227"/>
      <c r="B18227"/>
      <c r="C18227"/>
      <c r="D18227"/>
      <c r="E18227"/>
      <c r="F18227"/>
      <c r="G18227"/>
      <c r="H18227"/>
      <c r="I18227"/>
      <c r="J18227"/>
      <c r="K18227"/>
    </row>
    <row r="18228" spans="1:11" ht="15">
      <c r="A18228"/>
      <c r="B18228"/>
      <c r="C18228"/>
      <c r="D18228"/>
      <c r="E18228"/>
      <c r="F18228"/>
      <c r="G18228"/>
      <c r="H18228"/>
      <c r="I18228"/>
      <c r="J18228"/>
      <c r="K18228"/>
    </row>
    <row r="18229" spans="1:11" ht="15">
      <c r="A18229"/>
      <c r="B18229"/>
      <c r="C18229"/>
      <c r="D18229"/>
      <c r="E18229"/>
      <c r="F18229"/>
      <c r="G18229"/>
      <c r="H18229"/>
      <c r="I18229"/>
      <c r="J18229"/>
      <c r="K18229"/>
    </row>
    <row r="18230" spans="1:11" ht="15">
      <c r="A18230"/>
      <c r="B18230"/>
      <c r="C18230"/>
      <c r="D18230"/>
      <c r="E18230"/>
      <c r="F18230"/>
      <c r="G18230"/>
      <c r="H18230"/>
      <c r="I18230"/>
      <c r="J18230"/>
      <c r="K18230"/>
    </row>
    <row r="18231" spans="1:11" ht="15">
      <c r="A18231"/>
      <c r="B18231"/>
      <c r="C18231"/>
      <c r="D18231"/>
      <c r="E18231"/>
      <c r="F18231"/>
      <c r="G18231"/>
      <c r="H18231"/>
      <c r="I18231"/>
      <c r="J18231"/>
      <c r="K18231"/>
    </row>
    <row r="18232" spans="1:11" ht="15">
      <c r="A18232"/>
      <c r="B18232"/>
      <c r="C18232"/>
      <c r="D18232"/>
      <c r="E18232"/>
      <c r="F18232"/>
      <c r="G18232"/>
      <c r="H18232"/>
      <c r="I18232"/>
      <c r="J18232"/>
      <c r="K18232"/>
    </row>
    <row r="18233" spans="1:11" ht="15">
      <c r="A18233"/>
      <c r="B18233"/>
      <c r="C18233"/>
      <c r="D18233"/>
      <c r="E18233"/>
      <c r="F18233"/>
      <c r="G18233"/>
      <c r="H18233"/>
      <c r="I18233"/>
      <c r="J18233"/>
      <c r="K18233"/>
    </row>
    <row r="18234" spans="1:11" ht="15">
      <c r="A18234"/>
      <c r="B18234"/>
      <c r="C18234"/>
      <c r="D18234"/>
      <c r="E18234"/>
      <c r="F18234"/>
      <c r="G18234"/>
      <c r="H18234"/>
      <c r="I18234"/>
      <c r="J18234"/>
      <c r="K18234"/>
    </row>
    <row r="18235" spans="1:11" ht="15">
      <c r="A18235"/>
      <c r="B18235"/>
      <c r="C18235"/>
      <c r="D18235"/>
      <c r="E18235"/>
      <c r="F18235"/>
      <c r="G18235"/>
      <c r="H18235"/>
      <c r="I18235"/>
      <c r="J18235"/>
      <c r="K18235"/>
    </row>
    <row r="18236" spans="1:11" ht="15">
      <c r="A18236"/>
      <c r="B18236"/>
      <c r="C18236"/>
      <c r="D18236"/>
      <c r="E18236"/>
      <c r="F18236"/>
      <c r="G18236"/>
      <c r="H18236"/>
      <c r="I18236"/>
      <c r="J18236"/>
      <c r="K18236"/>
    </row>
    <row r="18237" spans="1:11" ht="15">
      <c r="A18237"/>
      <c r="B18237"/>
      <c r="C18237"/>
      <c r="D18237"/>
      <c r="E18237"/>
      <c r="F18237"/>
      <c r="G18237"/>
      <c r="H18237"/>
      <c r="I18237"/>
      <c r="J18237"/>
      <c r="K18237"/>
    </row>
    <row r="18238" spans="1:11" ht="15">
      <c r="A18238"/>
      <c r="B18238"/>
      <c r="C18238"/>
      <c r="D18238"/>
      <c r="E18238"/>
      <c r="F18238"/>
      <c r="G18238"/>
      <c r="H18238"/>
      <c r="I18238"/>
      <c r="J18238"/>
      <c r="K18238"/>
    </row>
    <row r="18239" spans="1:11" ht="15">
      <c r="A18239"/>
      <c r="B18239"/>
      <c r="C18239"/>
      <c r="D18239"/>
      <c r="E18239"/>
      <c r="F18239"/>
      <c r="G18239"/>
      <c r="H18239"/>
      <c r="I18239"/>
      <c r="J18239"/>
      <c r="K18239"/>
    </row>
    <row r="18240" spans="1:11" ht="15">
      <c r="A18240"/>
      <c r="B18240"/>
      <c r="C18240"/>
      <c r="D18240"/>
      <c r="E18240"/>
      <c r="F18240"/>
      <c r="G18240"/>
      <c r="H18240"/>
      <c r="I18240"/>
      <c r="J18240"/>
      <c r="K18240"/>
    </row>
    <row r="18241" spans="1:11" ht="15">
      <c r="A18241"/>
      <c r="B18241"/>
      <c r="C18241"/>
      <c r="D18241"/>
      <c r="E18241"/>
      <c r="F18241"/>
      <c r="G18241"/>
      <c r="H18241"/>
      <c r="I18241"/>
      <c r="J18241"/>
      <c r="K18241"/>
    </row>
    <row r="18242" spans="1:11" ht="15">
      <c r="A18242"/>
      <c r="B18242"/>
      <c r="C18242"/>
      <c r="D18242"/>
      <c r="E18242"/>
      <c r="F18242"/>
      <c r="G18242"/>
      <c r="H18242"/>
      <c r="I18242"/>
      <c r="J18242"/>
      <c r="K18242"/>
    </row>
    <row r="18243" spans="1:11" ht="15">
      <c r="A18243"/>
      <c r="B18243"/>
      <c r="C18243"/>
      <c r="D18243"/>
      <c r="E18243"/>
      <c r="F18243"/>
      <c r="G18243"/>
      <c r="H18243"/>
      <c r="I18243"/>
      <c r="J18243"/>
      <c r="K18243"/>
    </row>
    <row r="18244" spans="1:11" ht="15">
      <c r="A18244"/>
      <c r="B18244"/>
      <c r="C18244"/>
      <c r="D18244"/>
      <c r="E18244"/>
      <c r="F18244"/>
      <c r="G18244"/>
      <c r="H18244"/>
      <c r="I18244"/>
      <c r="J18244"/>
      <c r="K18244"/>
    </row>
    <row r="18245" spans="1:11" ht="15">
      <c r="A18245"/>
      <c r="B18245"/>
      <c r="C18245"/>
      <c r="D18245"/>
      <c r="E18245"/>
      <c r="F18245"/>
      <c r="G18245"/>
      <c r="H18245"/>
      <c r="I18245"/>
      <c r="J18245"/>
      <c r="K18245"/>
    </row>
    <row r="18246" spans="1:11" ht="15">
      <c r="A18246"/>
      <c r="B18246"/>
      <c r="C18246"/>
      <c r="D18246"/>
      <c r="E18246"/>
      <c r="F18246"/>
      <c r="G18246"/>
      <c r="H18246"/>
      <c r="I18246"/>
      <c r="J18246"/>
      <c r="K18246"/>
    </row>
    <row r="18247" spans="1:11" ht="15">
      <c r="A18247"/>
      <c r="B18247"/>
      <c r="C18247"/>
      <c r="D18247"/>
      <c r="E18247"/>
      <c r="F18247"/>
      <c r="G18247"/>
      <c r="H18247"/>
      <c r="I18247"/>
      <c r="J18247"/>
      <c r="K18247"/>
    </row>
    <row r="18248" spans="1:11" ht="15">
      <c r="A18248"/>
      <c r="B18248"/>
      <c r="C18248"/>
      <c r="D18248"/>
      <c r="E18248"/>
      <c r="F18248"/>
      <c r="G18248"/>
      <c r="H18248"/>
      <c r="I18248"/>
      <c r="J18248"/>
      <c r="K18248"/>
    </row>
    <row r="18249" spans="1:11" ht="15">
      <c r="A18249"/>
      <c r="B18249"/>
      <c r="C18249"/>
      <c r="D18249"/>
      <c r="E18249"/>
      <c r="F18249"/>
      <c r="G18249"/>
      <c r="H18249"/>
      <c r="I18249"/>
      <c r="J18249"/>
      <c r="K18249"/>
    </row>
    <row r="18250" spans="1:11" ht="15">
      <c r="A18250"/>
      <c r="B18250"/>
      <c r="C18250"/>
      <c r="D18250"/>
      <c r="E18250"/>
      <c r="F18250"/>
      <c r="G18250"/>
      <c r="H18250"/>
      <c r="I18250"/>
      <c r="J18250"/>
      <c r="K18250"/>
    </row>
    <row r="18251" spans="1:11" ht="15">
      <c r="A18251"/>
      <c r="B18251"/>
      <c r="C18251"/>
      <c r="D18251"/>
      <c r="E18251"/>
      <c r="F18251"/>
      <c r="G18251"/>
      <c r="H18251"/>
      <c r="I18251"/>
      <c r="J18251"/>
      <c r="K18251"/>
    </row>
    <row r="18252" spans="1:11" ht="15">
      <c r="A18252"/>
      <c r="B18252"/>
      <c r="C18252"/>
      <c r="D18252"/>
      <c r="E18252"/>
      <c r="F18252"/>
      <c r="G18252"/>
      <c r="H18252"/>
      <c r="I18252"/>
      <c r="J18252"/>
      <c r="K18252"/>
    </row>
    <row r="18253" spans="1:11" ht="15">
      <c r="A18253"/>
      <c r="B18253"/>
      <c r="C18253"/>
      <c r="D18253"/>
      <c r="E18253"/>
      <c r="F18253"/>
      <c r="G18253"/>
      <c r="H18253"/>
      <c r="I18253"/>
      <c r="J18253"/>
      <c r="K18253"/>
    </row>
    <row r="18254" spans="1:11" ht="15">
      <c r="A18254"/>
      <c r="B18254"/>
      <c r="C18254"/>
      <c r="D18254"/>
      <c r="E18254"/>
      <c r="F18254"/>
      <c r="G18254"/>
      <c r="H18254"/>
      <c r="I18254"/>
      <c r="J18254"/>
      <c r="K18254"/>
    </row>
    <row r="18255" spans="1:11" ht="15">
      <c r="A18255"/>
      <c r="B18255"/>
      <c r="C18255"/>
      <c r="D18255"/>
      <c r="E18255"/>
      <c r="F18255"/>
      <c r="G18255"/>
      <c r="H18255"/>
      <c r="I18255"/>
      <c r="J18255"/>
      <c r="K18255"/>
    </row>
    <row r="18256" spans="1:11" ht="15">
      <c r="A18256"/>
      <c r="B18256"/>
      <c r="C18256"/>
      <c r="D18256"/>
      <c r="E18256"/>
      <c r="F18256"/>
      <c r="G18256"/>
      <c r="H18256"/>
      <c r="I18256"/>
      <c r="J18256"/>
      <c r="K18256"/>
    </row>
    <row r="18257" spans="1:11" ht="15">
      <c r="A18257"/>
      <c r="B18257"/>
      <c r="C18257"/>
      <c r="D18257"/>
      <c r="E18257"/>
      <c r="F18257"/>
      <c r="G18257"/>
      <c r="H18257"/>
      <c r="I18257"/>
      <c r="J18257"/>
      <c r="K18257"/>
    </row>
    <row r="18258" spans="1:11" ht="15">
      <c r="A18258"/>
      <c r="B18258"/>
      <c r="C18258"/>
      <c r="D18258"/>
      <c r="E18258"/>
      <c r="F18258"/>
      <c r="G18258"/>
      <c r="H18258"/>
      <c r="I18258"/>
      <c r="J18258"/>
      <c r="K18258"/>
    </row>
    <row r="18259" spans="1:11" ht="15">
      <c r="A18259"/>
      <c r="B18259"/>
      <c r="C18259"/>
      <c r="D18259"/>
      <c r="E18259"/>
      <c r="F18259"/>
      <c r="G18259"/>
      <c r="H18259"/>
      <c r="I18259"/>
      <c r="J18259"/>
      <c r="K18259"/>
    </row>
    <row r="18260" spans="1:11" ht="15">
      <c r="A18260"/>
      <c r="B18260"/>
      <c r="C18260"/>
      <c r="D18260"/>
      <c r="E18260"/>
      <c r="F18260"/>
      <c r="G18260"/>
      <c r="H18260"/>
      <c r="I18260"/>
      <c r="J18260"/>
      <c r="K18260"/>
    </row>
    <row r="18261" spans="1:11" ht="15">
      <c r="A18261"/>
      <c r="B18261"/>
      <c r="C18261"/>
      <c r="D18261"/>
      <c r="E18261"/>
      <c r="F18261"/>
      <c r="G18261"/>
      <c r="H18261"/>
      <c r="I18261"/>
      <c r="J18261"/>
      <c r="K18261"/>
    </row>
    <row r="18262" spans="1:11" ht="15">
      <c r="A18262"/>
      <c r="B18262"/>
      <c r="C18262"/>
      <c r="D18262"/>
      <c r="E18262"/>
      <c r="F18262"/>
      <c r="G18262"/>
      <c r="H18262"/>
      <c r="I18262"/>
      <c r="J18262"/>
      <c r="K18262"/>
    </row>
    <row r="18263" spans="1:11" ht="15">
      <c r="A18263"/>
      <c r="B18263"/>
      <c r="C18263"/>
      <c r="D18263"/>
      <c r="E18263"/>
      <c r="F18263"/>
      <c r="G18263"/>
      <c r="H18263"/>
      <c r="I18263"/>
      <c r="J18263"/>
      <c r="K18263"/>
    </row>
    <row r="18264" spans="1:11" ht="15">
      <c r="A18264"/>
      <c r="B18264"/>
      <c r="C18264"/>
      <c r="D18264"/>
      <c r="E18264"/>
      <c r="F18264"/>
      <c r="G18264"/>
      <c r="H18264"/>
      <c r="I18264"/>
      <c r="J18264"/>
      <c r="K18264"/>
    </row>
    <row r="18265" spans="1:11" ht="15">
      <c r="A18265"/>
      <c r="B18265"/>
      <c r="C18265"/>
      <c r="D18265"/>
      <c r="E18265"/>
      <c r="F18265"/>
      <c r="G18265"/>
      <c r="H18265"/>
      <c r="I18265"/>
      <c r="J18265"/>
      <c r="K18265"/>
    </row>
    <row r="18266" spans="1:11" ht="15">
      <c r="A18266"/>
      <c r="B18266"/>
      <c r="C18266"/>
      <c r="D18266"/>
      <c r="E18266"/>
      <c r="F18266"/>
      <c r="G18266"/>
      <c r="H18266"/>
      <c r="I18266"/>
      <c r="J18266"/>
      <c r="K18266"/>
    </row>
    <row r="18267" spans="1:11" ht="15">
      <c r="A18267"/>
      <c r="B18267"/>
      <c r="C18267"/>
      <c r="D18267"/>
      <c r="E18267"/>
      <c r="F18267"/>
      <c r="G18267"/>
      <c r="H18267"/>
      <c r="I18267"/>
      <c r="J18267"/>
      <c r="K18267"/>
    </row>
    <row r="18268" spans="1:11" ht="15">
      <c r="A18268"/>
      <c r="B18268"/>
      <c r="C18268"/>
      <c r="D18268"/>
      <c r="E18268"/>
      <c r="F18268"/>
      <c r="G18268"/>
      <c r="H18268"/>
      <c r="I18268"/>
      <c r="J18268"/>
      <c r="K18268"/>
    </row>
    <row r="18269" spans="1:11" ht="15">
      <c r="A18269"/>
      <c r="B18269"/>
      <c r="C18269"/>
      <c r="D18269"/>
      <c r="E18269"/>
      <c r="F18269"/>
      <c r="G18269"/>
      <c r="H18269"/>
      <c r="I18269"/>
      <c r="J18269"/>
      <c r="K18269"/>
    </row>
    <row r="18270" spans="1:11" ht="15">
      <c r="A18270"/>
      <c r="B18270"/>
      <c r="C18270"/>
      <c r="D18270"/>
      <c r="E18270"/>
      <c r="F18270"/>
      <c r="G18270"/>
      <c r="H18270"/>
      <c r="I18270"/>
      <c r="J18270"/>
      <c r="K18270"/>
    </row>
    <row r="18271" spans="1:11" ht="15">
      <c r="A18271"/>
      <c r="B18271"/>
      <c r="C18271"/>
      <c r="D18271"/>
      <c r="E18271"/>
      <c r="F18271"/>
      <c r="G18271"/>
      <c r="H18271"/>
      <c r="I18271"/>
      <c r="J18271"/>
      <c r="K18271"/>
    </row>
    <row r="18272" spans="1:11" ht="15">
      <c r="A18272"/>
      <c r="B18272"/>
      <c r="C18272"/>
      <c r="D18272"/>
      <c r="E18272"/>
      <c r="F18272"/>
      <c r="G18272"/>
      <c r="H18272"/>
      <c r="I18272"/>
      <c r="J18272"/>
      <c r="K18272"/>
    </row>
    <row r="18273" spans="1:11" ht="15">
      <c r="A18273"/>
      <c r="B18273"/>
      <c r="C18273"/>
      <c r="D18273"/>
      <c r="E18273"/>
      <c r="F18273"/>
      <c r="G18273"/>
      <c r="H18273"/>
      <c r="I18273"/>
      <c r="J18273"/>
      <c r="K18273"/>
    </row>
    <row r="18274" spans="1:11" ht="15">
      <c r="A18274"/>
      <c r="B18274"/>
      <c r="C18274"/>
      <c r="D18274"/>
      <c r="E18274"/>
      <c r="F18274"/>
      <c r="G18274"/>
      <c r="H18274"/>
      <c r="I18274"/>
      <c r="J18274"/>
      <c r="K18274"/>
    </row>
    <row r="18275" spans="1:11" ht="15">
      <c r="A18275"/>
      <c r="B18275"/>
      <c r="C18275"/>
      <c r="D18275"/>
      <c r="E18275"/>
      <c r="F18275"/>
      <c r="G18275"/>
      <c r="H18275"/>
      <c r="I18275"/>
      <c r="J18275"/>
      <c r="K18275"/>
    </row>
    <row r="18276" spans="1:11" ht="15">
      <c r="A18276"/>
      <c r="B18276"/>
      <c r="C18276"/>
      <c r="D18276"/>
      <c r="E18276"/>
      <c r="F18276"/>
      <c r="G18276"/>
      <c r="H18276"/>
      <c r="I18276"/>
      <c r="J18276"/>
      <c r="K18276"/>
    </row>
    <row r="18277" spans="1:11" ht="15">
      <c r="A18277"/>
      <c r="B18277"/>
      <c r="C18277"/>
      <c r="D18277"/>
      <c r="E18277"/>
      <c r="F18277"/>
      <c r="G18277"/>
      <c r="H18277"/>
      <c r="I18277"/>
      <c r="J18277"/>
      <c r="K18277"/>
    </row>
    <row r="18278" spans="1:11" ht="15">
      <c r="A18278"/>
      <c r="B18278"/>
      <c r="C18278"/>
      <c r="D18278"/>
      <c r="E18278"/>
      <c r="F18278"/>
      <c r="G18278"/>
      <c r="H18278"/>
      <c r="I18278"/>
      <c r="J18278"/>
      <c r="K18278"/>
    </row>
    <row r="18279" spans="1:11" ht="15">
      <c r="A18279"/>
      <c r="B18279"/>
      <c r="C18279"/>
      <c r="D18279"/>
      <c r="E18279"/>
      <c r="F18279"/>
      <c r="G18279"/>
      <c r="H18279"/>
      <c r="I18279"/>
      <c r="J18279"/>
      <c r="K18279"/>
    </row>
    <row r="18280" spans="1:11" ht="15">
      <c r="A18280"/>
      <c r="B18280"/>
      <c r="C18280"/>
      <c r="D18280"/>
      <c r="E18280"/>
      <c r="F18280"/>
      <c r="G18280"/>
      <c r="H18280"/>
      <c r="I18280"/>
      <c r="J18280"/>
      <c r="K18280"/>
    </row>
    <row r="18281" spans="1:11" ht="15">
      <c r="A18281"/>
      <c r="B18281"/>
      <c r="C18281"/>
      <c r="D18281"/>
      <c r="E18281"/>
      <c r="F18281"/>
      <c r="G18281"/>
      <c r="H18281"/>
      <c r="I18281"/>
      <c r="J18281"/>
      <c r="K18281"/>
    </row>
    <row r="18282" spans="1:11" ht="15">
      <c r="A18282"/>
      <c r="B18282"/>
      <c r="C18282"/>
      <c r="D18282"/>
      <c r="E18282"/>
      <c r="F18282"/>
      <c r="G18282"/>
      <c r="H18282"/>
      <c r="I18282"/>
      <c r="J18282"/>
      <c r="K18282"/>
    </row>
    <row r="18283" spans="1:11" ht="15">
      <c r="A18283"/>
      <c r="B18283"/>
      <c r="C18283"/>
      <c r="D18283"/>
      <c r="E18283"/>
      <c r="F18283"/>
      <c r="G18283"/>
      <c r="H18283"/>
      <c r="I18283"/>
      <c r="J18283"/>
      <c r="K18283"/>
    </row>
    <row r="18284" spans="1:11" ht="15">
      <c r="A18284"/>
      <c r="B18284"/>
      <c r="C18284"/>
      <c r="D18284"/>
      <c r="E18284"/>
      <c r="F18284"/>
      <c r="G18284"/>
      <c r="H18284"/>
      <c r="I18284"/>
      <c r="J18284"/>
      <c r="K18284"/>
    </row>
    <row r="18285" spans="1:11" ht="15">
      <c r="A18285"/>
      <c r="B18285"/>
      <c r="C18285"/>
      <c r="D18285"/>
      <c r="E18285"/>
      <c r="F18285"/>
      <c r="G18285"/>
      <c r="H18285"/>
      <c r="I18285"/>
      <c r="J18285"/>
      <c r="K18285"/>
    </row>
    <row r="18286" spans="1:11" ht="15">
      <c r="A18286"/>
      <c r="B18286"/>
      <c r="C18286"/>
      <c r="D18286"/>
      <c r="E18286"/>
      <c r="F18286"/>
      <c r="G18286"/>
      <c r="H18286"/>
      <c r="I18286"/>
      <c r="J18286"/>
      <c r="K18286"/>
    </row>
    <row r="18287" spans="1:11" ht="15">
      <c r="A18287"/>
      <c r="B18287"/>
      <c r="C18287"/>
      <c r="D18287"/>
      <c r="E18287"/>
      <c r="F18287"/>
      <c r="G18287"/>
      <c r="H18287"/>
      <c r="I18287"/>
      <c r="J18287"/>
      <c r="K18287"/>
    </row>
    <row r="18288" spans="1:11" ht="15">
      <c r="A18288"/>
      <c r="B18288"/>
      <c r="C18288"/>
      <c r="D18288"/>
      <c r="E18288"/>
      <c r="F18288"/>
      <c r="G18288"/>
      <c r="H18288"/>
      <c r="I18288"/>
      <c r="J18288"/>
      <c r="K18288"/>
    </row>
    <row r="18289" spans="1:11" ht="15">
      <c r="A18289"/>
      <c r="B18289"/>
      <c r="C18289"/>
      <c r="D18289"/>
      <c r="E18289"/>
      <c r="F18289"/>
      <c r="G18289"/>
      <c r="H18289"/>
      <c r="I18289"/>
      <c r="J18289"/>
      <c r="K18289"/>
    </row>
    <row r="18290" spans="1:11" ht="15">
      <c r="A18290"/>
      <c r="B18290"/>
      <c r="C18290"/>
      <c r="D18290"/>
      <c r="E18290"/>
      <c r="F18290"/>
      <c r="G18290"/>
      <c r="H18290"/>
      <c r="I18290"/>
      <c r="J18290"/>
      <c r="K18290"/>
    </row>
    <row r="18291" spans="1:11" ht="15">
      <c r="A18291"/>
      <c r="B18291"/>
      <c r="C18291"/>
      <c r="D18291"/>
      <c r="E18291"/>
      <c r="F18291"/>
      <c r="G18291"/>
      <c r="H18291"/>
      <c r="I18291"/>
      <c r="J18291"/>
      <c r="K18291"/>
    </row>
    <row r="18292" spans="1:11" ht="15">
      <c r="A18292"/>
      <c r="B18292"/>
      <c r="C18292"/>
      <c r="D18292"/>
      <c r="E18292"/>
      <c r="F18292"/>
      <c r="G18292"/>
      <c r="H18292"/>
      <c r="I18292"/>
      <c r="J18292"/>
      <c r="K18292"/>
    </row>
    <row r="18293" spans="1:11" ht="15">
      <c r="A18293"/>
      <c r="B18293"/>
      <c r="C18293"/>
      <c r="D18293"/>
      <c r="E18293"/>
      <c r="F18293"/>
      <c r="G18293"/>
      <c r="H18293"/>
      <c r="I18293"/>
      <c r="J18293"/>
      <c r="K18293"/>
    </row>
    <row r="18294" spans="1:11" ht="15">
      <c r="A18294"/>
      <c r="B18294"/>
      <c r="C18294"/>
      <c r="D18294"/>
      <c r="E18294"/>
      <c r="F18294"/>
      <c r="G18294"/>
      <c r="H18294"/>
      <c r="I18294"/>
      <c r="J18294"/>
      <c r="K18294"/>
    </row>
    <row r="18295" spans="1:11" ht="15">
      <c r="A18295"/>
      <c r="B18295"/>
      <c r="C18295"/>
      <c r="D18295"/>
      <c r="E18295"/>
      <c r="F18295"/>
      <c r="G18295"/>
      <c r="H18295"/>
      <c r="I18295"/>
      <c r="J18295"/>
      <c r="K18295"/>
    </row>
    <row r="18296" spans="1:11" ht="15">
      <c r="A18296"/>
      <c r="B18296"/>
      <c r="C18296"/>
      <c r="D18296"/>
      <c r="E18296"/>
      <c r="F18296"/>
      <c r="G18296"/>
      <c r="H18296"/>
      <c r="I18296"/>
      <c r="J18296"/>
      <c r="K18296"/>
    </row>
    <row r="18297" spans="1:11" ht="15">
      <c r="A18297"/>
      <c r="B18297"/>
      <c r="C18297"/>
      <c r="D18297"/>
      <c r="E18297"/>
      <c r="F18297"/>
      <c r="G18297"/>
      <c r="H18297"/>
      <c r="I18297"/>
      <c r="J18297"/>
      <c r="K18297"/>
    </row>
    <row r="18298" spans="1:11" ht="15">
      <c r="A18298"/>
      <c r="B18298"/>
      <c r="C18298"/>
      <c r="D18298"/>
      <c r="E18298"/>
      <c r="F18298"/>
      <c r="G18298"/>
      <c r="H18298"/>
      <c r="I18298"/>
      <c r="J18298"/>
      <c r="K18298"/>
    </row>
    <row r="18299" spans="1:11" ht="15">
      <c r="A18299"/>
      <c r="B18299"/>
      <c r="C18299"/>
      <c r="D18299"/>
      <c r="E18299"/>
      <c r="F18299"/>
      <c r="G18299"/>
      <c r="H18299"/>
      <c r="I18299"/>
      <c r="J18299"/>
      <c r="K18299"/>
    </row>
    <row r="18300" spans="1:11" ht="15">
      <c r="A18300"/>
      <c r="B18300"/>
      <c r="C18300"/>
      <c r="D18300"/>
      <c r="E18300"/>
      <c r="F18300"/>
      <c r="G18300"/>
      <c r="H18300"/>
      <c r="I18300"/>
      <c r="J18300"/>
      <c r="K18300"/>
    </row>
    <row r="18301" spans="1:11" ht="15">
      <c r="A18301"/>
      <c r="B18301"/>
      <c r="C18301"/>
      <c r="D18301"/>
      <c r="E18301"/>
      <c r="F18301"/>
      <c r="G18301"/>
      <c r="H18301"/>
      <c r="I18301"/>
      <c r="J18301"/>
      <c r="K18301"/>
    </row>
    <row r="18302" spans="1:11" ht="15">
      <c r="A18302"/>
      <c r="B18302"/>
      <c r="C18302"/>
      <c r="D18302"/>
      <c r="E18302"/>
      <c r="F18302"/>
      <c r="G18302"/>
      <c r="H18302"/>
      <c r="I18302"/>
      <c r="J18302"/>
      <c r="K18302"/>
    </row>
    <row r="18303" spans="1:11" ht="15">
      <c r="A18303"/>
      <c r="B18303"/>
      <c r="C18303"/>
      <c r="D18303"/>
      <c r="E18303"/>
      <c r="F18303"/>
      <c r="G18303"/>
      <c r="H18303"/>
      <c r="I18303"/>
      <c r="J18303"/>
      <c r="K18303"/>
    </row>
    <row r="18304" spans="1:11" ht="15">
      <c r="A18304"/>
      <c r="B18304"/>
      <c r="C18304"/>
      <c r="D18304"/>
      <c r="E18304"/>
      <c r="F18304"/>
      <c r="G18304"/>
      <c r="H18304"/>
      <c r="I18304"/>
      <c r="J18304"/>
      <c r="K18304"/>
    </row>
    <row r="18305" spans="1:11" ht="15">
      <c r="A18305"/>
      <c r="B18305"/>
      <c r="C18305"/>
      <c r="D18305"/>
      <c r="E18305"/>
      <c r="F18305"/>
      <c r="G18305"/>
      <c r="H18305"/>
      <c r="I18305"/>
      <c r="J18305"/>
      <c r="K18305"/>
    </row>
    <row r="18306" spans="1:11" ht="15">
      <c r="A18306"/>
      <c r="B18306"/>
      <c r="C18306"/>
      <c r="D18306"/>
      <c r="E18306"/>
      <c r="F18306"/>
      <c r="G18306"/>
      <c r="H18306"/>
      <c r="I18306"/>
      <c r="J18306"/>
      <c r="K18306"/>
    </row>
    <row r="18307" spans="1:11" ht="15">
      <c r="A18307"/>
      <c r="B18307"/>
      <c r="C18307"/>
      <c r="D18307"/>
      <c r="E18307"/>
      <c r="F18307"/>
      <c r="G18307"/>
      <c r="H18307"/>
      <c r="I18307"/>
      <c r="J18307"/>
      <c r="K18307"/>
    </row>
    <row r="18308" spans="1:11" ht="15">
      <c r="A18308"/>
      <c r="B18308"/>
      <c r="C18308"/>
      <c r="D18308"/>
      <c r="E18308"/>
      <c r="F18308"/>
      <c r="G18308"/>
      <c r="H18308"/>
      <c r="I18308"/>
      <c r="J18308"/>
      <c r="K18308"/>
    </row>
    <row r="18309" spans="1:11" ht="15">
      <c r="A18309"/>
      <c r="B18309"/>
      <c r="C18309"/>
      <c r="D18309"/>
      <c r="E18309"/>
      <c r="F18309"/>
      <c r="G18309"/>
      <c r="H18309"/>
      <c r="I18309"/>
      <c r="J18309"/>
      <c r="K18309"/>
    </row>
    <row r="18310" spans="1:11" ht="15">
      <c r="A18310"/>
      <c r="B18310"/>
      <c r="C18310"/>
      <c r="D18310"/>
      <c r="E18310"/>
      <c r="F18310"/>
      <c r="G18310"/>
      <c r="H18310"/>
      <c r="I18310"/>
      <c r="J18310"/>
      <c r="K18310"/>
    </row>
    <row r="18311" spans="1:11" ht="15">
      <c r="A18311"/>
      <c r="B18311"/>
      <c r="C18311"/>
      <c r="D18311"/>
      <c r="E18311"/>
      <c r="F18311"/>
      <c r="G18311"/>
      <c r="H18311"/>
      <c r="I18311"/>
      <c r="J18311"/>
      <c r="K18311"/>
    </row>
    <row r="18312" spans="1:11" ht="15">
      <c r="A18312"/>
      <c r="B18312"/>
      <c r="C18312"/>
      <c r="D18312"/>
      <c r="E18312"/>
      <c r="F18312"/>
      <c r="G18312"/>
      <c r="H18312"/>
      <c r="I18312"/>
      <c r="J18312"/>
      <c r="K18312"/>
    </row>
    <row r="18313" spans="1:11" ht="15">
      <c r="A18313"/>
      <c r="B18313"/>
      <c r="C18313"/>
      <c r="D18313"/>
      <c r="E18313"/>
      <c r="F18313"/>
      <c r="G18313"/>
      <c r="H18313"/>
      <c r="I18313"/>
      <c r="J18313"/>
      <c r="K18313"/>
    </row>
    <row r="18314" spans="1:11" ht="15">
      <c r="A18314"/>
      <c r="B18314"/>
      <c r="C18314"/>
      <c r="D18314"/>
      <c r="E18314"/>
      <c r="F18314"/>
      <c r="G18314"/>
      <c r="H18314"/>
      <c r="I18314"/>
      <c r="J18314"/>
      <c r="K18314"/>
    </row>
    <row r="18315" spans="1:11" ht="15">
      <c r="A18315"/>
      <c r="B18315"/>
      <c r="C18315"/>
      <c r="D18315"/>
      <c r="E18315"/>
      <c r="F18315"/>
      <c r="G18315"/>
      <c r="H18315"/>
      <c r="I18315"/>
      <c r="J18315"/>
      <c r="K18315"/>
    </row>
    <row r="18316" spans="1:11" ht="15">
      <c r="A18316"/>
      <c r="B18316"/>
      <c r="C18316"/>
      <c r="D18316"/>
      <c r="E18316"/>
      <c r="F18316"/>
      <c r="G18316"/>
      <c r="H18316"/>
      <c r="I18316"/>
      <c r="J18316"/>
      <c r="K18316"/>
    </row>
    <row r="18317" spans="1:11" ht="15">
      <c r="A18317"/>
      <c r="B18317"/>
      <c r="C18317"/>
      <c r="D18317"/>
      <c r="E18317"/>
      <c r="F18317"/>
      <c r="G18317"/>
      <c r="H18317"/>
      <c r="I18317"/>
      <c r="J18317"/>
      <c r="K18317"/>
    </row>
    <row r="18318" spans="1:11" ht="15">
      <c r="A18318"/>
      <c r="B18318"/>
      <c r="C18318"/>
      <c r="D18318"/>
      <c r="E18318"/>
      <c r="F18318"/>
      <c r="G18318"/>
      <c r="H18318"/>
      <c r="I18318"/>
      <c r="J18318"/>
      <c r="K18318"/>
    </row>
    <row r="18319" spans="1:11" ht="15">
      <c r="A18319"/>
      <c r="B18319"/>
      <c r="C18319"/>
      <c r="D18319"/>
      <c r="E18319"/>
      <c r="F18319"/>
      <c r="G18319"/>
      <c r="H18319"/>
      <c r="I18319"/>
      <c r="J18319"/>
      <c r="K18319"/>
    </row>
    <row r="18320" spans="1:11" ht="15">
      <c r="A18320"/>
      <c r="B18320"/>
      <c r="C18320"/>
      <c r="D18320"/>
      <c r="E18320"/>
      <c r="F18320"/>
      <c r="G18320"/>
      <c r="H18320"/>
      <c r="I18320"/>
      <c r="J18320"/>
      <c r="K18320"/>
    </row>
    <row r="18321" spans="1:11" ht="15">
      <c r="A18321"/>
      <c r="B18321"/>
      <c r="C18321"/>
      <c r="D18321"/>
      <c r="E18321"/>
      <c r="F18321"/>
      <c r="G18321"/>
      <c r="H18321"/>
      <c r="I18321"/>
      <c r="J18321"/>
      <c r="K18321"/>
    </row>
    <row r="18322" spans="1:11" ht="15">
      <c r="A18322"/>
      <c r="B18322"/>
      <c r="C18322"/>
      <c r="D18322"/>
      <c r="E18322"/>
      <c r="F18322"/>
      <c r="G18322"/>
      <c r="H18322"/>
      <c r="I18322"/>
      <c r="J18322"/>
      <c r="K18322"/>
    </row>
    <row r="18323" spans="1:11" ht="15">
      <c r="A18323"/>
      <c r="B18323"/>
      <c r="C18323"/>
      <c r="D18323"/>
      <c r="E18323"/>
      <c r="F18323"/>
      <c r="G18323"/>
      <c r="H18323"/>
      <c r="I18323"/>
      <c r="J18323"/>
      <c r="K18323"/>
    </row>
    <row r="18324" spans="1:11" ht="15">
      <c r="A18324"/>
      <c r="B18324"/>
      <c r="C18324"/>
      <c r="D18324"/>
      <c r="E18324"/>
      <c r="F18324"/>
      <c r="G18324"/>
      <c r="H18324"/>
      <c r="I18324"/>
      <c r="J18324"/>
      <c r="K18324"/>
    </row>
    <row r="18325" spans="1:11" ht="15">
      <c r="A18325"/>
      <c r="B18325"/>
      <c r="C18325"/>
      <c r="D18325"/>
      <c r="E18325"/>
      <c r="F18325"/>
      <c r="G18325"/>
      <c r="H18325"/>
      <c r="I18325"/>
      <c r="J18325"/>
      <c r="K18325"/>
    </row>
    <row r="18326" spans="1:11" ht="15">
      <c r="A18326"/>
      <c r="B18326"/>
      <c r="C18326"/>
      <c r="D18326"/>
      <c r="E18326"/>
      <c r="F18326"/>
      <c r="G18326"/>
      <c r="H18326"/>
      <c r="I18326"/>
      <c r="J18326"/>
      <c r="K18326"/>
    </row>
    <row r="18327" spans="1:11" ht="15">
      <c r="A18327"/>
      <c r="B18327"/>
      <c r="C18327"/>
      <c r="D18327"/>
      <c r="E18327"/>
      <c r="F18327"/>
      <c r="G18327"/>
      <c r="H18327"/>
      <c r="I18327"/>
      <c r="J18327"/>
      <c r="K18327"/>
    </row>
    <row r="18328" spans="1:11" ht="15">
      <c r="A18328"/>
      <c r="B18328"/>
      <c r="C18328"/>
      <c r="D18328"/>
      <c r="E18328"/>
      <c r="F18328"/>
      <c r="G18328"/>
      <c r="H18328"/>
      <c r="I18328"/>
      <c r="J18328"/>
      <c r="K18328"/>
    </row>
    <row r="18329" spans="1:11" ht="15">
      <c r="A18329"/>
      <c r="B18329"/>
      <c r="C18329"/>
      <c r="D18329"/>
      <c r="E18329"/>
      <c r="F18329"/>
      <c r="G18329"/>
      <c r="H18329"/>
      <c r="I18329"/>
      <c r="J18329"/>
      <c r="K18329"/>
    </row>
    <row r="18330" spans="1:11" ht="15">
      <c r="A18330"/>
      <c r="B18330"/>
      <c r="C18330"/>
      <c r="D18330"/>
      <c r="E18330"/>
      <c r="F18330"/>
      <c r="G18330"/>
      <c r="H18330"/>
      <c r="I18330"/>
      <c r="J18330"/>
      <c r="K18330"/>
    </row>
    <row r="18331" spans="1:11" ht="15">
      <c r="A18331"/>
      <c r="B18331"/>
      <c r="C18331"/>
      <c r="D18331"/>
      <c r="E18331"/>
      <c r="F18331"/>
      <c r="G18331"/>
      <c r="H18331"/>
      <c r="I18331"/>
      <c r="J18331"/>
      <c r="K18331"/>
    </row>
    <row r="18332" spans="1:11" ht="15">
      <c r="A18332"/>
      <c r="B18332"/>
      <c r="C18332"/>
      <c r="D18332"/>
      <c r="E18332"/>
      <c r="F18332"/>
      <c r="G18332"/>
      <c r="H18332"/>
      <c r="I18332"/>
      <c r="J18332"/>
      <c r="K18332"/>
    </row>
    <row r="18333" spans="1:11" ht="15">
      <c r="A18333"/>
      <c r="B18333"/>
      <c r="C18333"/>
      <c r="D18333"/>
      <c r="E18333"/>
      <c r="F18333"/>
      <c r="G18333"/>
      <c r="H18333"/>
      <c r="I18333"/>
      <c r="J18333"/>
      <c r="K18333"/>
    </row>
    <row r="18334" spans="1:11" ht="15">
      <c r="A18334"/>
      <c r="B18334"/>
      <c r="C18334"/>
      <c r="D18334"/>
      <c r="E18334"/>
      <c r="F18334"/>
      <c r="G18334"/>
      <c r="H18334"/>
      <c r="I18334"/>
      <c r="J18334"/>
      <c r="K18334"/>
    </row>
    <row r="18335" spans="1:11" ht="15">
      <c r="A18335"/>
      <c r="B18335"/>
      <c r="C18335"/>
      <c r="D18335"/>
      <c r="E18335"/>
      <c r="F18335"/>
      <c r="G18335"/>
      <c r="H18335"/>
      <c r="I18335"/>
      <c r="J18335"/>
      <c r="K18335"/>
    </row>
    <row r="18336" spans="1:11" ht="15">
      <c r="A18336"/>
      <c r="B18336"/>
      <c r="C18336"/>
      <c r="D18336"/>
      <c r="E18336"/>
      <c r="F18336"/>
      <c r="G18336"/>
      <c r="H18336"/>
      <c r="I18336"/>
      <c r="J18336"/>
      <c r="K18336"/>
    </row>
    <row r="18337" spans="1:11" ht="15">
      <c r="A18337"/>
      <c r="B18337"/>
      <c r="C18337"/>
      <c r="D18337"/>
      <c r="E18337"/>
      <c r="F18337"/>
      <c r="G18337"/>
      <c r="H18337"/>
      <c r="I18337"/>
      <c r="J18337"/>
      <c r="K18337"/>
    </row>
    <row r="18338" spans="1:11" ht="15">
      <c r="A18338"/>
      <c r="B18338"/>
      <c r="C18338"/>
      <c r="D18338"/>
      <c r="E18338"/>
      <c r="F18338"/>
      <c r="G18338"/>
      <c r="H18338"/>
      <c r="I18338"/>
      <c r="J18338"/>
      <c r="K18338"/>
    </row>
    <row r="18339" spans="1:11" ht="15">
      <c r="A18339"/>
      <c r="B18339"/>
      <c r="C18339"/>
      <c r="D18339"/>
      <c r="E18339"/>
      <c r="F18339"/>
      <c r="G18339"/>
      <c r="H18339"/>
      <c r="I18339"/>
      <c r="J18339"/>
      <c r="K18339"/>
    </row>
    <row r="18340" spans="1:11" ht="15">
      <c r="A18340"/>
      <c r="B18340"/>
      <c r="C18340"/>
      <c r="D18340"/>
      <c r="E18340"/>
      <c r="F18340"/>
      <c r="G18340"/>
      <c r="H18340"/>
      <c r="I18340"/>
      <c r="J18340"/>
      <c r="K18340"/>
    </row>
    <row r="18341" spans="1:11" ht="15">
      <c r="A18341"/>
      <c r="B18341"/>
      <c r="C18341"/>
      <c r="D18341"/>
      <c r="E18341"/>
      <c r="F18341"/>
      <c r="G18341"/>
      <c r="H18341"/>
      <c r="I18341"/>
      <c r="J18341"/>
      <c r="K18341"/>
    </row>
    <row r="18342" spans="1:11" ht="15">
      <c r="A18342"/>
      <c r="B18342"/>
      <c r="C18342"/>
      <c r="D18342"/>
      <c r="E18342"/>
      <c r="F18342"/>
      <c r="G18342"/>
      <c r="H18342"/>
      <c r="I18342"/>
      <c r="J18342"/>
      <c r="K18342"/>
    </row>
    <row r="18343" spans="1:11" ht="15">
      <c r="A18343"/>
      <c r="B18343"/>
      <c r="C18343"/>
      <c r="D18343"/>
      <c r="E18343"/>
      <c r="F18343"/>
      <c r="G18343"/>
      <c r="H18343"/>
      <c r="I18343"/>
      <c r="J18343"/>
      <c r="K18343"/>
    </row>
    <row r="18344" spans="1:11" ht="15">
      <c r="A18344"/>
      <c r="B18344"/>
      <c r="C18344"/>
      <c r="D18344"/>
      <c r="E18344"/>
      <c r="F18344"/>
      <c r="G18344"/>
      <c r="H18344"/>
      <c r="I18344"/>
      <c r="J18344"/>
      <c r="K18344"/>
    </row>
    <row r="18345" spans="1:11" ht="15">
      <c r="A18345"/>
      <c r="B18345"/>
      <c r="C18345"/>
      <c r="D18345"/>
      <c r="E18345"/>
      <c r="F18345"/>
      <c r="G18345"/>
      <c r="H18345"/>
      <c r="I18345"/>
      <c r="J18345"/>
      <c r="K18345"/>
    </row>
    <row r="18346" spans="1:11" ht="15">
      <c r="A18346"/>
      <c r="B18346"/>
      <c r="C18346"/>
      <c r="D18346"/>
      <c r="E18346"/>
      <c r="F18346"/>
      <c r="G18346"/>
      <c r="H18346"/>
      <c r="I18346"/>
      <c r="J18346"/>
      <c r="K18346"/>
    </row>
    <row r="18347" spans="1:11" ht="15">
      <c r="A18347"/>
      <c r="B18347"/>
      <c r="C18347"/>
      <c r="D18347"/>
      <c r="E18347"/>
      <c r="F18347"/>
      <c r="G18347"/>
      <c r="H18347"/>
      <c r="I18347"/>
      <c r="J18347"/>
      <c r="K18347"/>
    </row>
    <row r="18348" spans="1:11" ht="15">
      <c r="A18348"/>
      <c r="B18348"/>
      <c r="C18348"/>
      <c r="D18348"/>
      <c r="E18348"/>
      <c r="F18348"/>
      <c r="G18348"/>
      <c r="H18348"/>
      <c r="I18348"/>
      <c r="J18348"/>
      <c r="K18348"/>
    </row>
    <row r="18349" spans="1:11" ht="15">
      <c r="A18349"/>
      <c r="B18349"/>
      <c r="C18349"/>
      <c r="D18349"/>
      <c r="E18349"/>
      <c r="F18349"/>
      <c r="G18349"/>
      <c r="H18349"/>
      <c r="I18349"/>
      <c r="J18349"/>
      <c r="K18349"/>
    </row>
    <row r="18350" spans="1:11" ht="15">
      <c r="A18350"/>
      <c r="B18350"/>
      <c r="C18350"/>
      <c r="D18350"/>
      <c r="E18350"/>
      <c r="F18350"/>
      <c r="G18350"/>
      <c r="H18350"/>
      <c r="I18350"/>
      <c r="J18350"/>
      <c r="K18350"/>
    </row>
    <row r="18351" spans="1:11" ht="15">
      <c r="A18351"/>
      <c r="B18351"/>
      <c r="C18351"/>
      <c r="D18351"/>
      <c r="E18351"/>
      <c r="F18351"/>
      <c r="G18351"/>
      <c r="H18351"/>
      <c r="I18351"/>
      <c r="J18351"/>
      <c r="K18351"/>
    </row>
    <row r="18352" spans="1:11" ht="15">
      <c r="A18352"/>
      <c r="B18352"/>
      <c r="C18352"/>
      <c r="D18352"/>
      <c r="E18352"/>
      <c r="F18352"/>
      <c r="G18352"/>
      <c r="H18352"/>
      <c r="I18352"/>
      <c r="J18352"/>
      <c r="K18352"/>
    </row>
    <row r="18353" spans="1:11" ht="15">
      <c r="A18353"/>
      <c r="B18353"/>
      <c r="C18353"/>
      <c r="D18353"/>
      <c r="E18353"/>
      <c r="F18353"/>
      <c r="G18353"/>
      <c r="H18353"/>
      <c r="I18353"/>
      <c r="J18353"/>
      <c r="K18353"/>
    </row>
    <row r="18354" spans="1:11" ht="15">
      <c r="A18354"/>
      <c r="B18354"/>
      <c r="C18354"/>
      <c r="D18354"/>
      <c r="E18354"/>
      <c r="F18354"/>
      <c r="G18354"/>
      <c r="H18354"/>
      <c r="I18354"/>
      <c r="J18354"/>
      <c r="K18354"/>
    </row>
    <row r="18355" spans="1:11" ht="15">
      <c r="A18355"/>
      <c r="B18355"/>
      <c r="C18355"/>
      <c r="D18355"/>
      <c r="E18355"/>
      <c r="F18355"/>
      <c r="G18355"/>
      <c r="H18355"/>
      <c r="I18355"/>
      <c r="J18355"/>
      <c r="K18355"/>
    </row>
    <row r="18356" spans="1:11" ht="15">
      <c r="A18356"/>
      <c r="B18356"/>
      <c r="C18356"/>
      <c r="D18356"/>
      <c r="E18356"/>
      <c r="F18356"/>
      <c r="G18356"/>
      <c r="H18356"/>
      <c r="I18356"/>
      <c r="J18356"/>
      <c r="K18356"/>
    </row>
    <row r="18357" spans="1:11" ht="15">
      <c r="A18357"/>
      <c r="B18357"/>
      <c r="C18357"/>
      <c r="D18357"/>
      <c r="E18357"/>
      <c r="F18357"/>
      <c r="G18357"/>
      <c r="H18357"/>
      <c r="I18357"/>
      <c r="J18357"/>
      <c r="K18357"/>
    </row>
    <row r="18358" spans="1:11" ht="15">
      <c r="A18358"/>
      <c r="B18358"/>
      <c r="C18358"/>
      <c r="D18358"/>
      <c r="E18358"/>
      <c r="F18358"/>
      <c r="G18358"/>
      <c r="H18358"/>
      <c r="I18358"/>
      <c r="J18358"/>
      <c r="K18358"/>
    </row>
    <row r="18359" spans="1:11" ht="15">
      <c r="A18359"/>
      <c r="B18359"/>
      <c r="C18359"/>
      <c r="D18359"/>
      <c r="E18359"/>
      <c r="F18359"/>
      <c r="G18359"/>
      <c r="H18359"/>
      <c r="I18359"/>
      <c r="J18359"/>
      <c r="K18359"/>
    </row>
    <row r="18360" spans="1:11" ht="15">
      <c r="A18360"/>
      <c r="B18360"/>
      <c r="C18360"/>
      <c r="D18360"/>
      <c r="E18360"/>
      <c r="F18360"/>
      <c r="G18360"/>
      <c r="H18360"/>
      <c r="I18360"/>
      <c r="J18360"/>
      <c r="K18360"/>
    </row>
    <row r="18361" spans="1:11" ht="15">
      <c r="A18361"/>
      <c r="B18361"/>
      <c r="C18361"/>
      <c r="D18361"/>
      <c r="E18361"/>
      <c r="F18361"/>
      <c r="G18361"/>
      <c r="H18361"/>
      <c r="I18361"/>
      <c r="J18361"/>
      <c r="K18361"/>
    </row>
    <row r="18362" spans="1:11" ht="15">
      <c r="A18362"/>
      <c r="B18362"/>
      <c r="C18362"/>
      <c r="D18362"/>
      <c r="E18362"/>
      <c r="F18362"/>
      <c r="G18362"/>
      <c r="H18362"/>
      <c r="I18362"/>
      <c r="J18362"/>
      <c r="K18362"/>
    </row>
    <row r="18363" spans="1:11" ht="15">
      <c r="A18363"/>
      <c r="B18363"/>
      <c r="C18363"/>
      <c r="D18363"/>
      <c r="E18363"/>
      <c r="F18363"/>
      <c r="G18363"/>
      <c r="H18363"/>
      <c r="I18363"/>
      <c r="J18363"/>
      <c r="K18363"/>
    </row>
    <row r="18364" spans="1:11" ht="15">
      <c r="A18364"/>
      <c r="B18364"/>
      <c r="C18364"/>
      <c r="D18364"/>
      <c r="E18364"/>
      <c r="F18364"/>
      <c r="G18364"/>
      <c r="H18364"/>
      <c r="I18364"/>
      <c r="J18364"/>
      <c r="K18364"/>
    </row>
    <row r="18365" spans="1:11" ht="15">
      <c r="A18365"/>
      <c r="B18365"/>
      <c r="C18365"/>
      <c r="D18365"/>
      <c r="E18365"/>
      <c r="F18365"/>
      <c r="G18365"/>
      <c r="H18365"/>
      <c r="I18365"/>
      <c r="J18365"/>
      <c r="K18365"/>
    </row>
    <row r="18366" spans="1:11" ht="15">
      <c r="A18366"/>
      <c r="B18366"/>
      <c r="C18366"/>
      <c r="D18366"/>
      <c r="E18366"/>
      <c r="F18366"/>
      <c r="G18366"/>
      <c r="H18366"/>
      <c r="I18366"/>
      <c r="J18366"/>
      <c r="K18366"/>
    </row>
    <row r="18367" spans="1:11" ht="15">
      <c r="A18367"/>
      <c r="B18367"/>
      <c r="C18367"/>
      <c r="D18367"/>
      <c r="E18367"/>
      <c r="F18367"/>
      <c r="G18367"/>
      <c r="H18367"/>
      <c r="I18367"/>
      <c r="J18367"/>
      <c r="K18367"/>
    </row>
    <row r="18368" spans="1:11" ht="15">
      <c r="A18368"/>
      <c r="B18368"/>
      <c r="C18368"/>
      <c r="D18368"/>
      <c r="E18368"/>
      <c r="F18368"/>
      <c r="G18368"/>
      <c r="H18368"/>
      <c r="I18368"/>
      <c r="J18368"/>
      <c r="K18368"/>
    </row>
    <row r="18369" spans="1:11" ht="15">
      <c r="A18369"/>
      <c r="B18369"/>
      <c r="C18369"/>
      <c r="D18369"/>
      <c r="E18369"/>
      <c r="F18369"/>
      <c r="G18369"/>
      <c r="H18369"/>
      <c r="I18369"/>
      <c r="J18369"/>
      <c r="K18369"/>
    </row>
    <row r="18370" spans="1:11" ht="15">
      <c r="A18370"/>
      <c r="B18370"/>
      <c r="C18370"/>
      <c r="D18370"/>
      <c r="E18370"/>
      <c r="F18370"/>
      <c r="G18370"/>
      <c r="H18370"/>
      <c r="I18370"/>
      <c r="J18370"/>
      <c r="K18370"/>
    </row>
    <row r="18371" spans="1:11" ht="15">
      <c r="A18371"/>
      <c r="B18371"/>
      <c r="C18371"/>
      <c r="D18371"/>
      <c r="E18371"/>
      <c r="F18371"/>
      <c r="G18371"/>
      <c r="H18371"/>
      <c r="I18371"/>
      <c r="J18371"/>
      <c r="K18371"/>
    </row>
    <row r="18372" spans="1:11" ht="15">
      <c r="A18372"/>
      <c r="B18372"/>
      <c r="C18372"/>
      <c r="D18372"/>
      <c r="E18372"/>
      <c r="F18372"/>
      <c r="G18372"/>
      <c r="H18372"/>
      <c r="I18372"/>
      <c r="J18372"/>
      <c r="K18372"/>
    </row>
    <row r="18373" spans="1:11" ht="15">
      <c r="A18373"/>
      <c r="B18373"/>
      <c r="C18373"/>
      <c r="D18373"/>
      <c r="E18373"/>
      <c r="F18373"/>
      <c r="G18373"/>
      <c r="H18373"/>
      <c r="I18373"/>
      <c r="J18373"/>
      <c r="K18373"/>
    </row>
    <row r="18374" spans="1:11" ht="15">
      <c r="A18374"/>
      <c r="B18374"/>
      <c r="C18374"/>
      <c r="D18374"/>
      <c r="E18374"/>
      <c r="F18374"/>
      <c r="G18374"/>
      <c r="H18374"/>
      <c r="I18374"/>
      <c r="J18374"/>
      <c r="K18374"/>
    </row>
    <row r="18375" spans="1:11" ht="15">
      <c r="A18375"/>
      <c r="B18375"/>
      <c r="C18375"/>
      <c r="D18375"/>
      <c r="E18375"/>
      <c r="F18375"/>
      <c r="G18375"/>
      <c r="H18375"/>
      <c r="I18375"/>
      <c r="J18375"/>
      <c r="K18375"/>
    </row>
    <row r="18376" spans="1:11" ht="15">
      <c r="A18376"/>
      <c r="B18376"/>
      <c r="C18376"/>
      <c r="D18376"/>
      <c r="E18376"/>
      <c r="F18376"/>
      <c r="G18376"/>
      <c r="H18376"/>
      <c r="I18376"/>
      <c r="J18376"/>
      <c r="K18376"/>
    </row>
    <row r="18377" spans="1:11" ht="15">
      <c r="A18377"/>
      <c r="B18377"/>
      <c r="C18377"/>
      <c r="D18377"/>
      <c r="E18377"/>
      <c r="F18377"/>
      <c r="G18377"/>
      <c r="H18377"/>
      <c r="I18377"/>
      <c r="J18377"/>
      <c r="K18377"/>
    </row>
    <row r="18378" spans="1:11" ht="15">
      <c r="A18378"/>
      <c r="B18378"/>
      <c r="C18378"/>
      <c r="D18378"/>
      <c r="E18378"/>
      <c r="F18378"/>
      <c r="G18378"/>
      <c r="H18378"/>
      <c r="I18378"/>
      <c r="J18378"/>
      <c r="K18378"/>
    </row>
    <row r="18379" spans="1:11" ht="15">
      <c r="A18379"/>
      <c r="B18379"/>
      <c r="C18379"/>
      <c r="D18379"/>
      <c r="E18379"/>
      <c r="F18379"/>
      <c r="G18379"/>
      <c r="H18379"/>
      <c r="I18379"/>
      <c r="J18379"/>
      <c r="K18379"/>
    </row>
    <row r="18380" spans="1:11" ht="15">
      <c r="A18380"/>
      <c r="B18380"/>
      <c r="C18380"/>
      <c r="D18380"/>
      <c r="E18380"/>
      <c r="F18380"/>
      <c r="G18380"/>
      <c r="H18380"/>
      <c r="I18380"/>
      <c r="J18380"/>
      <c r="K18380"/>
    </row>
    <row r="18381" spans="1:11" ht="15">
      <c r="A18381"/>
      <c r="B18381"/>
      <c r="C18381"/>
      <c r="D18381"/>
      <c r="E18381"/>
      <c r="F18381"/>
      <c r="G18381"/>
      <c r="H18381"/>
      <c r="I18381"/>
      <c r="J18381"/>
      <c r="K18381"/>
    </row>
    <row r="18382" spans="1:11" ht="15">
      <c r="A18382"/>
      <c r="B18382"/>
      <c r="C18382"/>
      <c r="D18382"/>
      <c r="E18382"/>
      <c r="F18382"/>
      <c r="G18382"/>
      <c r="H18382"/>
      <c r="I18382"/>
      <c r="J18382"/>
      <c r="K18382"/>
    </row>
    <row r="18383" spans="1:11" ht="15">
      <c r="A18383"/>
      <c r="B18383"/>
      <c r="C18383"/>
      <c r="D18383"/>
      <c r="E18383"/>
      <c r="F18383"/>
      <c r="G18383"/>
      <c r="H18383"/>
      <c r="I18383"/>
      <c r="J18383"/>
      <c r="K18383"/>
    </row>
    <row r="18384" spans="1:11" ht="15">
      <c r="A18384"/>
      <c r="B18384"/>
      <c r="C18384"/>
      <c r="D18384"/>
      <c r="E18384"/>
      <c r="F18384"/>
      <c r="G18384"/>
      <c r="H18384"/>
      <c r="I18384"/>
      <c r="J18384"/>
      <c r="K18384"/>
    </row>
    <row r="18385" spans="1:11" ht="15">
      <c r="A18385"/>
      <c r="B18385"/>
      <c r="C18385"/>
      <c r="D18385"/>
      <c r="E18385"/>
      <c r="F18385"/>
      <c r="G18385"/>
      <c r="H18385"/>
      <c r="I18385"/>
      <c r="J18385"/>
      <c r="K18385"/>
    </row>
    <row r="18386" spans="1:11" ht="15">
      <c r="A18386"/>
      <c r="B18386"/>
      <c r="C18386"/>
      <c r="D18386"/>
      <c r="E18386"/>
      <c r="F18386"/>
      <c r="G18386"/>
      <c r="H18386"/>
      <c r="I18386"/>
      <c r="J18386"/>
      <c r="K18386"/>
    </row>
    <row r="18387" spans="1:11" ht="15">
      <c r="A18387"/>
      <c r="B18387"/>
      <c r="C18387"/>
      <c r="D18387"/>
      <c r="E18387"/>
      <c r="F18387"/>
      <c r="G18387"/>
      <c r="H18387"/>
      <c r="I18387"/>
      <c r="J18387"/>
      <c r="K18387"/>
    </row>
    <row r="18388" spans="1:11" ht="15">
      <c r="A18388"/>
      <c r="B18388"/>
      <c r="C18388"/>
      <c r="D18388"/>
      <c r="E18388"/>
      <c r="F18388"/>
      <c r="G18388"/>
      <c r="H18388"/>
      <c r="I18388"/>
      <c r="J18388"/>
      <c r="K18388"/>
    </row>
    <row r="18389" spans="1:11" ht="15">
      <c r="A18389"/>
      <c r="B18389"/>
      <c r="C18389"/>
      <c r="D18389"/>
      <c r="E18389"/>
      <c r="F18389"/>
      <c r="G18389"/>
      <c r="H18389"/>
      <c r="I18389"/>
      <c r="J18389"/>
      <c r="K18389"/>
    </row>
    <row r="18390" spans="1:11" ht="15">
      <c r="A18390"/>
      <c r="B18390"/>
      <c r="C18390"/>
      <c r="D18390"/>
      <c r="E18390"/>
      <c r="F18390"/>
      <c r="G18390"/>
      <c r="H18390"/>
      <c r="I18390"/>
      <c r="J18390"/>
      <c r="K18390"/>
    </row>
    <row r="18391" spans="1:11" ht="15">
      <c r="A18391"/>
      <c r="B18391"/>
      <c r="C18391"/>
      <c r="D18391"/>
      <c r="E18391"/>
      <c r="F18391"/>
      <c r="G18391"/>
      <c r="H18391"/>
      <c r="I18391"/>
      <c r="J18391"/>
      <c r="K18391"/>
    </row>
    <row r="18392" spans="1:11" ht="15">
      <c r="A18392"/>
      <c r="B18392"/>
      <c r="C18392"/>
      <c r="D18392"/>
      <c r="E18392"/>
      <c r="F18392"/>
      <c r="G18392"/>
      <c r="H18392"/>
      <c r="I18392"/>
      <c r="J18392"/>
      <c r="K18392"/>
    </row>
    <row r="18393" spans="1:11" ht="15">
      <c r="A18393"/>
      <c r="B18393"/>
      <c r="C18393"/>
      <c r="D18393"/>
      <c r="E18393"/>
      <c r="F18393"/>
      <c r="G18393"/>
      <c r="H18393"/>
      <c r="I18393"/>
      <c r="J18393"/>
      <c r="K18393"/>
    </row>
    <row r="18394" spans="1:11" ht="15">
      <c r="A18394"/>
      <c r="B18394"/>
      <c r="C18394"/>
      <c r="D18394"/>
      <c r="E18394"/>
      <c r="F18394"/>
      <c r="G18394"/>
      <c r="H18394"/>
      <c r="I18394"/>
      <c r="J18394"/>
      <c r="K18394"/>
    </row>
    <row r="18395" spans="1:11" ht="15">
      <c r="A18395"/>
      <c r="B18395"/>
      <c r="C18395"/>
      <c r="D18395"/>
      <c r="E18395"/>
      <c r="F18395"/>
      <c r="G18395"/>
      <c r="H18395"/>
      <c r="I18395"/>
      <c r="J18395"/>
      <c r="K18395"/>
    </row>
    <row r="18396" spans="1:11" ht="15">
      <c r="A18396"/>
      <c r="B18396"/>
      <c r="C18396"/>
      <c r="D18396"/>
      <c r="E18396"/>
      <c r="F18396"/>
      <c r="G18396"/>
      <c r="H18396"/>
      <c r="I18396"/>
      <c r="J18396"/>
      <c r="K18396"/>
    </row>
    <row r="18397" spans="1:11" ht="15">
      <c r="A18397"/>
      <c r="B18397"/>
      <c r="C18397"/>
      <c r="D18397"/>
      <c r="E18397"/>
      <c r="F18397"/>
      <c r="G18397"/>
      <c r="H18397"/>
      <c r="I18397"/>
      <c r="J18397"/>
      <c r="K18397"/>
    </row>
    <row r="18398" spans="1:11" ht="15">
      <c r="A18398"/>
      <c r="B18398"/>
      <c r="C18398"/>
      <c r="D18398"/>
      <c r="E18398"/>
      <c r="F18398"/>
      <c r="G18398"/>
      <c r="H18398"/>
      <c r="I18398"/>
      <c r="J18398"/>
      <c r="K18398"/>
    </row>
    <row r="18399" spans="1:11" ht="15">
      <c r="A18399"/>
      <c r="B18399"/>
      <c r="C18399"/>
      <c r="D18399"/>
      <c r="E18399"/>
      <c r="F18399"/>
      <c r="G18399"/>
      <c r="H18399"/>
      <c r="I18399"/>
      <c r="J18399"/>
      <c r="K18399"/>
    </row>
    <row r="18400" spans="1:11" ht="15">
      <c r="A18400"/>
      <c r="B18400"/>
      <c r="C18400"/>
      <c r="D18400"/>
      <c r="E18400"/>
      <c r="F18400"/>
      <c r="G18400"/>
      <c r="H18400"/>
      <c r="I18400"/>
      <c r="J18400"/>
      <c r="K18400"/>
    </row>
    <row r="18401" spans="1:11" ht="15">
      <c r="A18401"/>
      <c r="B18401"/>
      <c r="C18401"/>
      <c r="D18401"/>
      <c r="E18401"/>
      <c r="F18401"/>
      <c r="G18401"/>
      <c r="H18401"/>
      <c r="I18401"/>
      <c r="J18401"/>
      <c r="K18401"/>
    </row>
    <row r="18402" spans="1:11" ht="15">
      <c r="A18402"/>
      <c r="B18402"/>
      <c r="C18402"/>
      <c r="D18402"/>
      <c r="E18402"/>
      <c r="F18402"/>
      <c r="G18402"/>
      <c r="H18402"/>
      <c r="I18402"/>
      <c r="J18402"/>
      <c r="K18402"/>
    </row>
    <row r="18403" spans="1:11" ht="15">
      <c r="A18403"/>
      <c r="B18403"/>
      <c r="C18403"/>
      <c r="D18403"/>
      <c r="E18403"/>
      <c r="F18403"/>
      <c r="G18403"/>
      <c r="H18403"/>
      <c r="I18403"/>
      <c r="J18403"/>
      <c r="K18403"/>
    </row>
    <row r="18404" spans="1:11" ht="15">
      <c r="A18404"/>
      <c r="B18404"/>
      <c r="C18404"/>
      <c r="D18404"/>
      <c r="E18404"/>
      <c r="F18404"/>
      <c r="G18404"/>
      <c r="H18404"/>
      <c r="I18404"/>
      <c r="J18404"/>
      <c r="K18404"/>
    </row>
    <row r="18405" spans="1:11" ht="15">
      <c r="A18405"/>
      <c r="B18405"/>
      <c r="C18405"/>
      <c r="D18405"/>
      <c r="E18405"/>
      <c r="F18405"/>
      <c r="G18405"/>
      <c r="H18405"/>
      <c r="I18405"/>
      <c r="J18405"/>
      <c r="K18405"/>
    </row>
    <row r="18406" spans="1:11" ht="15">
      <c r="A18406"/>
      <c r="B18406"/>
      <c r="C18406"/>
      <c r="D18406"/>
      <c r="E18406"/>
      <c r="F18406"/>
      <c r="G18406"/>
      <c r="H18406"/>
      <c r="I18406"/>
      <c r="J18406"/>
      <c r="K18406"/>
    </row>
    <row r="18407" spans="1:11" ht="15">
      <c r="A18407"/>
      <c r="B18407"/>
      <c r="C18407"/>
      <c r="D18407"/>
      <c r="E18407"/>
      <c r="F18407"/>
      <c r="G18407"/>
      <c r="H18407"/>
      <c r="I18407"/>
      <c r="J18407"/>
      <c r="K18407"/>
    </row>
    <row r="18408" spans="1:11" ht="15">
      <c r="A18408"/>
      <c r="B18408"/>
      <c r="C18408"/>
      <c r="D18408"/>
      <c r="E18408"/>
      <c r="F18408"/>
      <c r="G18408"/>
      <c r="H18408"/>
      <c r="I18408"/>
      <c r="J18408"/>
      <c r="K18408"/>
    </row>
    <row r="18409" spans="1:11" ht="15">
      <c r="A18409"/>
      <c r="B18409"/>
      <c r="C18409"/>
      <c r="D18409"/>
      <c r="E18409"/>
      <c r="F18409"/>
      <c r="G18409"/>
      <c r="H18409"/>
      <c r="I18409"/>
      <c r="J18409"/>
      <c r="K18409"/>
    </row>
    <row r="18410" spans="1:11" ht="15">
      <c r="A18410"/>
      <c r="B18410"/>
      <c r="C18410"/>
      <c r="D18410"/>
      <c r="E18410"/>
      <c r="F18410"/>
      <c r="G18410"/>
      <c r="H18410"/>
      <c r="I18410"/>
      <c r="J18410"/>
      <c r="K18410"/>
    </row>
    <row r="18411" spans="1:11" ht="15">
      <c r="A18411"/>
      <c r="B18411"/>
      <c r="C18411"/>
      <c r="D18411"/>
      <c r="E18411"/>
      <c r="F18411"/>
      <c r="G18411"/>
      <c r="H18411"/>
      <c r="I18411"/>
      <c r="J18411"/>
      <c r="K18411"/>
    </row>
    <row r="18412" spans="1:11" ht="15">
      <c r="A18412"/>
      <c r="B18412"/>
      <c r="C18412"/>
      <c r="D18412"/>
      <c r="E18412"/>
      <c r="F18412"/>
      <c r="G18412"/>
      <c r="H18412"/>
      <c r="I18412"/>
      <c r="J18412"/>
      <c r="K18412"/>
    </row>
    <row r="18413" spans="1:11" ht="15">
      <c r="A18413"/>
      <c r="B18413"/>
      <c r="C18413"/>
      <c r="D18413"/>
      <c r="E18413"/>
      <c r="F18413"/>
      <c r="G18413"/>
      <c r="H18413"/>
      <c r="I18413"/>
      <c r="J18413"/>
      <c r="K18413"/>
    </row>
    <row r="18414" spans="1:11" ht="15">
      <c r="A18414"/>
      <c r="B18414"/>
      <c r="C18414"/>
      <c r="D18414"/>
      <c r="E18414"/>
      <c r="F18414"/>
      <c r="G18414"/>
      <c r="H18414"/>
      <c r="I18414"/>
      <c r="J18414"/>
      <c r="K18414"/>
    </row>
    <row r="18415" spans="1:11" ht="15">
      <c r="A18415"/>
      <c r="B18415"/>
      <c r="C18415"/>
      <c r="D18415"/>
      <c r="E18415"/>
      <c r="F18415"/>
      <c r="G18415"/>
      <c r="H18415"/>
      <c r="I18415"/>
      <c r="J18415"/>
      <c r="K18415"/>
    </row>
    <row r="18416" spans="1:11" ht="15">
      <c r="A18416"/>
      <c r="B18416"/>
      <c r="C18416"/>
      <c r="D18416"/>
      <c r="E18416"/>
      <c r="F18416"/>
      <c r="G18416"/>
      <c r="H18416"/>
      <c r="I18416"/>
      <c r="J18416"/>
      <c r="K18416"/>
    </row>
    <row r="18417" spans="1:11" ht="15">
      <c r="A18417"/>
      <c r="B18417"/>
      <c r="C18417"/>
      <c r="D18417"/>
      <c r="E18417"/>
      <c r="F18417"/>
      <c r="G18417"/>
      <c r="H18417"/>
      <c r="I18417"/>
      <c r="J18417"/>
      <c r="K18417"/>
    </row>
    <row r="18418" spans="1:11" ht="15">
      <c r="A18418"/>
      <c r="B18418"/>
      <c r="C18418"/>
      <c r="D18418"/>
      <c r="E18418"/>
      <c r="F18418"/>
      <c r="G18418"/>
      <c r="H18418"/>
      <c r="I18418"/>
      <c r="J18418"/>
      <c r="K18418"/>
    </row>
    <row r="18419" spans="1:11" ht="15">
      <c r="A18419"/>
      <c r="B18419"/>
      <c r="C18419"/>
      <c r="D18419"/>
      <c r="E18419"/>
      <c r="F18419"/>
      <c r="G18419"/>
      <c r="H18419"/>
      <c r="I18419"/>
      <c r="J18419"/>
      <c r="K18419"/>
    </row>
    <row r="18420" spans="1:11" ht="15">
      <c r="A18420"/>
      <c r="B18420"/>
      <c r="C18420"/>
      <c r="D18420"/>
      <c r="E18420"/>
      <c r="F18420"/>
      <c r="G18420"/>
      <c r="H18420"/>
      <c r="I18420"/>
      <c r="J18420"/>
      <c r="K18420"/>
    </row>
    <row r="18421" spans="1:11" ht="15">
      <c r="A18421"/>
      <c r="B18421"/>
      <c r="C18421"/>
      <c r="D18421"/>
      <c r="E18421"/>
      <c r="F18421"/>
      <c r="G18421"/>
      <c r="H18421"/>
      <c r="I18421"/>
      <c r="J18421"/>
      <c r="K18421"/>
    </row>
    <row r="18422" spans="1:11" ht="15">
      <c r="A18422"/>
      <c r="B18422"/>
      <c r="C18422"/>
      <c r="D18422"/>
      <c r="E18422"/>
      <c r="F18422"/>
      <c r="G18422"/>
      <c r="H18422"/>
      <c r="I18422"/>
      <c r="J18422"/>
      <c r="K18422"/>
    </row>
    <row r="18423" spans="1:11" ht="15">
      <c r="A18423"/>
      <c r="B18423"/>
      <c r="C18423"/>
      <c r="D18423"/>
      <c r="E18423"/>
      <c r="F18423"/>
      <c r="G18423"/>
      <c r="H18423"/>
      <c r="I18423"/>
      <c r="J18423"/>
      <c r="K18423"/>
    </row>
    <row r="18424" spans="1:11" ht="15">
      <c r="A18424"/>
      <c r="B18424"/>
      <c r="C18424"/>
      <c r="D18424"/>
      <c r="E18424"/>
      <c r="F18424"/>
      <c r="G18424"/>
      <c r="H18424"/>
      <c r="I18424"/>
      <c r="J18424"/>
      <c r="K18424"/>
    </row>
    <row r="18425" spans="1:11" ht="15">
      <c r="A18425"/>
      <c r="B18425"/>
      <c r="C18425"/>
      <c r="D18425"/>
      <c r="E18425"/>
      <c r="F18425"/>
      <c r="G18425"/>
      <c r="H18425"/>
      <c r="I18425"/>
      <c r="J18425"/>
      <c r="K18425"/>
    </row>
    <row r="18426" spans="1:11" ht="15">
      <c r="A18426"/>
      <c r="B18426"/>
      <c r="C18426"/>
      <c r="D18426"/>
      <c r="E18426"/>
      <c r="F18426"/>
      <c r="G18426"/>
      <c r="H18426"/>
      <c r="I18426"/>
      <c r="J18426"/>
      <c r="K18426"/>
    </row>
    <row r="18427" spans="1:11" ht="15">
      <c r="A18427"/>
      <c r="B18427"/>
      <c r="C18427"/>
      <c r="D18427"/>
      <c r="E18427"/>
      <c r="F18427"/>
      <c r="G18427"/>
      <c r="H18427"/>
      <c r="I18427"/>
      <c r="J18427"/>
      <c r="K18427"/>
    </row>
    <row r="18428" spans="1:11" ht="15">
      <c r="A18428"/>
      <c r="B18428"/>
      <c r="C18428"/>
      <c r="D18428"/>
      <c r="E18428"/>
      <c r="F18428"/>
      <c r="G18428"/>
      <c r="H18428"/>
      <c r="I18428"/>
      <c r="J18428"/>
      <c r="K18428"/>
    </row>
    <row r="18429" spans="1:11" ht="15">
      <c r="A18429"/>
      <c r="B18429"/>
      <c r="C18429"/>
      <c r="D18429"/>
      <c r="E18429"/>
      <c r="F18429"/>
      <c r="G18429"/>
      <c r="H18429"/>
      <c r="I18429"/>
      <c r="J18429"/>
      <c r="K18429"/>
    </row>
    <row r="18430" spans="1:11" ht="15">
      <c r="A18430"/>
      <c r="B18430"/>
      <c r="C18430"/>
      <c r="D18430"/>
      <c r="E18430"/>
      <c r="F18430"/>
      <c r="G18430"/>
      <c r="H18430"/>
      <c r="I18430"/>
      <c r="J18430"/>
      <c r="K18430"/>
    </row>
    <row r="18431" spans="1:11" ht="15">
      <c r="A18431"/>
      <c r="B18431"/>
      <c r="C18431"/>
      <c r="D18431"/>
      <c r="E18431"/>
      <c r="F18431"/>
      <c r="G18431"/>
      <c r="H18431"/>
      <c r="I18431"/>
      <c r="J18431"/>
      <c r="K18431"/>
    </row>
    <row r="18432" spans="1:11" ht="15">
      <c r="A18432"/>
      <c r="B18432"/>
      <c r="C18432"/>
      <c r="D18432"/>
      <c r="E18432"/>
      <c r="F18432"/>
      <c r="G18432"/>
      <c r="H18432"/>
      <c r="I18432"/>
      <c r="J18432"/>
      <c r="K18432"/>
    </row>
    <row r="18433" spans="1:11" ht="15">
      <c r="A18433"/>
      <c r="B18433"/>
      <c r="C18433"/>
      <c r="D18433"/>
      <c r="E18433"/>
      <c r="F18433"/>
      <c r="G18433"/>
      <c r="H18433"/>
      <c r="I18433"/>
      <c r="J18433"/>
      <c r="K18433"/>
    </row>
    <row r="18434" spans="1:11" ht="15">
      <c r="A18434"/>
      <c r="B18434"/>
      <c r="C18434"/>
      <c r="D18434"/>
      <c r="E18434"/>
      <c r="F18434"/>
      <c r="G18434"/>
      <c r="H18434"/>
      <c r="I18434"/>
      <c r="J18434"/>
      <c r="K18434"/>
    </row>
    <row r="18435" spans="1:11" ht="15">
      <c r="A18435"/>
      <c r="B18435"/>
      <c r="C18435"/>
      <c r="D18435"/>
      <c r="E18435"/>
      <c r="F18435"/>
      <c r="G18435"/>
      <c r="H18435"/>
      <c r="I18435"/>
      <c r="J18435"/>
      <c r="K18435"/>
    </row>
    <row r="18436" spans="1:11" ht="15">
      <c r="A18436"/>
      <c r="B18436"/>
      <c r="C18436"/>
      <c r="D18436"/>
      <c r="E18436"/>
      <c r="F18436"/>
      <c r="G18436"/>
      <c r="H18436"/>
      <c r="I18436"/>
      <c r="J18436"/>
      <c r="K18436"/>
    </row>
    <row r="18437" spans="1:11" ht="15">
      <c r="A18437"/>
      <c r="B18437"/>
      <c r="C18437"/>
      <c r="D18437"/>
      <c r="E18437"/>
      <c r="F18437"/>
      <c r="G18437"/>
      <c r="H18437"/>
      <c r="I18437"/>
      <c r="J18437"/>
      <c r="K18437"/>
    </row>
    <row r="18438" spans="1:11" ht="15">
      <c r="A18438"/>
      <c r="B18438"/>
      <c r="C18438"/>
      <c r="D18438"/>
      <c r="E18438"/>
      <c r="F18438"/>
      <c r="G18438"/>
      <c r="H18438"/>
      <c r="I18438"/>
      <c r="J18438"/>
      <c r="K18438"/>
    </row>
    <row r="18439" spans="1:11" ht="15">
      <c r="A18439"/>
      <c r="B18439"/>
      <c r="C18439"/>
      <c r="D18439"/>
      <c r="E18439"/>
      <c r="F18439"/>
      <c r="G18439"/>
      <c r="H18439"/>
      <c r="I18439"/>
      <c r="J18439"/>
      <c r="K18439"/>
    </row>
    <row r="18440" spans="1:11" ht="15">
      <c r="A18440"/>
      <c r="B18440"/>
      <c r="C18440"/>
      <c r="D18440"/>
      <c r="E18440"/>
      <c r="F18440"/>
      <c r="G18440"/>
      <c r="H18440"/>
      <c r="I18440"/>
      <c r="J18440"/>
      <c r="K18440"/>
    </row>
    <row r="18441" spans="1:11" ht="15">
      <c r="A18441"/>
      <c r="B18441"/>
      <c r="C18441"/>
      <c r="D18441"/>
      <c r="E18441"/>
      <c r="F18441"/>
      <c r="G18441"/>
      <c r="H18441"/>
      <c r="I18441"/>
      <c r="J18441"/>
      <c r="K18441"/>
    </row>
    <row r="18442" spans="1:11" ht="15">
      <c r="A18442"/>
      <c r="B18442"/>
      <c r="C18442"/>
      <c r="D18442"/>
      <c r="E18442"/>
      <c r="F18442"/>
      <c r="G18442"/>
      <c r="H18442"/>
      <c r="I18442"/>
      <c r="J18442"/>
      <c r="K18442"/>
    </row>
    <row r="18443" spans="1:11" ht="15">
      <c r="A18443"/>
      <c r="B18443"/>
      <c r="C18443"/>
      <c r="D18443"/>
      <c r="E18443"/>
      <c r="F18443"/>
      <c r="G18443"/>
      <c r="H18443"/>
      <c r="I18443"/>
      <c r="J18443"/>
      <c r="K18443"/>
    </row>
    <row r="18444" spans="1:11" ht="15">
      <c r="A18444"/>
      <c r="B18444"/>
      <c r="C18444"/>
      <c r="D18444"/>
      <c r="E18444"/>
      <c r="F18444"/>
      <c r="G18444"/>
      <c r="H18444"/>
      <c r="I18444"/>
      <c r="J18444"/>
      <c r="K18444"/>
    </row>
    <row r="18445" spans="1:11" ht="15">
      <c r="A18445"/>
      <c r="B18445"/>
      <c r="C18445"/>
      <c r="D18445"/>
      <c r="E18445"/>
      <c r="F18445"/>
      <c r="G18445"/>
      <c r="H18445"/>
      <c r="I18445"/>
      <c r="J18445"/>
      <c r="K18445"/>
    </row>
    <row r="18446" spans="1:11" ht="15">
      <c r="A18446"/>
      <c r="B18446"/>
      <c r="C18446"/>
      <c r="D18446"/>
      <c r="E18446"/>
      <c r="F18446"/>
      <c r="G18446"/>
      <c r="H18446"/>
      <c r="I18446"/>
      <c r="J18446"/>
      <c r="K18446"/>
    </row>
    <row r="18447" spans="1:11" ht="15">
      <c r="A18447"/>
      <c r="B18447"/>
      <c r="C18447"/>
      <c r="D18447"/>
      <c r="E18447"/>
      <c r="F18447"/>
      <c r="G18447"/>
      <c r="H18447"/>
      <c r="I18447"/>
      <c r="J18447"/>
      <c r="K18447"/>
    </row>
    <row r="18448" spans="1:11" ht="15">
      <c r="A18448"/>
      <c r="B18448"/>
      <c r="C18448"/>
      <c r="D18448"/>
      <c r="E18448"/>
      <c r="F18448"/>
      <c r="G18448"/>
      <c r="H18448"/>
      <c r="I18448"/>
      <c r="J18448"/>
      <c r="K18448"/>
    </row>
    <row r="18449" spans="1:11" ht="15">
      <c r="A18449"/>
      <c r="B18449"/>
      <c r="C18449"/>
      <c r="D18449"/>
      <c r="E18449"/>
      <c r="F18449"/>
      <c r="G18449"/>
      <c r="H18449"/>
      <c r="I18449"/>
      <c r="J18449"/>
      <c r="K18449"/>
    </row>
    <row r="18450" spans="1:11" ht="15">
      <c r="A18450"/>
      <c r="B18450"/>
      <c r="C18450"/>
      <c r="D18450"/>
      <c r="E18450"/>
      <c r="F18450"/>
      <c r="G18450"/>
      <c r="H18450"/>
      <c r="I18450"/>
      <c r="J18450"/>
      <c r="K18450"/>
    </row>
    <row r="18451" spans="1:11" ht="15">
      <c r="A18451"/>
      <c r="B18451"/>
      <c r="C18451"/>
      <c r="D18451"/>
      <c r="E18451"/>
      <c r="F18451"/>
      <c r="G18451"/>
      <c r="H18451"/>
      <c r="I18451"/>
      <c r="J18451"/>
      <c r="K18451"/>
    </row>
    <row r="18452" spans="1:11" ht="15">
      <c r="A18452"/>
      <c r="B18452"/>
      <c r="C18452"/>
      <c r="D18452"/>
      <c r="E18452"/>
      <c r="F18452"/>
      <c r="G18452"/>
      <c r="H18452"/>
      <c r="I18452"/>
      <c r="J18452"/>
      <c r="K18452"/>
    </row>
    <row r="18453" spans="1:11" ht="15">
      <c r="A18453"/>
      <c r="B18453"/>
      <c r="C18453"/>
      <c r="D18453"/>
      <c r="E18453"/>
      <c r="F18453"/>
      <c r="G18453"/>
      <c r="H18453"/>
      <c r="I18453"/>
      <c r="J18453"/>
      <c r="K18453"/>
    </row>
    <row r="18454" spans="1:11" ht="15">
      <c r="A18454"/>
      <c r="B18454"/>
      <c r="C18454"/>
      <c r="D18454"/>
      <c r="E18454"/>
      <c r="F18454"/>
      <c r="G18454"/>
      <c r="H18454"/>
      <c r="I18454"/>
      <c r="J18454"/>
      <c r="K18454"/>
    </row>
    <row r="18455" spans="1:11" ht="15">
      <c r="A18455"/>
      <c r="B18455"/>
      <c r="C18455"/>
      <c r="D18455"/>
      <c r="E18455"/>
      <c r="F18455"/>
      <c r="G18455"/>
      <c r="H18455"/>
      <c r="I18455"/>
      <c r="J18455"/>
      <c r="K18455"/>
    </row>
    <row r="18456" spans="1:11" ht="15">
      <c r="A18456"/>
      <c r="B18456"/>
      <c r="C18456"/>
      <c r="D18456"/>
      <c r="E18456"/>
      <c r="F18456"/>
      <c r="G18456"/>
      <c r="H18456"/>
      <c r="I18456"/>
      <c r="J18456"/>
      <c r="K18456"/>
    </row>
    <row r="18457" spans="1:11" ht="15">
      <c r="A18457"/>
      <c r="B18457"/>
      <c r="C18457"/>
      <c r="D18457"/>
      <c r="E18457"/>
      <c r="F18457"/>
      <c r="G18457"/>
      <c r="H18457"/>
      <c r="I18457"/>
      <c r="J18457"/>
      <c r="K18457"/>
    </row>
    <row r="18458" spans="1:11" ht="15">
      <c r="A18458"/>
      <c r="B18458"/>
      <c r="C18458"/>
      <c r="D18458"/>
      <c r="E18458"/>
      <c r="F18458"/>
      <c r="G18458"/>
      <c r="H18458"/>
      <c r="I18458"/>
      <c r="J18458"/>
      <c r="K18458"/>
    </row>
    <row r="18459" spans="1:11" ht="15">
      <c r="A18459"/>
      <c r="B18459"/>
      <c r="C18459"/>
      <c r="D18459"/>
      <c r="E18459"/>
      <c r="F18459"/>
      <c r="G18459"/>
      <c r="H18459"/>
      <c r="I18459"/>
      <c r="J18459"/>
      <c r="K18459"/>
    </row>
    <row r="18460" spans="1:11" ht="15">
      <c r="A18460"/>
      <c r="B18460"/>
      <c r="C18460"/>
      <c r="D18460"/>
      <c r="E18460"/>
      <c r="F18460"/>
      <c r="G18460"/>
      <c r="H18460"/>
      <c r="I18460"/>
      <c r="J18460"/>
      <c r="K18460"/>
    </row>
    <row r="18461" spans="1:11" ht="15">
      <c r="A18461"/>
      <c r="B18461"/>
      <c r="C18461"/>
      <c r="D18461"/>
      <c r="E18461"/>
      <c r="F18461"/>
      <c r="G18461"/>
      <c r="H18461"/>
      <c r="I18461"/>
      <c r="J18461"/>
      <c r="K18461"/>
    </row>
    <row r="18462" spans="1:11" ht="15">
      <c r="A18462"/>
      <c r="B18462"/>
      <c r="C18462"/>
      <c r="D18462"/>
      <c r="E18462"/>
      <c r="F18462"/>
      <c r="G18462"/>
      <c r="H18462"/>
      <c r="I18462"/>
      <c r="J18462"/>
      <c r="K18462"/>
    </row>
    <row r="18463" spans="1:11" ht="15">
      <c r="A18463"/>
      <c r="B18463"/>
      <c r="C18463"/>
      <c r="D18463"/>
      <c r="E18463"/>
      <c r="F18463"/>
      <c r="G18463"/>
      <c r="H18463"/>
      <c r="I18463"/>
      <c r="J18463"/>
      <c r="K18463"/>
    </row>
    <row r="18464" spans="1:11" ht="15">
      <c r="A18464"/>
      <c r="B18464"/>
      <c r="C18464"/>
      <c r="D18464"/>
      <c r="E18464"/>
      <c r="F18464"/>
      <c r="G18464"/>
      <c r="H18464"/>
      <c r="I18464"/>
      <c r="J18464"/>
      <c r="K18464"/>
    </row>
    <row r="18465" spans="1:11" ht="15">
      <c r="A18465"/>
      <c r="B18465"/>
      <c r="C18465"/>
      <c r="D18465"/>
      <c r="E18465"/>
      <c r="F18465"/>
      <c r="G18465"/>
      <c r="H18465"/>
      <c r="I18465"/>
      <c r="J18465"/>
      <c r="K18465"/>
    </row>
    <row r="18466" spans="1:11" ht="15">
      <c r="A18466"/>
      <c r="B18466"/>
      <c r="C18466"/>
      <c r="D18466"/>
      <c r="E18466"/>
      <c r="F18466"/>
      <c r="G18466"/>
      <c r="H18466"/>
      <c r="I18466"/>
      <c r="J18466"/>
      <c r="K18466"/>
    </row>
    <row r="18467" spans="1:11" ht="15">
      <c r="A18467"/>
      <c r="B18467"/>
      <c r="C18467"/>
      <c r="D18467"/>
      <c r="E18467"/>
      <c r="F18467"/>
      <c r="G18467"/>
      <c r="H18467"/>
      <c r="I18467"/>
      <c r="J18467"/>
      <c r="K18467"/>
    </row>
    <row r="18468" spans="1:11" ht="15">
      <c r="A18468"/>
      <c r="B18468"/>
      <c r="C18468"/>
      <c r="D18468"/>
      <c r="E18468"/>
      <c r="F18468"/>
      <c r="G18468"/>
      <c r="H18468"/>
      <c r="I18468"/>
      <c r="J18468"/>
      <c r="K18468"/>
    </row>
    <row r="18469" spans="1:11" ht="15">
      <c r="A18469"/>
      <c r="B18469"/>
      <c r="C18469"/>
      <c r="D18469"/>
      <c r="E18469"/>
      <c r="F18469"/>
      <c r="G18469"/>
      <c r="H18469"/>
      <c r="I18469"/>
      <c r="J18469"/>
      <c r="K18469"/>
    </row>
    <row r="18470" spans="1:11" ht="15">
      <c r="A18470"/>
      <c r="B18470"/>
      <c r="C18470"/>
      <c r="D18470"/>
      <c r="E18470"/>
      <c r="F18470"/>
      <c r="G18470"/>
      <c r="H18470"/>
      <c r="I18470"/>
      <c r="J18470"/>
      <c r="K18470"/>
    </row>
    <row r="18471" spans="1:11" ht="15">
      <c r="A18471"/>
      <c r="B18471"/>
      <c r="C18471"/>
      <c r="D18471"/>
      <c r="E18471"/>
      <c r="F18471"/>
      <c r="G18471"/>
      <c r="H18471"/>
      <c r="I18471"/>
      <c r="J18471"/>
      <c r="K18471"/>
    </row>
    <row r="18472" spans="1:11" ht="15">
      <c r="A18472"/>
      <c r="B18472"/>
      <c r="C18472"/>
      <c r="D18472"/>
      <c r="E18472"/>
      <c r="F18472"/>
      <c r="G18472"/>
      <c r="H18472"/>
      <c r="I18472"/>
      <c r="J18472"/>
      <c r="K18472"/>
    </row>
    <row r="18473" spans="1:11" ht="15">
      <c r="A18473"/>
      <c r="B18473"/>
      <c r="C18473"/>
      <c r="D18473"/>
      <c r="E18473"/>
      <c r="F18473"/>
      <c r="G18473"/>
      <c r="H18473"/>
      <c r="I18473"/>
      <c r="J18473"/>
      <c r="K18473"/>
    </row>
    <row r="18474" spans="1:11" ht="15">
      <c r="A18474"/>
      <c r="B18474"/>
      <c r="C18474"/>
      <c r="D18474"/>
      <c r="E18474"/>
      <c r="F18474"/>
      <c r="G18474"/>
      <c r="H18474"/>
      <c r="I18474"/>
      <c r="J18474"/>
      <c r="K18474"/>
    </row>
    <row r="18475" spans="1:11" ht="15">
      <c r="A18475"/>
      <c r="B18475"/>
      <c r="C18475"/>
      <c r="D18475"/>
      <c r="E18475"/>
      <c r="F18475"/>
      <c r="G18475"/>
      <c r="H18475"/>
      <c r="I18475"/>
      <c r="J18475"/>
      <c r="K18475"/>
    </row>
    <row r="18476" spans="1:11" ht="15">
      <c r="A18476"/>
      <c r="B18476"/>
      <c r="C18476"/>
      <c r="D18476"/>
      <c r="E18476"/>
      <c r="F18476"/>
      <c r="G18476"/>
      <c r="H18476"/>
      <c r="I18476"/>
      <c r="J18476"/>
      <c r="K18476"/>
    </row>
    <row r="18477" spans="1:11" ht="15">
      <c r="A18477"/>
      <c r="B18477"/>
      <c r="C18477"/>
      <c r="D18477"/>
      <c r="E18477"/>
      <c r="F18477"/>
      <c r="G18477"/>
      <c r="H18477"/>
      <c r="I18477"/>
      <c r="J18477"/>
      <c r="K18477"/>
    </row>
    <row r="18478" spans="1:11" ht="15">
      <c r="A18478"/>
      <c r="B18478"/>
      <c r="C18478"/>
      <c r="D18478"/>
      <c r="E18478"/>
      <c r="F18478"/>
      <c r="G18478"/>
      <c r="H18478"/>
      <c r="I18478"/>
      <c r="J18478"/>
      <c r="K18478"/>
    </row>
    <row r="18479" spans="1:11" ht="15">
      <c r="A18479"/>
      <c r="B18479"/>
      <c r="C18479"/>
      <c r="D18479"/>
      <c r="E18479"/>
      <c r="F18479"/>
      <c r="G18479"/>
      <c r="H18479"/>
      <c r="I18479"/>
      <c r="J18479"/>
      <c r="K18479"/>
    </row>
    <row r="18480" spans="1:11" ht="15">
      <c r="A18480"/>
      <c r="B18480"/>
      <c r="C18480"/>
      <c r="D18480"/>
      <c r="E18480"/>
      <c r="F18480"/>
      <c r="G18480"/>
      <c r="H18480"/>
      <c r="I18480"/>
      <c r="J18480"/>
      <c r="K18480"/>
    </row>
    <row r="18481" spans="1:11" ht="15">
      <c r="A18481"/>
      <c r="B18481"/>
      <c r="C18481"/>
      <c r="D18481"/>
      <c r="E18481"/>
      <c r="F18481"/>
      <c r="G18481"/>
      <c r="H18481"/>
      <c r="I18481"/>
      <c r="J18481"/>
      <c r="K18481"/>
    </row>
    <row r="18482" spans="1:11" ht="15">
      <c r="A18482"/>
      <c r="B18482"/>
      <c r="C18482"/>
      <c r="D18482"/>
      <c r="E18482"/>
      <c r="F18482"/>
      <c r="G18482"/>
      <c r="H18482"/>
      <c r="I18482"/>
      <c r="J18482"/>
      <c r="K18482"/>
    </row>
    <row r="18483" spans="1:11" ht="15">
      <c r="A18483"/>
      <c r="B18483"/>
      <c r="C18483"/>
      <c r="D18483"/>
      <c r="E18483"/>
      <c r="F18483"/>
      <c r="G18483"/>
      <c r="H18483"/>
      <c r="I18483"/>
      <c r="J18483"/>
      <c r="K18483"/>
    </row>
    <row r="18484" spans="1:11" ht="15">
      <c r="A18484"/>
      <c r="B18484"/>
      <c r="C18484"/>
      <c r="D18484"/>
      <c r="E18484"/>
      <c r="F18484"/>
      <c r="G18484"/>
      <c r="H18484"/>
      <c r="I18484"/>
      <c r="J18484"/>
      <c r="K18484"/>
    </row>
    <row r="18485" spans="1:11" ht="15">
      <c r="A18485"/>
      <c r="B18485"/>
      <c r="C18485"/>
      <c r="D18485"/>
      <c r="E18485"/>
      <c r="F18485"/>
      <c r="G18485"/>
      <c r="H18485"/>
      <c r="I18485"/>
      <c r="J18485"/>
      <c r="K18485"/>
    </row>
    <row r="18486" spans="1:11" ht="15">
      <c r="A18486"/>
      <c r="B18486"/>
      <c r="C18486"/>
      <c r="D18486"/>
      <c r="E18486"/>
      <c r="F18486"/>
      <c r="G18486"/>
      <c r="H18486"/>
      <c r="I18486"/>
      <c r="J18486"/>
      <c r="K18486"/>
    </row>
    <row r="18487" spans="1:11" ht="15">
      <c r="A18487"/>
      <c r="B18487"/>
      <c r="C18487"/>
      <c r="D18487"/>
      <c r="E18487"/>
      <c r="F18487"/>
      <c r="G18487"/>
      <c r="H18487"/>
      <c r="I18487"/>
      <c r="J18487"/>
      <c r="K18487"/>
    </row>
    <row r="18488" spans="1:11" ht="15">
      <c r="A18488"/>
      <c r="B18488"/>
      <c r="C18488"/>
      <c r="D18488"/>
      <c r="E18488"/>
      <c r="F18488"/>
      <c r="G18488"/>
      <c r="H18488"/>
      <c r="I18488"/>
      <c r="J18488"/>
      <c r="K18488"/>
    </row>
    <row r="18489" spans="1:11" ht="15">
      <c r="A18489"/>
      <c r="B18489"/>
      <c r="C18489"/>
      <c r="D18489"/>
      <c r="E18489"/>
      <c r="F18489"/>
      <c r="G18489"/>
      <c r="H18489"/>
      <c r="I18489"/>
      <c r="J18489"/>
      <c r="K18489"/>
    </row>
    <row r="18490" spans="1:11" ht="15">
      <c r="A18490"/>
      <c r="B18490"/>
      <c r="C18490"/>
      <c r="D18490"/>
      <c r="E18490"/>
      <c r="F18490"/>
      <c r="G18490"/>
      <c r="H18490"/>
      <c r="I18490"/>
      <c r="J18490"/>
      <c r="K18490"/>
    </row>
    <row r="18491" spans="1:11" ht="15">
      <c r="A18491"/>
      <c r="B18491"/>
      <c r="C18491"/>
      <c r="D18491"/>
      <c r="E18491"/>
      <c r="F18491"/>
      <c r="G18491"/>
      <c r="H18491"/>
      <c r="I18491"/>
      <c r="J18491"/>
      <c r="K18491"/>
    </row>
    <row r="18492" spans="1:11" ht="15">
      <c r="A18492"/>
      <c r="B18492"/>
      <c r="C18492"/>
      <c r="D18492"/>
      <c r="E18492"/>
      <c r="F18492"/>
      <c r="G18492"/>
      <c r="H18492"/>
      <c r="I18492"/>
      <c r="J18492"/>
      <c r="K18492"/>
    </row>
    <row r="18493" spans="1:11" ht="15">
      <c r="A18493"/>
      <c r="B18493"/>
      <c r="C18493"/>
      <c r="D18493"/>
      <c r="E18493"/>
      <c r="F18493"/>
      <c r="G18493"/>
      <c r="H18493"/>
      <c r="I18493"/>
      <c r="J18493"/>
      <c r="K18493"/>
    </row>
    <row r="18494" spans="1:11" ht="15">
      <c r="A18494"/>
      <c r="B18494"/>
      <c r="C18494"/>
      <c r="D18494"/>
      <c r="E18494"/>
      <c r="F18494"/>
      <c r="G18494"/>
      <c r="H18494"/>
      <c r="I18494"/>
      <c r="J18494"/>
      <c r="K18494"/>
    </row>
    <row r="18495" spans="1:11" ht="15">
      <c r="A18495"/>
      <c r="B18495"/>
      <c r="C18495"/>
      <c r="D18495"/>
      <c r="E18495"/>
      <c r="F18495"/>
      <c r="G18495"/>
      <c r="H18495"/>
      <c r="I18495"/>
      <c r="J18495"/>
      <c r="K18495"/>
    </row>
    <row r="18496" spans="1:11" ht="15">
      <c r="A18496"/>
      <c r="B18496"/>
      <c r="C18496"/>
      <c r="D18496"/>
      <c r="E18496"/>
      <c r="F18496"/>
      <c r="G18496"/>
      <c r="H18496"/>
      <c r="I18496"/>
      <c r="J18496"/>
      <c r="K18496"/>
    </row>
    <row r="18497" spans="1:11" ht="15">
      <c r="A18497"/>
      <c r="B18497"/>
      <c r="C18497"/>
      <c r="D18497"/>
      <c r="E18497"/>
      <c r="F18497"/>
      <c r="G18497"/>
      <c r="H18497"/>
      <c r="I18497"/>
      <c r="J18497"/>
      <c r="K18497"/>
    </row>
    <row r="18498" spans="1:11" ht="15">
      <c r="A18498"/>
      <c r="B18498"/>
      <c r="C18498"/>
      <c r="D18498"/>
      <c r="E18498"/>
      <c r="F18498"/>
      <c r="G18498"/>
      <c r="H18498"/>
      <c r="I18498"/>
      <c r="J18498"/>
      <c r="K18498"/>
    </row>
    <row r="18499" spans="1:11" ht="15">
      <c r="A18499"/>
      <c r="B18499"/>
      <c r="C18499"/>
      <c r="D18499"/>
      <c r="E18499"/>
      <c r="F18499"/>
      <c r="G18499"/>
      <c r="H18499"/>
      <c r="I18499"/>
      <c r="J18499"/>
      <c r="K18499"/>
    </row>
    <row r="18500" spans="1:11" ht="15">
      <c r="A18500"/>
      <c r="B18500"/>
      <c r="C18500"/>
      <c r="D18500"/>
      <c r="E18500"/>
      <c r="F18500"/>
      <c r="G18500"/>
      <c r="H18500"/>
      <c r="I18500"/>
      <c r="J18500"/>
      <c r="K18500"/>
    </row>
    <row r="18501" spans="1:11" ht="15">
      <c r="A18501"/>
      <c r="B18501"/>
      <c r="C18501"/>
      <c r="D18501"/>
      <c r="E18501"/>
      <c r="F18501"/>
      <c r="G18501"/>
      <c r="H18501"/>
      <c r="I18501"/>
      <c r="J18501"/>
      <c r="K18501"/>
    </row>
    <row r="18502" spans="1:11" ht="15">
      <c r="A18502"/>
      <c r="B18502"/>
      <c r="C18502"/>
      <c r="D18502"/>
      <c r="E18502"/>
      <c r="F18502"/>
      <c r="G18502"/>
      <c r="H18502"/>
      <c r="I18502"/>
      <c r="J18502"/>
      <c r="K18502"/>
    </row>
    <row r="18503" spans="1:11" ht="15">
      <c r="A18503"/>
      <c r="B18503"/>
      <c r="C18503"/>
      <c r="D18503"/>
      <c r="E18503"/>
      <c r="F18503"/>
      <c r="G18503"/>
      <c r="H18503"/>
      <c r="I18503"/>
      <c r="J18503"/>
      <c r="K18503"/>
    </row>
    <row r="18504" spans="1:11" ht="15">
      <c r="A18504"/>
      <c r="B18504"/>
      <c r="C18504"/>
      <c r="D18504"/>
      <c r="E18504"/>
      <c r="F18504"/>
      <c r="G18504"/>
      <c r="H18504"/>
      <c r="I18504"/>
      <c r="J18504"/>
      <c r="K18504"/>
    </row>
    <row r="18505" spans="1:11" ht="15">
      <c r="A18505"/>
      <c r="B18505"/>
      <c r="C18505"/>
      <c r="D18505"/>
      <c r="E18505"/>
      <c r="F18505"/>
      <c r="G18505"/>
      <c r="H18505"/>
      <c r="I18505"/>
      <c r="J18505"/>
      <c r="K18505"/>
    </row>
    <row r="18506" spans="1:11" ht="15">
      <c r="A18506"/>
      <c r="B18506"/>
      <c r="C18506"/>
      <c r="D18506"/>
      <c r="E18506"/>
      <c r="F18506"/>
      <c r="G18506"/>
      <c r="H18506"/>
      <c r="I18506"/>
      <c r="J18506"/>
      <c r="K18506"/>
    </row>
    <row r="18507" spans="1:11" ht="15">
      <c r="A18507"/>
      <c r="B18507"/>
      <c r="C18507"/>
      <c r="D18507"/>
      <c r="E18507"/>
      <c r="F18507"/>
      <c r="G18507"/>
      <c r="H18507"/>
      <c r="I18507"/>
      <c r="J18507"/>
      <c r="K18507"/>
    </row>
    <row r="18508" spans="1:11" ht="15">
      <c r="A18508"/>
      <c r="B18508"/>
      <c r="C18508"/>
      <c r="D18508"/>
      <c r="E18508"/>
      <c r="F18508"/>
      <c r="G18508"/>
      <c r="H18508"/>
      <c r="I18508"/>
      <c r="J18508"/>
      <c r="K18508"/>
    </row>
    <row r="18509" spans="1:11" ht="15">
      <c r="A18509"/>
      <c r="B18509"/>
      <c r="C18509"/>
      <c r="D18509"/>
      <c r="E18509"/>
      <c r="F18509"/>
      <c r="G18509"/>
      <c r="H18509"/>
      <c r="I18509"/>
      <c r="J18509"/>
      <c r="K18509"/>
    </row>
    <row r="18510" spans="1:11" ht="15">
      <c r="A18510"/>
      <c r="B18510"/>
      <c r="C18510"/>
      <c r="D18510"/>
      <c r="E18510"/>
      <c r="F18510"/>
      <c r="G18510"/>
      <c r="H18510"/>
      <c r="I18510"/>
      <c r="J18510"/>
      <c r="K18510"/>
    </row>
    <row r="18511" spans="1:11" ht="15">
      <c r="A18511"/>
      <c r="B18511"/>
      <c r="C18511"/>
      <c r="D18511"/>
      <c r="E18511"/>
      <c r="F18511"/>
      <c r="G18511"/>
      <c r="H18511"/>
      <c r="I18511"/>
      <c r="J18511"/>
      <c r="K18511"/>
    </row>
    <row r="18512" spans="1:11" ht="15">
      <c r="A18512"/>
      <c r="B18512"/>
      <c r="C18512"/>
      <c r="D18512"/>
      <c r="E18512"/>
      <c r="F18512"/>
      <c r="G18512"/>
      <c r="H18512"/>
      <c r="I18512"/>
      <c r="J18512"/>
      <c r="K18512"/>
    </row>
    <row r="18513" spans="1:11" ht="15">
      <c r="A18513"/>
      <c r="B18513"/>
      <c r="C18513"/>
      <c r="D18513"/>
      <c r="E18513"/>
      <c r="F18513"/>
      <c r="G18513"/>
      <c r="H18513"/>
      <c r="I18513"/>
      <c r="J18513"/>
      <c r="K18513"/>
    </row>
    <row r="18514" spans="1:11" ht="15">
      <c r="A18514"/>
      <c r="B18514"/>
      <c r="C18514"/>
      <c r="D18514"/>
      <c r="E18514"/>
      <c r="F18514"/>
      <c r="G18514"/>
      <c r="H18514"/>
      <c r="I18514"/>
      <c r="J18514"/>
      <c r="K18514"/>
    </row>
    <row r="18515" spans="1:11" ht="15">
      <c r="A18515"/>
      <c r="B18515"/>
      <c r="C18515"/>
      <c r="D18515"/>
      <c r="E18515"/>
      <c r="F18515"/>
      <c r="G18515"/>
      <c r="H18515"/>
      <c r="I18515"/>
      <c r="J18515"/>
      <c r="K18515"/>
    </row>
    <row r="18516" spans="1:11" ht="15">
      <c r="A18516"/>
      <c r="B18516"/>
      <c r="C18516"/>
      <c r="D18516"/>
      <c r="E18516"/>
      <c r="F18516"/>
      <c r="G18516"/>
      <c r="H18516"/>
      <c r="I18516"/>
      <c r="J18516"/>
      <c r="K18516"/>
    </row>
    <row r="18517" spans="1:11" ht="15">
      <c r="A18517"/>
      <c r="B18517"/>
      <c r="C18517"/>
      <c r="D18517"/>
      <c r="E18517"/>
      <c r="F18517"/>
      <c r="G18517"/>
      <c r="H18517"/>
      <c r="I18517"/>
      <c r="J18517"/>
      <c r="K18517"/>
    </row>
    <row r="18518" spans="1:11" ht="15">
      <c r="A18518"/>
      <c r="B18518"/>
      <c r="C18518"/>
      <c r="D18518"/>
      <c r="E18518"/>
      <c r="F18518"/>
      <c r="G18518"/>
      <c r="H18518"/>
      <c r="I18518"/>
      <c r="J18518"/>
      <c r="K18518"/>
    </row>
    <row r="18519" spans="1:11" ht="15">
      <c r="A18519"/>
      <c r="B18519"/>
      <c r="C18519"/>
      <c r="D18519"/>
      <c r="E18519"/>
      <c r="F18519"/>
      <c r="G18519"/>
      <c r="H18519"/>
      <c r="I18519"/>
      <c r="J18519"/>
      <c r="K18519"/>
    </row>
    <row r="18520" spans="1:11" ht="15">
      <c r="A18520"/>
      <c r="B18520"/>
      <c r="C18520"/>
      <c r="D18520"/>
      <c r="E18520"/>
      <c r="F18520"/>
      <c r="G18520"/>
      <c r="H18520"/>
      <c r="I18520"/>
      <c r="J18520"/>
      <c r="K18520"/>
    </row>
    <row r="18521" spans="1:11" ht="15">
      <c r="A18521"/>
      <c r="B18521"/>
      <c r="C18521"/>
      <c r="D18521"/>
      <c r="E18521"/>
      <c r="F18521"/>
      <c r="G18521"/>
      <c r="H18521"/>
      <c r="I18521"/>
      <c r="J18521"/>
      <c r="K18521"/>
    </row>
    <row r="18522" spans="1:11" ht="15">
      <c r="A18522"/>
      <c r="B18522"/>
      <c r="C18522"/>
      <c r="D18522"/>
      <c r="E18522"/>
      <c r="F18522"/>
      <c r="G18522"/>
      <c r="H18522"/>
      <c r="I18522"/>
      <c r="J18522"/>
      <c r="K18522"/>
    </row>
    <row r="18523" spans="1:11" ht="15">
      <c r="A18523"/>
      <c r="B18523"/>
      <c r="C18523"/>
      <c r="D18523"/>
      <c r="E18523"/>
      <c r="F18523"/>
      <c r="G18523"/>
      <c r="H18523"/>
      <c r="I18523"/>
      <c r="J18523"/>
      <c r="K18523"/>
    </row>
    <row r="18524" spans="1:11" ht="15">
      <c r="A18524"/>
      <c r="B18524"/>
      <c r="C18524"/>
      <c r="D18524"/>
      <c r="E18524"/>
      <c r="F18524"/>
      <c r="G18524"/>
      <c r="H18524"/>
      <c r="I18524"/>
      <c r="J18524"/>
      <c r="K18524"/>
    </row>
    <row r="18525" spans="1:11" ht="15">
      <c r="A18525"/>
      <c r="B18525"/>
      <c r="C18525"/>
      <c r="D18525"/>
      <c r="E18525"/>
      <c r="F18525"/>
      <c r="G18525"/>
      <c r="H18525"/>
      <c r="I18525"/>
      <c r="J18525"/>
      <c r="K18525"/>
    </row>
    <row r="18526" spans="1:11" ht="15">
      <c r="A18526"/>
      <c r="B18526"/>
      <c r="C18526"/>
      <c r="D18526"/>
      <c r="E18526"/>
      <c r="F18526"/>
      <c r="G18526"/>
      <c r="H18526"/>
      <c r="I18526"/>
      <c r="J18526"/>
      <c r="K18526"/>
    </row>
    <row r="18527" spans="1:11" ht="15">
      <c r="A18527"/>
      <c r="B18527"/>
      <c r="C18527"/>
      <c r="D18527"/>
      <c r="E18527"/>
      <c r="F18527"/>
      <c r="G18527"/>
      <c r="H18527"/>
      <c r="I18527"/>
      <c r="J18527"/>
      <c r="K18527"/>
    </row>
    <row r="18528" spans="1:11" ht="15">
      <c r="A18528"/>
      <c r="B18528"/>
      <c r="C18528"/>
      <c r="D18528"/>
      <c r="E18528"/>
      <c r="F18528"/>
      <c r="G18528"/>
      <c r="H18528"/>
      <c r="I18528"/>
      <c r="J18528"/>
      <c r="K18528"/>
    </row>
    <row r="18529" spans="1:11" ht="15">
      <c r="A18529"/>
      <c r="B18529"/>
      <c r="C18529"/>
      <c r="D18529"/>
      <c r="E18529"/>
      <c r="F18529"/>
      <c r="G18529"/>
      <c r="H18529"/>
      <c r="I18529"/>
      <c r="J18529"/>
      <c r="K18529"/>
    </row>
    <row r="18530" spans="1:11" ht="15">
      <c r="A18530"/>
      <c r="B18530"/>
      <c r="C18530"/>
      <c r="D18530"/>
      <c r="E18530"/>
      <c r="F18530"/>
      <c r="G18530"/>
      <c r="H18530"/>
      <c r="I18530"/>
      <c r="J18530"/>
      <c r="K18530"/>
    </row>
    <row r="18531" spans="1:11" ht="15">
      <c r="A18531"/>
      <c r="B18531"/>
      <c r="C18531"/>
      <c r="D18531"/>
      <c r="E18531"/>
      <c r="F18531"/>
      <c r="G18531"/>
      <c r="H18531"/>
      <c r="I18531"/>
      <c r="J18531"/>
      <c r="K18531"/>
    </row>
    <row r="18532" spans="1:11" ht="15">
      <c r="A18532"/>
      <c r="B18532"/>
      <c r="C18532"/>
      <c r="D18532"/>
      <c r="E18532"/>
      <c r="F18532"/>
      <c r="G18532"/>
      <c r="H18532"/>
      <c r="I18532"/>
      <c r="J18532"/>
      <c r="K18532"/>
    </row>
    <row r="18533" spans="1:11" ht="15">
      <c r="A18533"/>
      <c r="B18533"/>
      <c r="C18533"/>
      <c r="D18533"/>
      <c r="E18533"/>
      <c r="F18533"/>
      <c r="G18533"/>
      <c r="H18533"/>
      <c r="I18533"/>
      <c r="J18533"/>
      <c r="K18533"/>
    </row>
    <row r="18534" spans="1:11" ht="15">
      <c r="A18534"/>
      <c r="B18534"/>
      <c r="C18534"/>
      <c r="D18534"/>
      <c r="E18534"/>
      <c r="F18534"/>
      <c r="G18534"/>
      <c r="H18534"/>
      <c r="I18534"/>
      <c r="J18534"/>
      <c r="K18534"/>
    </row>
    <row r="18535" spans="1:11" ht="15">
      <c r="A18535"/>
      <c r="B18535"/>
      <c r="C18535"/>
      <c r="D18535"/>
      <c r="E18535"/>
      <c r="F18535"/>
      <c r="G18535"/>
      <c r="H18535"/>
      <c r="I18535"/>
      <c r="J18535"/>
      <c r="K18535"/>
    </row>
    <row r="18536" spans="1:11" ht="15">
      <c r="A18536"/>
      <c r="B18536"/>
      <c r="C18536"/>
      <c r="D18536"/>
      <c r="E18536"/>
      <c r="F18536"/>
      <c r="G18536"/>
      <c r="H18536"/>
      <c r="I18536"/>
      <c r="J18536"/>
      <c r="K18536"/>
    </row>
    <row r="18537" spans="1:11" ht="15">
      <c r="A18537"/>
      <c r="B18537"/>
      <c r="C18537"/>
      <c r="D18537"/>
      <c r="E18537"/>
      <c r="F18537"/>
      <c r="G18537"/>
      <c r="H18537"/>
      <c r="I18537"/>
      <c r="J18537"/>
      <c r="K18537"/>
    </row>
    <row r="18538" spans="1:11" ht="15">
      <c r="A18538"/>
      <c r="B18538"/>
      <c r="C18538"/>
      <c r="D18538"/>
      <c r="E18538"/>
      <c r="F18538"/>
      <c r="G18538"/>
      <c r="H18538"/>
      <c r="I18538"/>
      <c r="J18538"/>
      <c r="K18538"/>
    </row>
    <row r="18539" spans="1:11" ht="15">
      <c r="A18539"/>
      <c r="B18539"/>
      <c r="C18539"/>
      <c r="D18539"/>
      <c r="E18539"/>
      <c r="F18539"/>
      <c r="G18539"/>
      <c r="H18539"/>
      <c r="I18539"/>
      <c r="J18539"/>
      <c r="K18539"/>
    </row>
    <row r="18540" spans="1:11" ht="15">
      <c r="A18540"/>
      <c r="B18540"/>
      <c r="C18540"/>
      <c r="D18540"/>
      <c r="E18540"/>
      <c r="F18540"/>
      <c r="G18540"/>
      <c r="H18540"/>
      <c r="I18540"/>
      <c r="J18540"/>
      <c r="K18540"/>
    </row>
    <row r="18541" spans="1:11" ht="15">
      <c r="A18541"/>
      <c r="B18541"/>
      <c r="C18541"/>
      <c r="D18541"/>
      <c r="E18541"/>
      <c r="F18541"/>
      <c r="G18541"/>
      <c r="H18541"/>
      <c r="I18541"/>
      <c r="J18541"/>
      <c r="K18541"/>
    </row>
    <row r="18542" spans="1:11" ht="15">
      <c r="A18542"/>
      <c r="B18542"/>
      <c r="C18542"/>
      <c r="D18542"/>
      <c r="E18542"/>
      <c r="F18542"/>
      <c r="G18542"/>
      <c r="H18542"/>
      <c r="I18542"/>
      <c r="J18542"/>
      <c r="K18542"/>
    </row>
    <row r="18543" spans="1:11" ht="15">
      <c r="A18543"/>
      <c r="B18543"/>
      <c r="C18543"/>
      <c r="D18543"/>
      <c r="E18543"/>
      <c r="F18543"/>
      <c r="G18543"/>
      <c r="H18543"/>
      <c r="I18543"/>
      <c r="J18543"/>
      <c r="K18543"/>
    </row>
    <row r="18544" spans="1:11" ht="15">
      <c r="A18544"/>
      <c r="B18544"/>
      <c r="C18544"/>
      <c r="D18544"/>
      <c r="E18544"/>
      <c r="F18544"/>
      <c r="G18544"/>
      <c r="H18544"/>
      <c r="I18544"/>
      <c r="J18544"/>
      <c r="K18544"/>
    </row>
    <row r="18545" spans="1:11" ht="15">
      <c r="A18545"/>
      <c r="B18545"/>
      <c r="C18545"/>
      <c r="D18545"/>
      <c r="E18545"/>
      <c r="F18545"/>
      <c r="G18545"/>
      <c r="H18545"/>
      <c r="I18545"/>
      <c r="J18545"/>
      <c r="K18545"/>
    </row>
    <row r="18546" spans="1:11" ht="15">
      <c r="A18546"/>
      <c r="B18546"/>
      <c r="C18546"/>
      <c r="D18546"/>
      <c r="E18546"/>
      <c r="F18546"/>
      <c r="G18546"/>
      <c r="H18546"/>
      <c r="I18546"/>
      <c r="J18546"/>
      <c r="K18546"/>
    </row>
    <row r="18547" spans="1:11" ht="15">
      <c r="A18547"/>
      <c r="B18547"/>
      <c r="C18547"/>
      <c r="D18547"/>
      <c r="E18547"/>
      <c r="F18547"/>
      <c r="G18547"/>
      <c r="H18547"/>
      <c r="I18547"/>
      <c r="J18547"/>
      <c r="K18547"/>
    </row>
    <row r="18548" spans="1:11" ht="15">
      <c r="A18548"/>
      <c r="B18548"/>
      <c r="C18548"/>
      <c r="D18548"/>
      <c r="E18548"/>
      <c r="F18548"/>
      <c r="G18548"/>
      <c r="H18548"/>
      <c r="I18548"/>
      <c r="J18548"/>
      <c r="K18548"/>
    </row>
    <row r="18549" spans="1:11" ht="15">
      <c r="A18549"/>
      <c r="B18549"/>
      <c r="C18549"/>
      <c r="D18549"/>
      <c r="E18549"/>
      <c r="F18549"/>
      <c r="G18549"/>
      <c r="H18549"/>
      <c r="I18549"/>
      <c r="J18549"/>
      <c r="K18549"/>
    </row>
    <row r="18550" spans="1:11" ht="15">
      <c r="A18550"/>
      <c r="B18550"/>
      <c r="C18550"/>
      <c r="D18550"/>
      <c r="E18550"/>
      <c r="F18550"/>
      <c r="G18550"/>
      <c r="H18550"/>
      <c r="I18550"/>
      <c r="J18550"/>
      <c r="K18550"/>
    </row>
    <row r="18551" spans="1:11" ht="15">
      <c r="A18551"/>
      <c r="B18551"/>
      <c r="C18551"/>
      <c r="D18551"/>
      <c r="E18551"/>
      <c r="F18551"/>
      <c r="G18551"/>
      <c r="H18551"/>
      <c r="I18551"/>
      <c r="J18551"/>
      <c r="K18551"/>
    </row>
    <row r="18552" spans="1:11" ht="15">
      <c r="A18552"/>
      <c r="B18552"/>
      <c r="C18552"/>
      <c r="D18552"/>
      <c r="E18552"/>
      <c r="F18552"/>
      <c r="G18552"/>
      <c r="H18552"/>
      <c r="I18552"/>
      <c r="J18552"/>
      <c r="K18552"/>
    </row>
    <row r="18553" spans="1:11" ht="15">
      <c r="A18553"/>
      <c r="B18553"/>
      <c r="C18553"/>
      <c r="D18553"/>
      <c r="E18553"/>
      <c r="F18553"/>
      <c r="G18553"/>
      <c r="H18553"/>
      <c r="I18553"/>
      <c r="J18553"/>
      <c r="K18553"/>
    </row>
    <row r="18554" spans="1:11" ht="15">
      <c r="A18554"/>
      <c r="B18554"/>
      <c r="C18554"/>
      <c r="D18554"/>
      <c r="E18554"/>
      <c r="F18554"/>
      <c r="G18554"/>
      <c r="H18554"/>
      <c r="I18554"/>
      <c r="J18554"/>
      <c r="K18554"/>
    </row>
    <row r="18555" spans="1:11" ht="15">
      <c r="A18555"/>
      <c r="B18555"/>
      <c r="C18555"/>
      <c r="D18555"/>
      <c r="E18555"/>
      <c r="F18555"/>
      <c r="G18555"/>
      <c r="H18555"/>
      <c r="I18555"/>
      <c r="J18555"/>
      <c r="K18555"/>
    </row>
    <row r="18556" spans="1:11" ht="15">
      <c r="A18556"/>
      <c r="B18556"/>
      <c r="C18556"/>
      <c r="D18556"/>
      <c r="E18556"/>
      <c r="F18556"/>
      <c r="G18556"/>
      <c r="H18556"/>
      <c r="I18556"/>
      <c r="J18556"/>
      <c r="K18556"/>
    </row>
    <row r="18557" spans="1:11" ht="15">
      <c r="A18557"/>
      <c r="B18557"/>
      <c r="C18557"/>
      <c r="D18557"/>
      <c r="E18557"/>
      <c r="F18557"/>
      <c r="G18557"/>
      <c r="H18557"/>
      <c r="I18557"/>
      <c r="J18557"/>
      <c r="K18557"/>
    </row>
    <row r="18558" spans="1:11" ht="15">
      <c r="A18558"/>
      <c r="B18558"/>
      <c r="C18558"/>
      <c r="D18558"/>
      <c r="E18558"/>
      <c r="F18558"/>
      <c r="G18558"/>
      <c r="H18558"/>
      <c r="I18558"/>
      <c r="J18558"/>
      <c r="K18558"/>
    </row>
    <row r="18559" spans="1:11" ht="15">
      <c r="A18559"/>
      <c r="B18559"/>
      <c r="C18559"/>
      <c r="D18559"/>
      <c r="E18559"/>
      <c r="F18559"/>
      <c r="G18559"/>
      <c r="H18559"/>
      <c r="I18559"/>
      <c r="J18559"/>
      <c r="K18559"/>
    </row>
    <row r="18560" spans="1:11" ht="15">
      <c r="A18560"/>
      <c r="B18560"/>
      <c r="C18560"/>
      <c r="D18560"/>
      <c r="E18560"/>
      <c r="F18560"/>
      <c r="G18560"/>
      <c r="H18560"/>
      <c r="I18560"/>
      <c r="J18560"/>
      <c r="K18560"/>
    </row>
    <row r="18561" spans="1:11" ht="15">
      <c r="A18561"/>
      <c r="B18561"/>
      <c r="C18561"/>
      <c r="D18561"/>
      <c r="E18561"/>
      <c r="F18561"/>
      <c r="G18561"/>
      <c r="H18561"/>
      <c r="I18561"/>
      <c r="J18561"/>
      <c r="K18561"/>
    </row>
    <row r="18562" spans="1:11" ht="15">
      <c r="A18562"/>
      <c r="B18562"/>
      <c r="C18562"/>
      <c r="D18562"/>
      <c r="E18562"/>
      <c r="F18562"/>
      <c r="G18562"/>
      <c r="H18562"/>
      <c r="I18562"/>
      <c r="J18562"/>
      <c r="K18562"/>
    </row>
    <row r="18563" spans="1:11" ht="15">
      <c r="A18563"/>
      <c r="B18563"/>
      <c r="C18563"/>
      <c r="D18563"/>
      <c r="E18563"/>
      <c r="F18563"/>
      <c r="G18563"/>
      <c r="H18563"/>
      <c r="I18563"/>
      <c r="J18563"/>
      <c r="K18563"/>
    </row>
    <row r="18564" spans="1:11" ht="15">
      <c r="A18564"/>
      <c r="B18564"/>
      <c r="C18564"/>
      <c r="D18564"/>
      <c r="E18564"/>
      <c r="F18564"/>
      <c r="G18564"/>
      <c r="H18564"/>
      <c r="I18564"/>
      <c r="J18564"/>
      <c r="K18564"/>
    </row>
    <row r="18565" spans="1:11" ht="15">
      <c r="A18565"/>
      <c r="B18565"/>
      <c r="C18565"/>
      <c r="D18565"/>
      <c r="E18565"/>
      <c r="F18565"/>
      <c r="G18565"/>
      <c r="H18565"/>
      <c r="I18565"/>
      <c r="J18565"/>
      <c r="K18565"/>
    </row>
    <row r="18566" spans="1:11" ht="15">
      <c r="A18566"/>
      <c r="B18566"/>
      <c r="C18566"/>
      <c r="D18566"/>
      <c r="E18566"/>
      <c r="F18566"/>
      <c r="G18566"/>
      <c r="H18566"/>
      <c r="I18566"/>
      <c r="J18566"/>
      <c r="K18566"/>
    </row>
    <row r="18567" spans="1:11" ht="15">
      <c r="A18567"/>
      <c r="B18567"/>
      <c r="C18567"/>
      <c r="D18567"/>
      <c r="E18567"/>
      <c r="F18567"/>
      <c r="G18567"/>
      <c r="H18567"/>
      <c r="I18567"/>
      <c r="J18567"/>
      <c r="K18567"/>
    </row>
    <row r="18568" spans="1:11" ht="15">
      <c r="A18568"/>
      <c r="B18568"/>
      <c r="C18568"/>
      <c r="D18568"/>
      <c r="E18568"/>
      <c r="F18568"/>
      <c r="G18568"/>
      <c r="H18568"/>
      <c r="I18568"/>
      <c r="J18568"/>
      <c r="K18568"/>
    </row>
    <row r="18569" spans="1:11" ht="15">
      <c r="A18569"/>
      <c r="B18569"/>
      <c r="C18569"/>
      <c r="D18569"/>
      <c r="E18569"/>
      <c r="F18569"/>
      <c r="G18569"/>
      <c r="H18569"/>
      <c r="I18569"/>
      <c r="J18569"/>
      <c r="K18569"/>
    </row>
    <row r="18570" spans="1:11" ht="15">
      <c r="A18570"/>
      <c r="B18570"/>
      <c r="C18570"/>
      <c r="D18570"/>
      <c r="E18570"/>
      <c r="F18570"/>
      <c r="G18570"/>
      <c r="H18570"/>
      <c r="I18570"/>
      <c r="J18570"/>
      <c r="K18570"/>
    </row>
    <row r="18571" spans="1:11" ht="15">
      <c r="A18571"/>
      <c r="B18571"/>
      <c r="C18571"/>
      <c r="D18571"/>
      <c r="E18571"/>
      <c r="F18571"/>
      <c r="G18571"/>
      <c r="H18571"/>
      <c r="I18571"/>
      <c r="J18571"/>
      <c r="K18571"/>
    </row>
    <row r="18572" spans="1:11" ht="15">
      <c r="A18572"/>
      <c r="B18572"/>
      <c r="C18572"/>
      <c r="D18572"/>
      <c r="E18572"/>
      <c r="F18572"/>
      <c r="G18572"/>
      <c r="H18572"/>
      <c r="I18572"/>
      <c r="J18572"/>
      <c r="K18572"/>
    </row>
    <row r="18573" spans="1:11" ht="15">
      <c r="A18573"/>
      <c r="B18573"/>
      <c r="C18573"/>
      <c r="D18573"/>
      <c r="E18573"/>
      <c r="F18573"/>
      <c r="G18573"/>
      <c r="H18573"/>
      <c r="I18573"/>
      <c r="J18573"/>
      <c r="K18573"/>
    </row>
    <row r="18574" spans="1:11" ht="15">
      <c r="A18574"/>
      <c r="B18574"/>
      <c r="C18574"/>
      <c r="D18574"/>
      <c r="E18574"/>
      <c r="F18574"/>
      <c r="G18574"/>
      <c r="H18574"/>
      <c r="I18574"/>
      <c r="J18574"/>
      <c r="K18574"/>
    </row>
    <row r="18575" spans="1:11" ht="15">
      <c r="A18575"/>
      <c r="B18575"/>
      <c r="C18575"/>
      <c r="D18575"/>
      <c r="E18575"/>
      <c r="F18575"/>
      <c r="G18575"/>
      <c r="H18575"/>
      <c r="I18575"/>
      <c r="J18575"/>
      <c r="K18575"/>
    </row>
    <row r="18576" spans="1:11" ht="15">
      <c r="A18576"/>
      <c r="B18576"/>
      <c r="C18576"/>
      <c r="D18576"/>
      <c r="E18576"/>
      <c r="F18576"/>
      <c r="G18576"/>
      <c r="H18576"/>
      <c r="I18576"/>
      <c r="J18576"/>
      <c r="K18576"/>
    </row>
    <row r="18577" spans="1:11" ht="15">
      <c r="A18577"/>
      <c r="B18577"/>
      <c r="C18577"/>
      <c r="D18577"/>
      <c r="E18577"/>
      <c r="F18577"/>
      <c r="G18577"/>
      <c r="H18577"/>
      <c r="I18577"/>
      <c r="J18577"/>
      <c r="K18577"/>
    </row>
    <row r="18578" spans="1:11" ht="15">
      <c r="A18578"/>
      <c r="B18578"/>
      <c r="C18578"/>
      <c r="D18578"/>
      <c r="E18578"/>
      <c r="F18578"/>
      <c r="G18578"/>
      <c r="H18578"/>
      <c r="I18578"/>
      <c r="J18578"/>
      <c r="K18578"/>
    </row>
    <row r="18579" spans="1:11" ht="15">
      <c r="A18579"/>
      <c r="B18579"/>
      <c r="C18579"/>
      <c r="D18579"/>
      <c r="E18579"/>
      <c r="F18579"/>
      <c r="G18579"/>
      <c r="H18579"/>
      <c r="I18579"/>
      <c r="J18579"/>
      <c r="K18579"/>
    </row>
    <row r="18580" spans="1:11" ht="15">
      <c r="A18580"/>
      <c r="B18580"/>
      <c r="C18580"/>
      <c r="D18580"/>
      <c r="E18580"/>
      <c r="F18580"/>
      <c r="G18580"/>
      <c r="H18580"/>
      <c r="I18580"/>
      <c r="J18580"/>
      <c r="K18580"/>
    </row>
    <row r="18581" spans="1:11" ht="15">
      <c r="A18581"/>
      <c r="B18581"/>
      <c r="C18581"/>
      <c r="D18581"/>
      <c r="E18581"/>
      <c r="F18581"/>
      <c r="G18581"/>
      <c r="H18581"/>
      <c r="I18581"/>
      <c r="J18581"/>
      <c r="K18581"/>
    </row>
    <row r="18582" spans="1:11" ht="15">
      <c r="A18582"/>
      <c r="B18582"/>
      <c r="C18582"/>
      <c r="D18582"/>
      <c r="E18582"/>
      <c r="F18582"/>
      <c r="G18582"/>
      <c r="H18582"/>
      <c r="I18582"/>
      <c r="J18582"/>
      <c r="K18582"/>
    </row>
    <row r="18583" spans="1:11" ht="15">
      <c r="A18583"/>
      <c r="B18583"/>
      <c r="C18583"/>
      <c r="D18583"/>
      <c r="E18583"/>
      <c r="F18583"/>
      <c r="G18583"/>
      <c r="H18583"/>
      <c r="I18583"/>
      <c r="J18583"/>
      <c r="K18583"/>
    </row>
    <row r="18584" spans="1:11" ht="15">
      <c r="A18584"/>
      <c r="B18584"/>
      <c r="C18584"/>
      <c r="D18584"/>
      <c r="E18584"/>
      <c r="F18584"/>
      <c r="G18584"/>
      <c r="H18584"/>
      <c r="I18584"/>
      <c r="J18584"/>
      <c r="K18584"/>
    </row>
    <row r="18585" spans="1:11" ht="15">
      <c r="A18585"/>
      <c r="B18585"/>
      <c r="C18585"/>
      <c r="D18585"/>
      <c r="E18585"/>
      <c r="F18585"/>
      <c r="G18585"/>
      <c r="H18585"/>
      <c r="I18585"/>
      <c r="J18585"/>
      <c r="K18585"/>
    </row>
    <row r="18586" spans="1:11" ht="15">
      <c r="A18586"/>
      <c r="B18586"/>
      <c r="C18586"/>
      <c r="D18586"/>
      <c r="E18586"/>
      <c r="F18586"/>
      <c r="G18586"/>
      <c r="H18586"/>
      <c r="I18586"/>
      <c r="J18586"/>
      <c r="K18586"/>
    </row>
    <row r="18587" spans="1:11" ht="15">
      <c r="A18587"/>
      <c r="B18587"/>
      <c r="C18587"/>
      <c r="D18587"/>
      <c r="E18587"/>
      <c r="F18587"/>
      <c r="G18587"/>
      <c r="H18587"/>
      <c r="I18587"/>
      <c r="J18587"/>
      <c r="K18587"/>
    </row>
    <row r="18588" spans="1:11" ht="15">
      <c r="A18588"/>
      <c r="B18588"/>
      <c r="C18588"/>
      <c r="D18588"/>
      <c r="E18588"/>
      <c r="F18588"/>
      <c r="G18588"/>
      <c r="H18588"/>
      <c r="I18588"/>
      <c r="J18588"/>
      <c r="K18588"/>
    </row>
    <row r="18589" spans="1:11" ht="15">
      <c r="A18589"/>
      <c r="B18589"/>
      <c r="C18589"/>
      <c r="D18589"/>
      <c r="E18589"/>
      <c r="F18589"/>
      <c r="G18589"/>
      <c r="H18589"/>
      <c r="I18589"/>
      <c r="J18589"/>
      <c r="K18589"/>
    </row>
    <row r="18590" spans="1:11" ht="15">
      <c r="A18590"/>
      <c r="B18590"/>
      <c r="C18590"/>
      <c r="D18590"/>
      <c r="E18590"/>
      <c r="F18590"/>
      <c r="G18590"/>
      <c r="H18590"/>
      <c r="I18590"/>
      <c r="J18590"/>
      <c r="K18590"/>
    </row>
    <row r="18591" spans="1:11" ht="15">
      <c r="A18591"/>
      <c r="B18591"/>
      <c r="C18591"/>
      <c r="D18591"/>
      <c r="E18591"/>
      <c r="F18591"/>
      <c r="G18591"/>
      <c r="H18591"/>
      <c r="I18591"/>
      <c r="J18591"/>
      <c r="K18591"/>
    </row>
    <row r="18592" spans="1:11" ht="15">
      <c r="A18592"/>
      <c r="B18592"/>
      <c r="C18592"/>
      <c r="D18592"/>
      <c r="E18592"/>
      <c r="F18592"/>
      <c r="G18592"/>
      <c r="H18592"/>
      <c r="I18592"/>
      <c r="J18592"/>
      <c r="K18592"/>
    </row>
    <row r="18593" spans="1:11" ht="15">
      <c r="A18593"/>
      <c r="B18593"/>
      <c r="C18593"/>
      <c r="D18593"/>
      <c r="E18593"/>
      <c r="F18593"/>
      <c r="G18593"/>
      <c r="H18593"/>
      <c r="I18593"/>
      <c r="J18593"/>
      <c r="K18593"/>
    </row>
    <row r="18594" spans="1:11" ht="15">
      <c r="A18594"/>
      <c r="B18594"/>
      <c r="C18594"/>
      <c r="D18594"/>
      <c r="E18594"/>
      <c r="F18594"/>
      <c r="G18594"/>
      <c r="H18594"/>
      <c r="I18594"/>
      <c r="J18594"/>
      <c r="K18594"/>
    </row>
    <row r="18595" spans="1:11" ht="15">
      <c r="A18595"/>
      <c r="B18595"/>
      <c r="C18595"/>
      <c r="D18595"/>
      <c r="E18595"/>
      <c r="F18595"/>
      <c r="G18595"/>
      <c r="H18595"/>
      <c r="I18595"/>
      <c r="J18595"/>
      <c r="K18595"/>
    </row>
    <row r="18596" spans="1:11" ht="15">
      <c r="A18596"/>
      <c r="B18596"/>
      <c r="C18596"/>
      <c r="D18596"/>
      <c r="E18596"/>
      <c r="F18596"/>
      <c r="G18596"/>
      <c r="H18596"/>
      <c r="I18596"/>
      <c r="J18596"/>
      <c r="K18596"/>
    </row>
    <row r="18597" spans="1:11" ht="15">
      <c r="A18597"/>
      <c r="B18597"/>
      <c r="C18597"/>
      <c r="D18597"/>
      <c r="E18597"/>
      <c r="F18597"/>
      <c r="G18597"/>
      <c r="H18597"/>
      <c r="I18597"/>
      <c r="J18597"/>
      <c r="K18597"/>
    </row>
    <row r="18598" spans="1:11" ht="15">
      <c r="A18598"/>
      <c r="B18598"/>
      <c r="C18598"/>
      <c r="D18598"/>
      <c r="E18598"/>
      <c r="F18598"/>
      <c r="G18598"/>
      <c r="H18598"/>
      <c r="I18598"/>
      <c r="J18598"/>
      <c r="K18598"/>
    </row>
    <row r="18599" spans="1:11" ht="15">
      <c r="A18599"/>
      <c r="B18599"/>
      <c r="C18599"/>
      <c r="D18599"/>
      <c r="E18599"/>
      <c r="F18599"/>
      <c r="G18599"/>
      <c r="H18599"/>
      <c r="I18599"/>
      <c r="J18599"/>
      <c r="K18599"/>
    </row>
    <row r="18600" spans="1:11" ht="15">
      <c r="A18600"/>
      <c r="B18600"/>
      <c r="C18600"/>
      <c r="D18600"/>
      <c r="E18600"/>
      <c r="F18600"/>
      <c r="G18600"/>
      <c r="H18600"/>
      <c r="I18600"/>
      <c r="J18600"/>
      <c r="K18600"/>
    </row>
    <row r="18601" spans="1:11" ht="15">
      <c r="A18601"/>
      <c r="B18601"/>
      <c r="C18601"/>
      <c r="D18601"/>
      <c r="E18601"/>
      <c r="F18601"/>
      <c r="G18601"/>
      <c r="H18601"/>
      <c r="I18601"/>
      <c r="J18601"/>
      <c r="K18601"/>
    </row>
    <row r="18602" spans="1:11" ht="15">
      <c r="A18602"/>
      <c r="B18602"/>
      <c r="C18602"/>
      <c r="D18602"/>
      <c r="E18602"/>
      <c r="F18602"/>
      <c r="G18602"/>
      <c r="H18602"/>
      <c r="I18602"/>
      <c r="J18602"/>
      <c r="K18602"/>
    </row>
    <row r="18603" spans="1:11" ht="15">
      <c r="A18603"/>
      <c r="B18603"/>
      <c r="C18603"/>
      <c r="D18603"/>
      <c r="E18603"/>
      <c r="F18603"/>
      <c r="G18603"/>
      <c r="H18603"/>
      <c r="I18603"/>
      <c r="J18603"/>
      <c r="K18603"/>
    </row>
    <row r="18604" spans="1:11" ht="15">
      <c r="A18604"/>
      <c r="B18604"/>
      <c r="C18604"/>
      <c r="D18604"/>
      <c r="E18604"/>
      <c r="F18604"/>
      <c r="G18604"/>
      <c r="H18604"/>
      <c r="I18604"/>
      <c r="J18604"/>
      <c r="K18604"/>
    </row>
    <row r="18605" spans="1:11" ht="15">
      <c r="A18605"/>
      <c r="B18605"/>
      <c r="C18605"/>
      <c r="D18605"/>
      <c r="E18605"/>
      <c r="F18605"/>
      <c r="G18605"/>
      <c r="H18605"/>
      <c r="I18605"/>
      <c r="J18605"/>
      <c r="K18605"/>
    </row>
    <row r="18606" spans="1:11" ht="15">
      <c r="A18606"/>
      <c r="B18606"/>
      <c r="C18606"/>
      <c r="D18606"/>
      <c r="E18606"/>
      <c r="F18606"/>
      <c r="G18606"/>
      <c r="H18606"/>
      <c r="I18606"/>
      <c r="J18606"/>
      <c r="K18606"/>
    </row>
    <row r="18607" spans="1:11" ht="15">
      <c r="A18607"/>
      <c r="B18607"/>
      <c r="C18607"/>
      <c r="D18607"/>
      <c r="E18607"/>
      <c r="F18607"/>
      <c r="G18607"/>
      <c r="H18607"/>
      <c r="I18607"/>
      <c r="J18607"/>
      <c r="K18607"/>
    </row>
    <row r="18608" spans="1:11" ht="15">
      <c r="A18608"/>
      <c r="B18608"/>
      <c r="C18608"/>
      <c r="D18608"/>
      <c r="E18608"/>
      <c r="F18608"/>
      <c r="G18608"/>
      <c r="H18608"/>
      <c r="I18608"/>
      <c r="J18608"/>
      <c r="K18608"/>
    </row>
    <row r="18609" spans="1:11" ht="15">
      <c r="A18609"/>
      <c r="B18609"/>
      <c r="C18609"/>
      <c r="D18609"/>
      <c r="E18609"/>
      <c r="F18609"/>
      <c r="G18609"/>
      <c r="H18609"/>
      <c r="I18609"/>
      <c r="J18609"/>
      <c r="K18609"/>
    </row>
    <row r="18610" spans="1:11" ht="15">
      <c r="A18610"/>
      <c r="B18610"/>
      <c r="C18610"/>
      <c r="D18610"/>
      <c r="E18610"/>
      <c r="F18610"/>
      <c r="G18610"/>
      <c r="H18610"/>
      <c r="I18610"/>
      <c r="J18610"/>
      <c r="K18610"/>
    </row>
    <row r="18611" spans="1:11" ht="15">
      <c r="A18611"/>
      <c r="B18611"/>
      <c r="C18611"/>
      <c r="D18611"/>
      <c r="E18611"/>
      <c r="F18611"/>
      <c r="G18611"/>
      <c r="H18611"/>
      <c r="I18611"/>
      <c r="J18611"/>
      <c r="K18611"/>
    </row>
    <row r="18612" spans="1:11" ht="15">
      <c r="A18612"/>
      <c r="B18612"/>
      <c r="C18612"/>
      <c r="D18612"/>
      <c r="E18612"/>
      <c r="F18612"/>
      <c r="G18612"/>
      <c r="H18612"/>
      <c r="I18612"/>
      <c r="J18612"/>
      <c r="K18612"/>
    </row>
    <row r="18613" spans="1:11" ht="15">
      <c r="A18613"/>
      <c r="B18613"/>
      <c r="C18613"/>
      <c r="D18613"/>
      <c r="E18613"/>
      <c r="F18613"/>
      <c r="G18613"/>
      <c r="H18613"/>
      <c r="I18613"/>
      <c r="J18613"/>
      <c r="K18613"/>
    </row>
    <row r="18614" spans="1:11" ht="15">
      <c r="A18614"/>
      <c r="B18614"/>
      <c r="C18614"/>
      <c r="D18614"/>
      <c r="E18614"/>
      <c r="F18614"/>
      <c r="G18614"/>
      <c r="H18614"/>
      <c r="I18614"/>
      <c r="J18614"/>
      <c r="K18614"/>
    </row>
    <row r="18615" spans="1:11" ht="15">
      <c r="A18615"/>
      <c r="B18615"/>
      <c r="C18615"/>
      <c r="D18615"/>
      <c r="E18615"/>
      <c r="F18615"/>
      <c r="G18615"/>
      <c r="H18615"/>
      <c r="I18615"/>
      <c r="J18615"/>
      <c r="K18615"/>
    </row>
    <row r="18616" spans="1:11" ht="15">
      <c r="A18616"/>
      <c r="B18616"/>
      <c r="C18616"/>
      <c r="D18616"/>
      <c r="E18616"/>
      <c r="F18616"/>
      <c r="G18616"/>
      <c r="H18616"/>
      <c r="I18616"/>
      <c r="J18616"/>
      <c r="K18616"/>
    </row>
    <row r="18617" spans="1:11" ht="15">
      <c r="A18617"/>
      <c r="B18617"/>
      <c r="C18617"/>
      <c r="D18617"/>
      <c r="E18617"/>
      <c r="F18617"/>
      <c r="G18617"/>
      <c r="H18617"/>
      <c r="I18617"/>
      <c r="J18617"/>
      <c r="K18617"/>
    </row>
    <row r="18618" spans="1:11" ht="15">
      <c r="A18618"/>
      <c r="B18618"/>
      <c r="C18618"/>
      <c r="D18618"/>
      <c r="E18618"/>
      <c r="F18618"/>
      <c r="G18618"/>
      <c r="H18618"/>
      <c r="I18618"/>
      <c r="J18618"/>
      <c r="K18618"/>
    </row>
    <row r="18619" spans="1:11" ht="15">
      <c r="A18619"/>
      <c r="B18619"/>
      <c r="C18619"/>
      <c r="D18619"/>
      <c r="E18619"/>
      <c r="F18619"/>
      <c r="G18619"/>
      <c r="H18619"/>
      <c r="I18619"/>
      <c r="J18619"/>
      <c r="K18619"/>
    </row>
    <row r="18620" spans="1:11" ht="15">
      <c r="A18620"/>
      <c r="B18620"/>
      <c r="C18620"/>
      <c r="D18620"/>
      <c r="E18620"/>
      <c r="F18620"/>
      <c r="G18620"/>
      <c r="H18620"/>
      <c r="I18620"/>
      <c r="J18620"/>
      <c r="K18620"/>
    </row>
    <row r="18621" spans="1:11" ht="15">
      <c r="A18621"/>
      <c r="B18621"/>
      <c r="C18621"/>
      <c r="D18621"/>
      <c r="E18621"/>
      <c r="F18621"/>
      <c r="G18621"/>
      <c r="H18621"/>
      <c r="I18621"/>
      <c r="J18621"/>
      <c r="K18621"/>
    </row>
    <row r="18622" spans="1:11" ht="15">
      <c r="A18622"/>
      <c r="B18622"/>
      <c r="C18622"/>
      <c r="D18622"/>
      <c r="E18622"/>
      <c r="F18622"/>
      <c r="G18622"/>
      <c r="H18622"/>
      <c r="I18622"/>
      <c r="J18622"/>
      <c r="K18622"/>
    </row>
    <row r="18623" spans="1:11" ht="15">
      <c r="A18623"/>
      <c r="B18623"/>
      <c r="C18623"/>
      <c r="D18623"/>
      <c r="E18623"/>
      <c r="F18623"/>
      <c r="G18623"/>
      <c r="H18623"/>
      <c r="I18623"/>
      <c r="J18623"/>
      <c r="K18623"/>
    </row>
    <row r="18624" spans="1:11" ht="15">
      <c r="A18624"/>
      <c r="B18624"/>
      <c r="C18624"/>
      <c r="D18624"/>
      <c r="E18624"/>
      <c r="F18624"/>
      <c r="G18624"/>
      <c r="H18624"/>
      <c r="I18624"/>
      <c r="J18624"/>
      <c r="K18624"/>
    </row>
    <row r="18625" spans="1:11" ht="15">
      <c r="A18625"/>
      <c r="B18625"/>
      <c r="C18625"/>
      <c r="D18625"/>
      <c r="E18625"/>
      <c r="F18625"/>
      <c r="G18625"/>
      <c r="H18625"/>
      <c r="I18625"/>
      <c r="J18625"/>
      <c r="K18625"/>
    </row>
    <row r="18626" spans="1:11" ht="15">
      <c r="A18626"/>
      <c r="B18626"/>
      <c r="C18626"/>
      <c r="D18626"/>
      <c r="E18626"/>
      <c r="F18626"/>
      <c r="G18626"/>
      <c r="H18626"/>
      <c r="I18626"/>
      <c r="J18626"/>
      <c r="K18626"/>
    </row>
    <row r="18627" spans="1:11" ht="15">
      <c r="A18627"/>
      <c r="B18627"/>
      <c r="C18627"/>
      <c r="D18627"/>
      <c r="E18627"/>
      <c r="F18627"/>
      <c r="G18627"/>
      <c r="H18627"/>
      <c r="I18627"/>
      <c r="J18627"/>
      <c r="K18627"/>
    </row>
    <row r="18628" spans="1:11" ht="15">
      <c r="A18628"/>
      <c r="B18628"/>
      <c r="C18628"/>
      <c r="D18628"/>
      <c r="E18628"/>
      <c r="F18628"/>
      <c r="G18628"/>
      <c r="H18628"/>
      <c r="I18628"/>
      <c r="J18628"/>
      <c r="K18628"/>
    </row>
    <row r="18629" spans="1:11" ht="15">
      <c r="A18629"/>
      <c r="B18629"/>
      <c r="C18629"/>
      <c r="D18629"/>
      <c r="E18629"/>
      <c r="F18629"/>
      <c r="G18629"/>
      <c r="H18629"/>
      <c r="I18629"/>
      <c r="J18629"/>
      <c r="K18629"/>
    </row>
    <row r="18630" spans="1:11" ht="15">
      <c r="A18630"/>
      <c r="B18630"/>
      <c r="C18630"/>
      <c r="D18630"/>
      <c r="E18630"/>
      <c r="F18630"/>
      <c r="G18630"/>
      <c r="H18630"/>
      <c r="I18630"/>
      <c r="J18630"/>
      <c r="K18630"/>
    </row>
    <row r="18631" spans="1:11" ht="15">
      <c r="A18631"/>
      <c r="B18631"/>
      <c r="C18631"/>
      <c r="D18631"/>
      <c r="E18631"/>
      <c r="F18631"/>
      <c r="G18631"/>
      <c r="H18631"/>
      <c r="I18631"/>
      <c r="J18631"/>
      <c r="K18631"/>
    </row>
    <row r="18632" spans="1:11" ht="15">
      <c r="A18632"/>
      <c r="B18632"/>
      <c r="C18632"/>
      <c r="D18632"/>
      <c r="E18632"/>
      <c r="F18632"/>
      <c r="G18632"/>
      <c r="H18632"/>
      <c r="I18632"/>
      <c r="J18632"/>
      <c r="K18632"/>
    </row>
    <row r="18633" spans="1:11" ht="15">
      <c r="A18633"/>
      <c r="B18633"/>
      <c r="C18633"/>
      <c r="D18633"/>
      <c r="E18633"/>
      <c r="F18633"/>
      <c r="G18633"/>
      <c r="H18633"/>
      <c r="I18633"/>
      <c r="J18633"/>
      <c r="K18633"/>
    </row>
    <row r="18634" spans="1:11" ht="15">
      <c r="A18634"/>
      <c r="B18634"/>
      <c r="C18634"/>
      <c r="D18634"/>
      <c r="E18634"/>
      <c r="F18634"/>
      <c r="G18634"/>
      <c r="H18634"/>
      <c r="I18634"/>
      <c r="J18634"/>
      <c r="K18634"/>
    </row>
    <row r="18635" spans="1:11" ht="15">
      <c r="A18635"/>
      <c r="B18635"/>
      <c r="C18635"/>
      <c r="D18635"/>
      <c r="E18635"/>
      <c r="F18635"/>
      <c r="G18635"/>
      <c r="H18635"/>
      <c r="I18635"/>
      <c r="J18635"/>
      <c r="K18635"/>
    </row>
    <row r="18636" spans="1:11" ht="15">
      <c r="A18636"/>
      <c r="B18636"/>
      <c r="C18636"/>
      <c r="D18636"/>
      <c r="E18636"/>
      <c r="F18636"/>
      <c r="G18636"/>
      <c r="H18636"/>
      <c r="I18636"/>
      <c r="J18636"/>
      <c r="K18636"/>
    </row>
    <row r="18637" spans="1:11" ht="15">
      <c r="A18637"/>
      <c r="B18637"/>
      <c r="C18637"/>
      <c r="D18637"/>
      <c r="E18637"/>
      <c r="F18637"/>
      <c r="G18637"/>
      <c r="H18637"/>
      <c r="I18637"/>
      <c r="J18637"/>
      <c r="K18637"/>
    </row>
    <row r="18638" spans="1:11" ht="15">
      <c r="A18638"/>
      <c r="B18638"/>
      <c r="C18638"/>
      <c r="D18638"/>
      <c r="E18638"/>
      <c r="F18638"/>
      <c r="G18638"/>
      <c r="H18638"/>
      <c r="I18638"/>
      <c r="J18638"/>
      <c r="K18638"/>
    </row>
    <row r="18639" spans="1:11" ht="15">
      <c r="A18639"/>
      <c r="B18639"/>
      <c r="C18639"/>
      <c r="D18639"/>
      <c r="E18639"/>
      <c r="F18639"/>
      <c r="G18639"/>
      <c r="H18639"/>
      <c r="I18639"/>
      <c r="J18639"/>
      <c r="K18639"/>
    </row>
    <row r="18640" spans="1:11" ht="15">
      <c r="A18640"/>
      <c r="B18640"/>
      <c r="C18640"/>
      <c r="D18640"/>
      <c r="E18640"/>
      <c r="F18640"/>
      <c r="G18640"/>
      <c r="H18640"/>
      <c r="I18640"/>
      <c r="J18640"/>
      <c r="K18640"/>
    </row>
    <row r="18641" spans="1:11" ht="15">
      <c r="A18641"/>
      <c r="B18641"/>
      <c r="C18641"/>
      <c r="D18641"/>
      <c r="E18641"/>
      <c r="F18641"/>
      <c r="G18641"/>
      <c r="H18641"/>
      <c r="I18641"/>
      <c r="J18641"/>
      <c r="K18641"/>
    </row>
    <row r="18642" spans="1:11" ht="15">
      <c r="A18642"/>
      <c r="B18642"/>
      <c r="C18642"/>
      <c r="D18642"/>
      <c r="E18642"/>
      <c r="F18642"/>
      <c r="G18642"/>
      <c r="H18642"/>
      <c r="I18642"/>
      <c r="J18642"/>
      <c r="K18642"/>
    </row>
    <row r="18643" spans="1:11" ht="15">
      <c r="A18643"/>
      <c r="B18643"/>
      <c r="C18643"/>
      <c r="D18643"/>
      <c r="E18643"/>
      <c r="F18643"/>
      <c r="G18643"/>
      <c r="H18643"/>
      <c r="I18643"/>
      <c r="J18643"/>
      <c r="K18643"/>
    </row>
    <row r="18644" spans="1:11" ht="15">
      <c r="A18644"/>
      <c r="B18644"/>
      <c r="C18644"/>
      <c r="D18644"/>
      <c r="E18644"/>
      <c r="F18644"/>
      <c r="G18644"/>
      <c r="H18644"/>
      <c r="I18644"/>
      <c r="J18644"/>
      <c r="K18644"/>
    </row>
    <row r="18645" spans="1:11" ht="15">
      <c r="A18645"/>
      <c r="B18645"/>
      <c r="C18645"/>
      <c r="D18645"/>
      <c r="E18645"/>
      <c r="F18645"/>
      <c r="G18645"/>
      <c r="H18645"/>
      <c r="I18645"/>
      <c r="J18645"/>
      <c r="K18645"/>
    </row>
    <row r="18646" spans="1:11" ht="15">
      <c r="A18646"/>
      <c r="B18646"/>
      <c r="C18646"/>
      <c r="D18646"/>
      <c r="E18646"/>
      <c r="F18646"/>
      <c r="G18646"/>
      <c r="H18646"/>
      <c r="I18646"/>
      <c r="J18646"/>
      <c r="K18646"/>
    </row>
    <row r="18647" spans="1:11" ht="15">
      <c r="A18647"/>
      <c r="B18647"/>
      <c r="C18647"/>
      <c r="D18647"/>
      <c r="E18647"/>
      <c r="F18647"/>
      <c r="G18647"/>
      <c r="H18647"/>
      <c r="I18647"/>
      <c r="J18647"/>
      <c r="K18647"/>
    </row>
    <row r="18648" spans="1:11" ht="15">
      <c r="A18648"/>
      <c r="B18648"/>
      <c r="C18648"/>
      <c r="D18648"/>
      <c r="E18648"/>
      <c r="F18648"/>
      <c r="G18648"/>
      <c r="H18648"/>
      <c r="I18648"/>
      <c r="J18648"/>
      <c r="K18648"/>
    </row>
    <row r="18649" spans="1:11" ht="15">
      <c r="A18649"/>
      <c r="B18649"/>
      <c r="C18649"/>
      <c r="D18649"/>
      <c r="E18649"/>
      <c r="F18649"/>
      <c r="G18649"/>
      <c r="H18649"/>
      <c r="I18649"/>
      <c r="J18649"/>
      <c r="K18649"/>
    </row>
    <row r="18650" spans="1:11" ht="15">
      <c r="A18650"/>
      <c r="B18650"/>
      <c r="C18650"/>
      <c r="D18650"/>
      <c r="E18650"/>
      <c r="F18650"/>
      <c r="G18650"/>
      <c r="H18650"/>
      <c r="I18650"/>
      <c r="J18650"/>
      <c r="K18650"/>
    </row>
    <row r="18651" spans="1:11" ht="15">
      <c r="A18651"/>
      <c r="B18651"/>
      <c r="C18651"/>
      <c r="D18651"/>
      <c r="E18651"/>
      <c r="F18651"/>
      <c r="G18651"/>
      <c r="H18651"/>
      <c r="I18651"/>
      <c r="J18651"/>
      <c r="K18651"/>
    </row>
    <row r="18652" spans="1:11" ht="15">
      <c r="A18652"/>
      <c r="B18652"/>
      <c r="C18652"/>
      <c r="D18652"/>
      <c r="E18652"/>
      <c r="F18652"/>
      <c r="G18652"/>
      <c r="H18652"/>
      <c r="I18652"/>
      <c r="J18652"/>
      <c r="K18652"/>
    </row>
    <row r="18653" spans="1:11" ht="15">
      <c r="A18653"/>
      <c r="B18653"/>
      <c r="C18653"/>
      <c r="D18653"/>
      <c r="E18653"/>
      <c r="F18653"/>
      <c r="G18653"/>
      <c r="H18653"/>
      <c r="I18653"/>
      <c r="J18653"/>
      <c r="K18653"/>
    </row>
    <row r="18654" spans="1:11" ht="15">
      <c r="A18654"/>
      <c r="B18654"/>
      <c r="C18654"/>
      <c r="D18654"/>
      <c r="E18654"/>
      <c r="F18654"/>
      <c r="G18654"/>
      <c r="H18654"/>
      <c r="I18654"/>
      <c r="J18654"/>
      <c r="K18654"/>
    </row>
    <row r="18655" spans="1:11" ht="15">
      <c r="A18655"/>
      <c r="B18655"/>
      <c r="C18655"/>
      <c r="D18655"/>
      <c r="E18655"/>
      <c r="F18655"/>
      <c r="G18655"/>
      <c r="H18655"/>
      <c r="I18655"/>
      <c r="J18655"/>
      <c r="K18655"/>
    </row>
    <row r="18656" spans="1:11" ht="15">
      <c r="A18656"/>
      <c r="B18656"/>
      <c r="C18656"/>
      <c r="D18656"/>
      <c r="E18656"/>
      <c r="F18656"/>
      <c r="G18656"/>
      <c r="H18656"/>
      <c r="I18656"/>
      <c r="J18656"/>
      <c r="K18656"/>
    </row>
    <row r="18657" spans="1:11" ht="15">
      <c r="A18657"/>
      <c r="B18657"/>
      <c r="C18657"/>
      <c r="D18657"/>
      <c r="E18657"/>
      <c r="F18657"/>
      <c r="G18657"/>
      <c r="H18657"/>
      <c r="I18657"/>
      <c r="J18657"/>
      <c r="K18657"/>
    </row>
    <row r="18658" spans="1:11" ht="15">
      <c r="A18658"/>
      <c r="B18658"/>
      <c r="C18658"/>
      <c r="D18658"/>
      <c r="E18658"/>
      <c r="F18658"/>
      <c r="G18658"/>
      <c r="H18658"/>
      <c r="I18658"/>
      <c r="J18658"/>
      <c r="K18658"/>
    </row>
    <row r="18659" spans="1:11" ht="15">
      <c r="A18659"/>
      <c r="B18659"/>
      <c r="C18659"/>
      <c r="D18659"/>
      <c r="E18659"/>
      <c r="F18659"/>
      <c r="G18659"/>
      <c r="H18659"/>
      <c r="I18659"/>
      <c r="J18659"/>
      <c r="K18659"/>
    </row>
    <row r="18660" spans="1:11" ht="15">
      <c r="A18660"/>
      <c r="B18660"/>
      <c r="C18660"/>
      <c r="D18660"/>
      <c r="E18660"/>
      <c r="F18660"/>
      <c r="G18660"/>
      <c r="H18660"/>
      <c r="I18660"/>
      <c r="J18660"/>
      <c r="K18660"/>
    </row>
    <row r="18661" spans="1:11" ht="15">
      <c r="A18661"/>
      <c r="B18661"/>
      <c r="C18661"/>
      <c r="D18661"/>
      <c r="E18661"/>
      <c r="F18661"/>
      <c r="G18661"/>
      <c r="H18661"/>
      <c r="I18661"/>
      <c r="J18661"/>
      <c r="K18661"/>
    </row>
    <row r="18662" spans="1:11" ht="15">
      <c r="A18662"/>
      <c r="B18662"/>
      <c r="C18662"/>
      <c r="D18662"/>
      <c r="E18662"/>
      <c r="F18662"/>
      <c r="G18662"/>
      <c r="H18662"/>
      <c r="I18662"/>
      <c r="J18662"/>
      <c r="K18662"/>
    </row>
    <row r="18663" spans="1:11" ht="15">
      <c r="A18663"/>
      <c r="B18663"/>
      <c r="C18663"/>
      <c r="D18663"/>
      <c r="E18663"/>
      <c r="F18663"/>
      <c r="G18663"/>
      <c r="H18663"/>
      <c r="I18663"/>
      <c r="J18663"/>
      <c r="K18663"/>
    </row>
    <row r="18664" spans="1:11" ht="15">
      <c r="A18664"/>
      <c r="B18664"/>
      <c r="C18664"/>
      <c r="D18664"/>
      <c r="E18664"/>
      <c r="F18664"/>
      <c r="G18664"/>
      <c r="H18664"/>
      <c r="I18664"/>
      <c r="J18664"/>
      <c r="K18664"/>
    </row>
    <row r="18665" spans="1:11" ht="15">
      <c r="A18665"/>
      <c r="B18665"/>
      <c r="C18665"/>
      <c r="D18665"/>
      <c r="E18665"/>
      <c r="F18665"/>
      <c r="G18665"/>
      <c r="H18665"/>
      <c r="I18665"/>
      <c r="J18665"/>
      <c r="K18665"/>
    </row>
    <row r="18666" spans="1:11" ht="15">
      <c r="A18666"/>
      <c r="B18666"/>
      <c r="C18666"/>
      <c r="D18666"/>
      <c r="E18666"/>
      <c r="F18666"/>
      <c r="G18666"/>
      <c r="H18666"/>
      <c r="I18666"/>
      <c r="J18666"/>
      <c r="K18666"/>
    </row>
    <row r="18667" spans="1:11" ht="15">
      <c r="A18667"/>
      <c r="B18667"/>
      <c r="C18667"/>
      <c r="D18667"/>
      <c r="E18667"/>
      <c r="F18667"/>
      <c r="G18667"/>
      <c r="H18667"/>
      <c r="I18667"/>
      <c r="J18667"/>
      <c r="K18667"/>
    </row>
    <row r="18668" spans="1:11" ht="15">
      <c r="A18668"/>
      <c r="B18668"/>
      <c r="C18668"/>
      <c r="D18668"/>
      <c r="E18668"/>
      <c r="F18668"/>
      <c r="G18668"/>
      <c r="H18668"/>
      <c r="I18668"/>
      <c r="J18668"/>
      <c r="K18668"/>
    </row>
    <row r="18669" spans="1:11" ht="15">
      <c r="A18669"/>
      <c r="B18669"/>
      <c r="C18669"/>
      <c r="D18669"/>
      <c r="E18669"/>
      <c r="F18669"/>
      <c r="G18669"/>
      <c r="H18669"/>
      <c r="I18669"/>
      <c r="J18669"/>
      <c r="K18669"/>
    </row>
    <row r="18670" spans="1:11" ht="15">
      <c r="A18670"/>
      <c r="B18670"/>
      <c r="C18670"/>
      <c r="D18670"/>
      <c r="E18670"/>
      <c r="F18670"/>
      <c r="G18670"/>
      <c r="H18670"/>
      <c r="I18670"/>
      <c r="J18670"/>
      <c r="K18670"/>
    </row>
    <row r="18671" spans="1:11" ht="15">
      <c r="A18671"/>
      <c r="B18671"/>
      <c r="C18671"/>
      <c r="D18671"/>
      <c r="E18671"/>
      <c r="F18671"/>
      <c r="G18671"/>
      <c r="H18671"/>
      <c r="I18671"/>
      <c r="J18671"/>
      <c r="K18671"/>
    </row>
    <row r="18672" spans="1:11" ht="15">
      <c r="A18672"/>
      <c r="B18672"/>
      <c r="C18672"/>
      <c r="D18672"/>
      <c r="E18672"/>
      <c r="F18672"/>
      <c r="G18672"/>
      <c r="H18672"/>
      <c r="I18672"/>
      <c r="J18672"/>
      <c r="K18672"/>
    </row>
    <row r="18673" spans="1:11" ht="15">
      <c r="A18673"/>
      <c r="B18673"/>
      <c r="C18673"/>
      <c r="D18673"/>
      <c r="E18673"/>
      <c r="F18673"/>
      <c r="G18673"/>
      <c r="H18673"/>
      <c r="I18673"/>
      <c r="J18673"/>
      <c r="K18673"/>
    </row>
    <row r="18674" spans="1:11" ht="15">
      <c r="A18674"/>
      <c r="B18674"/>
      <c r="C18674"/>
      <c r="D18674"/>
      <c r="E18674"/>
      <c r="F18674"/>
      <c r="G18674"/>
      <c r="H18674"/>
      <c r="I18674"/>
      <c r="J18674"/>
      <c r="K18674"/>
    </row>
    <row r="18675" spans="1:11" ht="15">
      <c r="A18675"/>
      <c r="B18675"/>
      <c r="C18675"/>
      <c r="D18675"/>
      <c r="E18675"/>
      <c r="F18675"/>
      <c r="G18675"/>
      <c r="H18675"/>
      <c r="I18675"/>
      <c r="J18675"/>
      <c r="K18675"/>
    </row>
    <row r="18676" spans="1:11" ht="15">
      <c r="A18676"/>
      <c r="B18676"/>
      <c r="C18676"/>
      <c r="D18676"/>
      <c r="E18676"/>
      <c r="F18676"/>
      <c r="G18676"/>
      <c r="H18676"/>
      <c r="I18676"/>
      <c r="J18676"/>
      <c r="K18676"/>
    </row>
    <row r="18677" spans="1:11" ht="15">
      <c r="A18677"/>
      <c r="B18677"/>
      <c r="C18677"/>
      <c r="D18677"/>
      <c r="E18677"/>
      <c r="F18677"/>
      <c r="G18677"/>
      <c r="H18677"/>
      <c r="I18677"/>
      <c r="J18677"/>
      <c r="K18677"/>
    </row>
    <row r="18678" spans="1:11" ht="15">
      <c r="A18678"/>
      <c r="B18678"/>
      <c r="C18678"/>
      <c r="D18678"/>
      <c r="E18678"/>
      <c r="F18678"/>
      <c r="G18678"/>
      <c r="H18678"/>
      <c r="I18678"/>
      <c r="J18678"/>
      <c r="K18678"/>
    </row>
    <row r="18679" spans="1:11" ht="15">
      <c r="A18679"/>
      <c r="B18679"/>
      <c r="C18679"/>
      <c r="D18679"/>
      <c r="E18679"/>
      <c r="F18679"/>
      <c r="G18679"/>
      <c r="H18679"/>
      <c r="I18679"/>
      <c r="J18679"/>
      <c r="K18679"/>
    </row>
    <row r="18680" spans="1:11" ht="15">
      <c r="A18680"/>
      <c r="B18680"/>
      <c r="C18680"/>
      <c r="D18680"/>
      <c r="E18680"/>
      <c r="F18680"/>
      <c r="G18680"/>
      <c r="H18680"/>
      <c r="I18680"/>
      <c r="J18680"/>
      <c r="K18680"/>
    </row>
    <row r="18681" spans="1:11" ht="15">
      <c r="A18681"/>
      <c r="B18681"/>
      <c r="C18681"/>
      <c r="D18681"/>
      <c r="E18681"/>
      <c r="F18681"/>
      <c r="G18681"/>
      <c r="H18681"/>
      <c r="I18681"/>
      <c r="J18681"/>
      <c r="K18681"/>
    </row>
    <row r="18682" spans="1:11" ht="15">
      <c r="A18682"/>
      <c r="B18682"/>
      <c r="C18682"/>
      <c r="D18682"/>
      <c r="E18682"/>
      <c r="F18682"/>
      <c r="G18682"/>
      <c r="H18682"/>
      <c r="I18682"/>
      <c r="J18682"/>
      <c r="K18682"/>
    </row>
    <row r="18683" spans="1:11" ht="15">
      <c r="A18683"/>
      <c r="B18683"/>
      <c r="C18683"/>
      <c r="D18683"/>
      <c r="E18683"/>
      <c r="F18683"/>
      <c r="G18683"/>
      <c r="H18683"/>
      <c r="I18683"/>
      <c r="J18683"/>
      <c r="K18683"/>
    </row>
    <row r="18684" spans="1:11" ht="15">
      <c r="A18684"/>
      <c r="B18684"/>
      <c r="C18684"/>
      <c r="D18684"/>
      <c r="E18684"/>
      <c r="F18684"/>
      <c r="G18684"/>
      <c r="H18684"/>
      <c r="I18684"/>
      <c r="J18684"/>
      <c r="K18684"/>
    </row>
    <row r="18685" spans="1:11" ht="15">
      <c r="A18685"/>
      <c r="B18685"/>
      <c r="C18685"/>
      <c r="D18685"/>
      <c r="E18685"/>
      <c r="F18685"/>
      <c r="G18685"/>
      <c r="H18685"/>
      <c r="I18685"/>
      <c r="J18685"/>
      <c r="K18685"/>
    </row>
    <row r="18686" spans="1:11" ht="15">
      <c r="A18686"/>
      <c r="B18686"/>
      <c r="C18686"/>
      <c r="D18686"/>
      <c r="E18686"/>
      <c r="F18686"/>
      <c r="G18686"/>
      <c r="H18686"/>
      <c r="I18686"/>
      <c r="J18686"/>
      <c r="K18686"/>
    </row>
    <row r="18687" spans="1:11" ht="15">
      <c r="A18687"/>
      <c r="B18687"/>
      <c r="C18687"/>
      <c r="D18687"/>
      <c r="E18687"/>
      <c r="F18687"/>
      <c r="G18687"/>
      <c r="H18687"/>
      <c r="I18687"/>
      <c r="J18687"/>
      <c r="K18687"/>
    </row>
    <row r="18688" spans="1:11" ht="15">
      <c r="A18688"/>
      <c r="B18688"/>
      <c r="C18688"/>
      <c r="D18688"/>
      <c r="E18688"/>
      <c r="F18688"/>
      <c r="G18688"/>
      <c r="H18688"/>
      <c r="I18688"/>
      <c r="J18688"/>
      <c r="K18688"/>
    </row>
    <row r="18689" spans="1:11" ht="15">
      <c r="A18689"/>
      <c r="B18689"/>
      <c r="C18689"/>
      <c r="D18689"/>
      <c r="E18689"/>
      <c r="F18689"/>
      <c r="G18689"/>
      <c r="H18689"/>
      <c r="I18689"/>
      <c r="J18689"/>
      <c r="K18689"/>
    </row>
    <row r="18690" spans="1:11" ht="15">
      <c r="A18690"/>
      <c r="B18690"/>
      <c r="C18690"/>
      <c r="D18690"/>
      <c r="E18690"/>
      <c r="F18690"/>
      <c r="G18690"/>
      <c r="H18690"/>
      <c r="I18690"/>
      <c r="J18690"/>
      <c r="K18690"/>
    </row>
    <row r="18691" spans="1:11" ht="15">
      <c r="A18691"/>
      <c r="B18691"/>
      <c r="C18691"/>
      <c r="D18691"/>
      <c r="E18691"/>
      <c r="F18691"/>
      <c r="G18691"/>
      <c r="H18691"/>
      <c r="I18691"/>
      <c r="J18691"/>
      <c r="K18691"/>
    </row>
    <row r="18692" spans="1:11" ht="15">
      <c r="A18692"/>
      <c r="B18692"/>
      <c r="C18692"/>
      <c r="D18692"/>
      <c r="E18692"/>
      <c r="F18692"/>
      <c r="G18692"/>
      <c r="H18692"/>
      <c r="I18692"/>
      <c r="J18692"/>
      <c r="K18692"/>
    </row>
    <row r="18693" spans="1:11" ht="15">
      <c r="A18693"/>
      <c r="B18693"/>
      <c r="C18693"/>
      <c r="D18693"/>
      <c r="E18693"/>
      <c r="F18693"/>
      <c r="G18693"/>
      <c r="H18693"/>
      <c r="I18693"/>
      <c r="J18693"/>
      <c r="K18693"/>
    </row>
    <row r="18694" spans="1:11" ht="15">
      <c r="A18694"/>
      <c r="B18694"/>
      <c r="C18694"/>
      <c r="D18694"/>
      <c r="E18694"/>
      <c r="F18694"/>
      <c r="G18694"/>
      <c r="H18694"/>
      <c r="I18694"/>
      <c r="J18694"/>
      <c r="K18694"/>
    </row>
    <row r="18695" spans="1:11" ht="15">
      <c r="A18695"/>
      <c r="B18695"/>
      <c r="C18695"/>
      <c r="D18695"/>
      <c r="E18695"/>
      <c r="F18695"/>
      <c r="G18695"/>
      <c r="H18695"/>
      <c r="I18695"/>
      <c r="J18695"/>
      <c r="K18695"/>
    </row>
    <row r="18696" spans="1:11" ht="15">
      <c r="A18696"/>
      <c r="B18696"/>
      <c r="C18696"/>
      <c r="D18696"/>
      <c r="E18696"/>
      <c r="F18696"/>
      <c r="G18696"/>
      <c r="H18696"/>
      <c r="I18696"/>
      <c r="J18696"/>
      <c r="K18696"/>
    </row>
    <row r="18697" spans="1:11" ht="15">
      <c r="A18697"/>
      <c r="B18697"/>
      <c r="C18697"/>
      <c r="D18697"/>
      <c r="E18697"/>
      <c r="F18697"/>
      <c r="G18697"/>
      <c r="H18697"/>
      <c r="I18697"/>
      <c r="J18697"/>
      <c r="K18697"/>
    </row>
    <row r="18698" spans="1:11" ht="15">
      <c r="A18698"/>
      <c r="B18698"/>
      <c r="C18698"/>
      <c r="D18698"/>
      <c r="E18698"/>
      <c r="F18698"/>
      <c r="G18698"/>
      <c r="H18698"/>
      <c r="I18698"/>
      <c r="J18698"/>
      <c r="K18698"/>
    </row>
    <row r="18699" spans="1:11" ht="15">
      <c r="A18699"/>
      <c r="B18699"/>
      <c r="C18699"/>
      <c r="D18699"/>
      <c r="E18699"/>
      <c r="F18699"/>
      <c r="G18699"/>
      <c r="H18699"/>
      <c r="I18699"/>
      <c r="J18699"/>
      <c r="K18699"/>
    </row>
    <row r="18700" spans="1:11" ht="15">
      <c r="A18700"/>
      <c r="B18700"/>
      <c r="C18700"/>
      <c r="D18700"/>
      <c r="E18700"/>
      <c r="F18700"/>
      <c r="G18700"/>
      <c r="H18700"/>
      <c r="I18700"/>
      <c r="J18700"/>
      <c r="K18700"/>
    </row>
    <row r="18701" spans="1:11" ht="15">
      <c r="A18701"/>
      <c r="B18701"/>
      <c r="C18701"/>
      <c r="D18701"/>
      <c r="E18701"/>
      <c r="F18701"/>
      <c r="G18701"/>
      <c r="H18701"/>
      <c r="I18701"/>
      <c r="J18701"/>
      <c r="K18701"/>
    </row>
    <row r="18702" spans="1:11" ht="15">
      <c r="A18702"/>
      <c r="B18702"/>
      <c r="C18702"/>
      <c r="D18702"/>
      <c r="E18702"/>
      <c r="F18702"/>
      <c r="G18702"/>
      <c r="H18702"/>
      <c r="I18702"/>
      <c r="J18702"/>
      <c r="K18702"/>
    </row>
    <row r="18703" spans="1:11" ht="15">
      <c r="A18703"/>
      <c r="B18703"/>
      <c r="C18703"/>
      <c r="D18703"/>
      <c r="E18703"/>
      <c r="F18703"/>
      <c r="G18703"/>
      <c r="H18703"/>
      <c r="I18703"/>
      <c r="J18703"/>
      <c r="K18703"/>
    </row>
    <row r="18704" spans="1:11" ht="15">
      <c r="A18704"/>
      <c r="B18704"/>
      <c r="C18704"/>
      <c r="D18704"/>
      <c r="E18704"/>
      <c r="F18704"/>
      <c r="G18704"/>
      <c r="H18704"/>
      <c r="I18704"/>
      <c r="J18704"/>
      <c r="K18704"/>
    </row>
    <row r="18705" spans="1:11" ht="15">
      <c r="A18705"/>
      <c r="B18705"/>
      <c r="C18705"/>
      <c r="D18705"/>
      <c r="E18705"/>
      <c r="F18705"/>
      <c r="G18705"/>
      <c r="H18705"/>
      <c r="I18705"/>
      <c r="J18705"/>
      <c r="K18705"/>
    </row>
    <row r="18706" spans="1:11" ht="15">
      <c r="A18706"/>
      <c r="B18706"/>
      <c r="C18706"/>
      <c r="D18706"/>
      <c r="E18706"/>
      <c r="F18706"/>
      <c r="G18706"/>
      <c r="H18706"/>
      <c r="I18706"/>
      <c r="J18706"/>
      <c r="K18706"/>
    </row>
    <row r="18707" spans="1:11" ht="15">
      <c r="A18707"/>
      <c r="B18707"/>
      <c r="C18707"/>
      <c r="D18707"/>
      <c r="E18707"/>
      <c r="F18707"/>
      <c r="G18707"/>
      <c r="H18707"/>
      <c r="I18707"/>
      <c r="J18707"/>
      <c r="K18707"/>
    </row>
    <row r="18708" spans="1:11" ht="15">
      <c r="A18708"/>
      <c r="B18708"/>
      <c r="C18708"/>
      <c r="D18708"/>
      <c r="E18708"/>
      <c r="F18708"/>
      <c r="G18708"/>
      <c r="H18708"/>
      <c r="I18708"/>
      <c r="J18708"/>
      <c r="K18708"/>
    </row>
    <row r="18709" spans="1:11" ht="15">
      <c r="A18709"/>
      <c r="B18709"/>
      <c r="C18709"/>
      <c r="D18709"/>
      <c r="E18709"/>
      <c r="F18709"/>
      <c r="G18709"/>
      <c r="H18709"/>
      <c r="I18709"/>
      <c r="J18709"/>
      <c r="K18709"/>
    </row>
    <row r="18710" spans="1:11" ht="15">
      <c r="A18710"/>
      <c r="B18710"/>
      <c r="C18710"/>
      <c r="D18710"/>
      <c r="E18710"/>
      <c r="F18710"/>
      <c r="G18710"/>
      <c r="H18710"/>
      <c r="I18710"/>
      <c r="J18710"/>
      <c r="K18710"/>
    </row>
    <row r="18711" spans="1:11" ht="15">
      <c r="A18711"/>
      <c r="B18711"/>
      <c r="C18711"/>
      <c r="D18711"/>
      <c r="E18711"/>
      <c r="F18711"/>
      <c r="G18711"/>
      <c r="H18711"/>
      <c r="I18711"/>
      <c r="J18711"/>
      <c r="K18711"/>
    </row>
    <row r="18712" spans="1:11" ht="15">
      <c r="A18712"/>
      <c r="B18712"/>
      <c r="C18712"/>
      <c r="D18712"/>
      <c r="E18712"/>
      <c r="F18712"/>
      <c r="G18712"/>
      <c r="H18712"/>
      <c r="I18712"/>
      <c r="J18712"/>
      <c r="K18712"/>
    </row>
    <row r="18713" spans="1:11" ht="15">
      <c r="A18713"/>
      <c r="B18713"/>
      <c r="C18713"/>
      <c r="D18713"/>
      <c r="E18713"/>
      <c r="F18713"/>
      <c r="G18713"/>
      <c r="H18713"/>
      <c r="I18713"/>
      <c r="J18713"/>
      <c r="K18713"/>
    </row>
    <row r="18714" spans="1:11" ht="15">
      <c r="A18714"/>
      <c r="B18714"/>
      <c r="C18714"/>
      <c r="D18714"/>
      <c r="E18714"/>
      <c r="F18714"/>
      <c r="G18714"/>
      <c r="H18714"/>
      <c r="I18714"/>
      <c r="J18714"/>
      <c r="K18714"/>
    </row>
    <row r="18715" spans="1:11" ht="15">
      <c r="A18715"/>
      <c r="B18715"/>
      <c r="C18715"/>
      <c r="D18715"/>
      <c r="E18715"/>
      <c r="F18715"/>
      <c r="G18715"/>
      <c r="H18715"/>
      <c r="I18715"/>
      <c r="J18715"/>
      <c r="K18715"/>
    </row>
    <row r="18716" spans="1:11" ht="15">
      <c r="A18716"/>
      <c r="B18716"/>
      <c r="C18716"/>
      <c r="D18716"/>
      <c r="E18716"/>
      <c r="F18716"/>
      <c r="G18716"/>
      <c r="H18716"/>
      <c r="I18716"/>
      <c r="J18716"/>
      <c r="K18716"/>
    </row>
    <row r="18717" spans="1:11" ht="15">
      <c r="A18717"/>
      <c r="B18717"/>
      <c r="C18717"/>
      <c r="D18717"/>
      <c r="E18717"/>
      <c r="F18717"/>
      <c r="G18717"/>
      <c r="H18717"/>
      <c r="I18717"/>
      <c r="J18717"/>
      <c r="K18717"/>
    </row>
    <row r="18718" spans="1:11" ht="15">
      <c r="A18718"/>
      <c r="B18718"/>
      <c r="C18718"/>
      <c r="D18718"/>
      <c r="E18718"/>
      <c r="F18718"/>
      <c r="G18718"/>
      <c r="H18718"/>
      <c r="I18718"/>
      <c r="J18718"/>
      <c r="K18718"/>
    </row>
    <row r="18719" spans="1:11" ht="15">
      <c r="A18719"/>
      <c r="B18719"/>
      <c r="C18719"/>
      <c r="D18719"/>
      <c r="E18719"/>
      <c r="F18719"/>
      <c r="G18719"/>
      <c r="H18719"/>
      <c r="I18719"/>
      <c r="J18719"/>
      <c r="K18719"/>
    </row>
    <row r="18720" spans="1:11" ht="15">
      <c r="A18720"/>
      <c r="B18720"/>
      <c r="C18720"/>
      <c r="D18720"/>
      <c r="E18720"/>
      <c r="F18720"/>
      <c r="G18720"/>
      <c r="H18720"/>
      <c r="I18720"/>
      <c r="J18720"/>
      <c r="K18720"/>
    </row>
    <row r="18721" spans="1:11" ht="15">
      <c r="A18721"/>
      <c r="B18721"/>
      <c r="C18721"/>
      <c r="D18721"/>
      <c r="E18721"/>
      <c r="F18721"/>
      <c r="G18721"/>
      <c r="H18721"/>
      <c r="I18721"/>
      <c r="J18721"/>
      <c r="K18721"/>
    </row>
    <row r="18722" spans="1:11" ht="15">
      <c r="A18722"/>
      <c r="B18722"/>
      <c r="C18722"/>
      <c r="D18722"/>
      <c r="E18722"/>
      <c r="F18722"/>
      <c r="G18722"/>
      <c r="H18722"/>
      <c r="I18722"/>
      <c r="J18722"/>
      <c r="K18722"/>
    </row>
    <row r="18723" spans="1:11" ht="15">
      <c r="A18723"/>
      <c r="B18723"/>
      <c r="C18723"/>
      <c r="D18723"/>
      <c r="E18723"/>
      <c r="F18723"/>
      <c r="G18723"/>
      <c r="H18723"/>
      <c r="I18723"/>
      <c r="J18723"/>
      <c r="K18723"/>
    </row>
    <row r="18724" spans="1:11" ht="15">
      <c r="A18724"/>
      <c r="B18724"/>
      <c r="C18724"/>
      <c r="D18724"/>
      <c r="E18724"/>
      <c r="F18724"/>
      <c r="G18724"/>
      <c r="H18724"/>
      <c r="I18724"/>
      <c r="J18724"/>
      <c r="K18724"/>
    </row>
    <row r="18725" spans="1:11" ht="15">
      <c r="A18725"/>
      <c r="B18725"/>
      <c r="C18725"/>
      <c r="D18725"/>
      <c r="E18725"/>
      <c r="F18725"/>
      <c r="G18725"/>
      <c r="H18725"/>
      <c r="I18725"/>
      <c r="J18725"/>
      <c r="K18725"/>
    </row>
    <row r="18726" spans="1:11" ht="15">
      <c r="A18726"/>
      <c r="B18726"/>
      <c r="C18726"/>
      <c r="D18726"/>
      <c r="E18726"/>
      <c r="F18726"/>
      <c r="G18726"/>
      <c r="H18726"/>
      <c r="I18726"/>
      <c r="J18726"/>
      <c r="K18726"/>
    </row>
    <row r="18727" spans="1:11" ht="15">
      <c r="A18727"/>
      <c r="B18727"/>
      <c r="C18727"/>
      <c r="D18727"/>
      <c r="E18727"/>
      <c r="F18727"/>
      <c r="G18727"/>
      <c r="H18727"/>
      <c r="I18727"/>
      <c r="J18727"/>
      <c r="K18727"/>
    </row>
    <row r="18728" spans="1:11" ht="15">
      <c r="A18728"/>
      <c r="B18728"/>
      <c r="C18728"/>
      <c r="D18728"/>
      <c r="E18728"/>
      <c r="F18728"/>
      <c r="G18728"/>
      <c r="H18728"/>
      <c r="I18728"/>
      <c r="J18728"/>
      <c r="K18728"/>
    </row>
    <row r="18729" spans="1:11" ht="15">
      <c r="A18729"/>
      <c r="B18729"/>
      <c r="C18729"/>
      <c r="D18729"/>
      <c r="E18729"/>
      <c r="F18729"/>
      <c r="G18729"/>
      <c r="H18729"/>
      <c r="I18729"/>
      <c r="J18729"/>
      <c r="K18729"/>
    </row>
    <row r="18730" spans="1:11" ht="15">
      <c r="A18730"/>
      <c r="B18730"/>
      <c r="C18730"/>
      <c r="D18730"/>
      <c r="E18730"/>
      <c r="F18730"/>
      <c r="G18730"/>
      <c r="H18730"/>
      <c r="I18730"/>
      <c r="J18730"/>
      <c r="K18730"/>
    </row>
    <row r="18731" spans="1:11" ht="15">
      <c r="A18731"/>
      <c r="B18731"/>
      <c r="C18731"/>
      <c r="D18731"/>
      <c r="E18731"/>
      <c r="F18731"/>
      <c r="G18731"/>
      <c r="H18731"/>
      <c r="I18731"/>
      <c r="J18731"/>
      <c r="K18731"/>
    </row>
    <row r="18732" spans="1:11" ht="15">
      <c r="A18732"/>
      <c r="B18732"/>
      <c r="C18732"/>
      <c r="D18732"/>
      <c r="E18732"/>
      <c r="F18732"/>
      <c r="G18732"/>
      <c r="H18732"/>
      <c r="I18732"/>
      <c r="J18732"/>
      <c r="K18732"/>
    </row>
    <row r="18733" spans="1:11" ht="15">
      <c r="A18733"/>
      <c r="B18733"/>
      <c r="C18733"/>
      <c r="D18733"/>
      <c r="E18733"/>
      <c r="F18733"/>
      <c r="G18733"/>
      <c r="H18733"/>
      <c r="I18733"/>
      <c r="J18733"/>
      <c r="K18733"/>
    </row>
    <row r="18734" spans="1:11" ht="15">
      <c r="A18734"/>
      <c r="B18734"/>
      <c r="C18734"/>
      <c r="D18734"/>
      <c r="E18734"/>
      <c r="F18734"/>
      <c r="G18734"/>
      <c r="H18734"/>
      <c r="I18734"/>
      <c r="J18734"/>
      <c r="K18734"/>
    </row>
    <row r="18735" spans="1:11" ht="15">
      <c r="A18735"/>
      <c r="B18735"/>
      <c r="C18735"/>
      <c r="D18735"/>
      <c r="E18735"/>
      <c r="F18735"/>
      <c r="G18735"/>
      <c r="H18735"/>
      <c r="I18735"/>
      <c r="J18735"/>
      <c r="K18735"/>
    </row>
    <row r="18736" spans="1:11" ht="15">
      <c r="A18736"/>
      <c r="B18736"/>
      <c r="C18736"/>
      <c r="D18736"/>
      <c r="E18736"/>
      <c r="F18736"/>
      <c r="G18736"/>
      <c r="H18736"/>
      <c r="I18736"/>
      <c r="J18736"/>
      <c r="K18736"/>
    </row>
    <row r="18737" spans="1:11" ht="15">
      <c r="A18737"/>
      <c r="B18737"/>
      <c r="C18737"/>
      <c r="D18737"/>
      <c r="E18737"/>
      <c r="F18737"/>
      <c r="G18737"/>
      <c r="H18737"/>
      <c r="I18737"/>
      <c r="J18737"/>
      <c r="K18737"/>
    </row>
    <row r="18738" spans="1:11" ht="15">
      <c r="A18738"/>
      <c r="B18738"/>
      <c r="C18738"/>
      <c r="D18738"/>
      <c r="E18738"/>
      <c r="F18738"/>
      <c r="G18738"/>
      <c r="H18738"/>
      <c r="I18738"/>
      <c r="J18738"/>
      <c r="K18738"/>
    </row>
    <row r="18739" spans="1:11" ht="15">
      <c r="A18739"/>
      <c r="B18739"/>
      <c r="C18739"/>
      <c r="D18739"/>
      <c r="E18739"/>
      <c r="F18739"/>
      <c r="G18739"/>
      <c r="H18739"/>
      <c r="I18739"/>
      <c r="J18739"/>
      <c r="K18739"/>
    </row>
    <row r="18740" spans="1:11" ht="15">
      <c r="A18740"/>
      <c r="B18740"/>
      <c r="C18740"/>
      <c r="D18740"/>
      <c r="E18740"/>
      <c r="F18740"/>
      <c r="G18740"/>
      <c r="H18740"/>
      <c r="I18740"/>
      <c r="J18740"/>
      <c r="K18740"/>
    </row>
    <row r="18741" spans="1:11" ht="15">
      <c r="A18741"/>
      <c r="B18741"/>
      <c r="C18741"/>
      <c r="D18741"/>
      <c r="E18741"/>
      <c r="F18741"/>
      <c r="G18741"/>
      <c r="H18741"/>
      <c r="I18741"/>
      <c r="J18741"/>
      <c r="K18741"/>
    </row>
    <row r="18742" spans="1:11" ht="15">
      <c r="A18742"/>
      <c r="B18742"/>
      <c r="C18742"/>
      <c r="D18742"/>
      <c r="E18742"/>
      <c r="F18742"/>
      <c r="G18742"/>
      <c r="H18742"/>
      <c r="I18742"/>
      <c r="J18742"/>
      <c r="K18742"/>
    </row>
    <row r="18743" spans="1:11" ht="15">
      <c r="A18743"/>
      <c r="B18743"/>
      <c r="C18743"/>
      <c r="D18743"/>
      <c r="E18743"/>
      <c r="F18743"/>
      <c r="G18743"/>
      <c r="H18743"/>
      <c r="I18743"/>
      <c r="J18743"/>
      <c r="K18743"/>
    </row>
    <row r="18744" spans="1:11" ht="15">
      <c r="A18744"/>
      <c r="B18744"/>
      <c r="C18744"/>
      <c r="D18744"/>
      <c r="E18744"/>
      <c r="F18744"/>
      <c r="G18744"/>
      <c r="H18744"/>
      <c r="I18744"/>
      <c r="J18744"/>
      <c r="K18744"/>
    </row>
    <row r="18745" spans="1:11" ht="15">
      <c r="A18745"/>
      <c r="B18745"/>
      <c r="C18745"/>
      <c r="D18745"/>
      <c r="E18745"/>
      <c r="F18745"/>
      <c r="G18745"/>
      <c r="H18745"/>
      <c r="I18745"/>
      <c r="J18745"/>
      <c r="K18745"/>
    </row>
    <row r="18746" spans="1:11" ht="15">
      <c r="A18746"/>
      <c r="B18746"/>
      <c r="C18746"/>
      <c r="D18746"/>
      <c r="E18746"/>
      <c r="F18746"/>
      <c r="G18746"/>
      <c r="H18746"/>
      <c r="I18746"/>
      <c r="J18746"/>
      <c r="K18746"/>
    </row>
    <row r="18747" spans="1:11" ht="15">
      <c r="A18747"/>
      <c r="B18747"/>
      <c r="C18747"/>
      <c r="D18747"/>
      <c r="E18747"/>
      <c r="F18747"/>
      <c r="G18747"/>
      <c r="H18747"/>
      <c r="I18747"/>
      <c r="J18747"/>
      <c r="K18747"/>
    </row>
    <row r="18748" spans="1:11" ht="15">
      <c r="A18748"/>
      <c r="B18748"/>
      <c r="C18748"/>
      <c r="D18748"/>
      <c r="E18748"/>
      <c r="F18748"/>
      <c r="G18748"/>
      <c r="H18748"/>
      <c r="I18748"/>
      <c r="J18748"/>
      <c r="K18748"/>
    </row>
    <row r="18749" spans="1:11" ht="15">
      <c r="A18749"/>
      <c r="B18749"/>
      <c r="C18749"/>
      <c r="D18749"/>
      <c r="E18749"/>
      <c r="F18749"/>
      <c r="G18749"/>
      <c r="H18749"/>
      <c r="I18749"/>
      <c r="J18749"/>
      <c r="K18749"/>
    </row>
    <row r="18750" spans="1:11" ht="15">
      <c r="A18750"/>
      <c r="B18750"/>
      <c r="C18750"/>
      <c r="D18750"/>
      <c r="E18750"/>
      <c r="F18750"/>
      <c r="G18750"/>
      <c r="H18750"/>
      <c r="I18750"/>
      <c r="J18750"/>
      <c r="K18750"/>
    </row>
    <row r="18751" spans="1:11" ht="15">
      <c r="A18751"/>
      <c r="B18751"/>
      <c r="C18751"/>
      <c r="D18751"/>
      <c r="E18751"/>
      <c r="F18751"/>
      <c r="G18751"/>
      <c r="H18751"/>
      <c r="I18751"/>
      <c r="J18751"/>
      <c r="K18751"/>
    </row>
    <row r="18752" spans="1:11" ht="15">
      <c r="A18752"/>
      <c r="B18752"/>
      <c r="C18752"/>
      <c r="D18752"/>
      <c r="E18752"/>
      <c r="F18752"/>
      <c r="G18752"/>
      <c r="H18752"/>
      <c r="I18752"/>
      <c r="J18752"/>
      <c r="K18752"/>
    </row>
    <row r="18753" spans="1:11" ht="15">
      <c r="A18753"/>
      <c r="B18753"/>
      <c r="C18753"/>
      <c r="D18753"/>
      <c r="E18753"/>
      <c r="F18753"/>
      <c r="G18753"/>
      <c r="H18753"/>
      <c r="I18753"/>
      <c r="J18753"/>
      <c r="K18753"/>
    </row>
    <row r="18754" spans="1:11" ht="15">
      <c r="A18754"/>
      <c r="B18754"/>
      <c r="C18754"/>
      <c r="D18754"/>
      <c r="E18754"/>
      <c r="F18754"/>
      <c r="G18754"/>
      <c r="H18754"/>
      <c r="I18754"/>
      <c r="J18754"/>
      <c r="K18754"/>
    </row>
    <row r="18755" spans="1:11" ht="15">
      <c r="A18755"/>
      <c r="B18755"/>
      <c r="C18755"/>
      <c r="D18755"/>
      <c r="E18755"/>
      <c r="F18755"/>
      <c r="G18755"/>
      <c r="H18755"/>
      <c r="I18755"/>
      <c r="J18755"/>
      <c r="K18755"/>
    </row>
    <row r="18756" spans="1:11" ht="15">
      <c r="A18756"/>
      <c r="B18756"/>
      <c r="C18756"/>
      <c r="D18756"/>
      <c r="E18756"/>
      <c r="F18756"/>
      <c r="G18756"/>
      <c r="H18756"/>
      <c r="I18756"/>
      <c r="J18756"/>
      <c r="K18756"/>
    </row>
    <row r="18757" spans="1:11" ht="15">
      <c r="A18757"/>
      <c r="B18757"/>
      <c r="C18757"/>
      <c r="D18757"/>
      <c r="E18757"/>
      <c r="F18757"/>
      <c r="G18757"/>
      <c r="H18757"/>
      <c r="I18757"/>
      <c r="J18757"/>
      <c r="K18757"/>
    </row>
    <row r="18758" spans="1:11" ht="15">
      <c r="A18758"/>
      <c r="B18758"/>
      <c r="C18758"/>
      <c r="D18758"/>
      <c r="E18758"/>
      <c r="F18758"/>
      <c r="G18758"/>
      <c r="H18758"/>
      <c r="I18758"/>
      <c r="J18758"/>
      <c r="K18758"/>
    </row>
    <row r="18759" spans="1:11" ht="15">
      <c r="A18759"/>
      <c r="B18759"/>
      <c r="C18759"/>
      <c r="D18759"/>
      <c r="E18759"/>
      <c r="F18759"/>
      <c r="G18759"/>
      <c r="H18759"/>
      <c r="I18759"/>
      <c r="J18759"/>
      <c r="K18759"/>
    </row>
    <row r="18760" spans="1:11" ht="15">
      <c r="A18760"/>
      <c r="B18760"/>
      <c r="C18760"/>
      <c r="D18760"/>
      <c r="E18760"/>
      <c r="F18760"/>
      <c r="G18760"/>
      <c r="H18760"/>
      <c r="I18760"/>
      <c r="J18760"/>
      <c r="K18760"/>
    </row>
    <row r="18761" spans="1:11" ht="15">
      <c r="A18761"/>
      <c r="B18761"/>
      <c r="C18761"/>
      <c r="D18761"/>
      <c r="E18761"/>
      <c r="F18761"/>
      <c r="G18761"/>
      <c r="H18761"/>
      <c r="I18761"/>
      <c r="J18761"/>
      <c r="K18761"/>
    </row>
    <row r="18762" spans="1:11" ht="15">
      <c r="A18762"/>
      <c r="B18762"/>
      <c r="C18762"/>
      <c r="D18762"/>
      <c r="E18762"/>
      <c r="F18762"/>
      <c r="G18762"/>
      <c r="H18762"/>
      <c r="I18762"/>
      <c r="J18762"/>
      <c r="K18762"/>
    </row>
    <row r="18763" spans="1:11" ht="15">
      <c r="A18763"/>
      <c r="B18763"/>
      <c r="C18763"/>
      <c r="D18763"/>
      <c r="E18763"/>
      <c r="F18763"/>
      <c r="G18763"/>
      <c r="H18763"/>
      <c r="I18763"/>
      <c r="J18763"/>
      <c r="K18763"/>
    </row>
    <row r="18764" spans="1:11" ht="15">
      <c r="A18764"/>
      <c r="B18764"/>
      <c r="C18764"/>
      <c r="D18764"/>
      <c r="E18764"/>
      <c r="F18764"/>
      <c r="G18764"/>
      <c r="H18764"/>
      <c r="I18764"/>
      <c r="J18764"/>
      <c r="K18764"/>
    </row>
    <row r="18765" spans="1:11" ht="15">
      <c r="A18765"/>
      <c r="B18765"/>
      <c r="C18765"/>
      <c r="D18765"/>
      <c r="E18765"/>
      <c r="F18765"/>
      <c r="G18765"/>
      <c r="H18765"/>
      <c r="I18765"/>
      <c r="J18765"/>
      <c r="K18765"/>
    </row>
    <row r="18766" spans="1:11" ht="15">
      <c r="A18766"/>
      <c r="B18766"/>
      <c r="C18766"/>
      <c r="D18766"/>
      <c r="E18766"/>
      <c r="F18766"/>
      <c r="G18766"/>
      <c r="H18766"/>
      <c r="I18766"/>
      <c r="J18766"/>
      <c r="K18766"/>
    </row>
    <row r="18767" spans="1:11" ht="15">
      <c r="A18767"/>
      <c r="B18767"/>
      <c r="C18767"/>
      <c r="D18767"/>
      <c r="E18767"/>
      <c r="F18767"/>
      <c r="G18767"/>
      <c r="H18767"/>
      <c r="I18767"/>
      <c r="J18767"/>
      <c r="K18767"/>
    </row>
    <row r="18768" spans="1:11" ht="15">
      <c r="A18768"/>
      <c r="B18768"/>
      <c r="C18768"/>
      <c r="D18768"/>
      <c r="E18768"/>
      <c r="F18768"/>
      <c r="G18768"/>
      <c r="H18768"/>
      <c r="I18768"/>
      <c r="J18768"/>
      <c r="K18768"/>
    </row>
    <row r="18769" spans="1:11" ht="15">
      <c r="A18769"/>
      <c r="B18769"/>
      <c r="C18769"/>
      <c r="D18769"/>
      <c r="E18769"/>
      <c r="F18769"/>
      <c r="G18769"/>
      <c r="H18769"/>
      <c r="I18769"/>
      <c r="J18769"/>
      <c r="K18769"/>
    </row>
    <row r="18770" spans="1:11" ht="15">
      <c r="A18770"/>
      <c r="B18770"/>
      <c r="C18770"/>
      <c r="D18770"/>
      <c r="E18770"/>
      <c r="F18770"/>
      <c r="G18770"/>
      <c r="H18770"/>
      <c r="I18770"/>
      <c r="J18770"/>
      <c r="K18770"/>
    </row>
    <row r="18771" spans="1:11" ht="15">
      <c r="A18771"/>
      <c r="B18771"/>
      <c r="C18771"/>
      <c r="D18771"/>
      <c r="E18771"/>
      <c r="F18771"/>
      <c r="G18771"/>
      <c r="H18771"/>
      <c r="I18771"/>
      <c r="J18771"/>
      <c r="K18771"/>
    </row>
    <row r="18772" spans="1:11" ht="15">
      <c r="A18772"/>
      <c r="B18772"/>
      <c r="C18772"/>
      <c r="D18772"/>
      <c r="E18772"/>
      <c r="F18772"/>
      <c r="G18772"/>
      <c r="H18772"/>
      <c r="I18772"/>
      <c r="J18772"/>
      <c r="K18772"/>
    </row>
    <row r="18773" spans="1:11" ht="15">
      <c r="A18773"/>
      <c r="B18773"/>
      <c r="C18773"/>
      <c r="D18773"/>
      <c r="E18773"/>
      <c r="F18773"/>
      <c r="G18773"/>
      <c r="H18773"/>
      <c r="I18773"/>
      <c r="J18773"/>
      <c r="K18773"/>
    </row>
    <row r="18774" spans="1:11" ht="15">
      <c r="A18774"/>
      <c r="B18774"/>
      <c r="C18774"/>
      <c r="D18774"/>
      <c r="E18774"/>
      <c r="F18774"/>
      <c r="G18774"/>
      <c r="H18774"/>
      <c r="I18774"/>
      <c r="J18774"/>
      <c r="K18774"/>
    </row>
    <row r="18775" spans="1:11" ht="15">
      <c r="A18775"/>
      <c r="B18775"/>
      <c r="C18775"/>
      <c r="D18775"/>
      <c r="E18775"/>
      <c r="F18775"/>
      <c r="G18775"/>
      <c r="H18775"/>
      <c r="I18775"/>
      <c r="J18775"/>
      <c r="K18775"/>
    </row>
    <row r="18776" spans="1:11" ht="15">
      <c r="A18776"/>
      <c r="B18776"/>
      <c r="C18776"/>
      <c r="D18776"/>
      <c r="E18776"/>
      <c r="F18776"/>
      <c r="G18776"/>
      <c r="H18776"/>
      <c r="I18776"/>
      <c r="J18776"/>
      <c r="K18776"/>
    </row>
    <row r="18777" spans="1:11" ht="15">
      <c r="A18777"/>
      <c r="B18777"/>
      <c r="C18777"/>
      <c r="D18777"/>
      <c r="E18777"/>
      <c r="F18777"/>
      <c r="G18777"/>
      <c r="H18777"/>
      <c r="I18777"/>
      <c r="J18777"/>
      <c r="K18777"/>
    </row>
    <row r="18778" spans="1:11" ht="15">
      <c r="A18778"/>
      <c r="B18778"/>
      <c r="C18778"/>
      <c r="D18778"/>
      <c r="E18778"/>
      <c r="F18778"/>
      <c r="G18778"/>
      <c r="H18778"/>
      <c r="I18778"/>
      <c r="J18778"/>
      <c r="K18778"/>
    </row>
    <row r="18779" spans="1:11" ht="15">
      <c r="A18779"/>
      <c r="B18779"/>
      <c r="C18779"/>
      <c r="D18779"/>
      <c r="E18779"/>
      <c r="F18779"/>
      <c r="G18779"/>
      <c r="H18779"/>
      <c r="I18779"/>
      <c r="J18779"/>
      <c r="K18779"/>
    </row>
    <row r="18780" spans="1:11" ht="15">
      <c r="A18780"/>
      <c r="B18780"/>
      <c r="C18780"/>
      <c r="D18780"/>
      <c r="E18780"/>
      <c r="F18780"/>
      <c r="G18780"/>
      <c r="H18780"/>
      <c r="I18780"/>
      <c r="J18780"/>
      <c r="K18780"/>
    </row>
    <row r="18781" spans="1:11" ht="15">
      <c r="A18781"/>
      <c r="B18781"/>
      <c r="C18781"/>
      <c r="D18781"/>
      <c r="E18781"/>
      <c r="F18781"/>
      <c r="G18781"/>
      <c r="H18781"/>
      <c r="I18781"/>
      <c r="J18781"/>
      <c r="K18781"/>
    </row>
    <row r="18782" spans="1:11" ht="15">
      <c r="A18782"/>
      <c r="B18782"/>
      <c r="C18782"/>
      <c r="D18782"/>
      <c r="E18782"/>
      <c r="F18782"/>
      <c r="G18782"/>
      <c r="H18782"/>
      <c r="I18782"/>
      <c r="J18782"/>
      <c r="K18782"/>
    </row>
    <row r="18783" spans="1:11" ht="15">
      <c r="A18783"/>
      <c r="B18783"/>
      <c r="C18783"/>
      <c r="D18783"/>
      <c r="E18783"/>
      <c r="F18783"/>
      <c r="G18783"/>
      <c r="H18783"/>
      <c r="I18783"/>
      <c r="J18783"/>
      <c r="K18783"/>
    </row>
    <row r="18784" spans="1:11" ht="15">
      <c r="A18784"/>
      <c r="B18784"/>
      <c r="C18784"/>
      <c r="D18784"/>
      <c r="E18784"/>
      <c r="F18784"/>
      <c r="G18784"/>
      <c r="H18784"/>
      <c r="I18784"/>
      <c r="J18784"/>
      <c r="K18784"/>
    </row>
    <row r="18785" spans="1:11" ht="15">
      <c r="A18785"/>
      <c r="B18785"/>
      <c r="C18785"/>
      <c r="D18785"/>
      <c r="E18785"/>
      <c r="F18785"/>
      <c r="G18785"/>
      <c r="H18785"/>
      <c r="I18785"/>
      <c r="J18785"/>
      <c r="K18785"/>
    </row>
    <row r="18786" spans="1:11" ht="15">
      <c r="A18786"/>
      <c r="B18786"/>
      <c r="C18786"/>
      <c r="D18786"/>
      <c r="E18786"/>
      <c r="F18786"/>
      <c r="G18786"/>
      <c r="H18786"/>
      <c r="I18786"/>
      <c r="J18786"/>
      <c r="K18786"/>
    </row>
    <row r="18787" spans="1:11" ht="15">
      <c r="A18787"/>
      <c r="B18787"/>
      <c r="C18787"/>
      <c r="D18787"/>
      <c r="E18787"/>
      <c r="F18787"/>
      <c r="G18787"/>
      <c r="H18787"/>
      <c r="I18787"/>
      <c r="J18787"/>
      <c r="K18787"/>
    </row>
    <row r="18788" spans="1:11" ht="15">
      <c r="A18788"/>
      <c r="B18788"/>
      <c r="C18788"/>
      <c r="D18788"/>
      <c r="E18788"/>
      <c r="F18788"/>
      <c r="G18788"/>
      <c r="H18788"/>
      <c r="I18788"/>
      <c r="J18788"/>
      <c r="K18788"/>
    </row>
    <row r="18789" spans="1:11" ht="15">
      <c r="A18789"/>
      <c r="B18789"/>
      <c r="C18789"/>
      <c r="D18789"/>
      <c r="E18789"/>
      <c r="F18789"/>
      <c r="G18789"/>
      <c r="H18789"/>
      <c r="I18789"/>
      <c r="J18789"/>
      <c r="K18789"/>
    </row>
    <row r="18790" spans="1:11" ht="15">
      <c r="A18790"/>
      <c r="B18790"/>
      <c r="C18790"/>
      <c r="D18790"/>
      <c r="E18790"/>
      <c r="F18790"/>
      <c r="G18790"/>
      <c r="H18790"/>
      <c r="I18790"/>
      <c r="J18790"/>
      <c r="K18790"/>
    </row>
    <row r="18791" spans="1:11" ht="15">
      <c r="A18791"/>
      <c r="B18791"/>
      <c r="C18791"/>
      <c r="D18791"/>
      <c r="E18791"/>
      <c r="F18791"/>
      <c r="G18791"/>
      <c r="H18791"/>
      <c r="I18791"/>
      <c r="J18791"/>
      <c r="K18791"/>
    </row>
    <row r="18792" spans="1:11" ht="15">
      <c r="A18792"/>
      <c r="B18792"/>
      <c r="C18792"/>
      <c r="D18792"/>
      <c r="E18792"/>
      <c r="F18792"/>
      <c r="G18792"/>
      <c r="H18792"/>
      <c r="I18792"/>
      <c r="J18792"/>
      <c r="K18792"/>
    </row>
    <row r="18793" spans="1:11" ht="15">
      <c r="A18793"/>
      <c r="B18793"/>
      <c r="C18793"/>
      <c r="D18793"/>
      <c r="E18793"/>
      <c r="F18793"/>
      <c r="G18793"/>
      <c r="H18793"/>
      <c r="I18793"/>
      <c r="J18793"/>
      <c r="K18793"/>
    </row>
    <row r="18794" spans="1:11" ht="15">
      <c r="A18794"/>
      <c r="B18794"/>
      <c r="C18794"/>
      <c r="D18794"/>
      <c r="E18794"/>
      <c r="F18794"/>
      <c r="G18794"/>
      <c r="H18794"/>
      <c r="I18794"/>
      <c r="J18794"/>
      <c r="K18794"/>
    </row>
    <row r="18795" spans="1:11" ht="15">
      <c r="A18795"/>
      <c r="B18795"/>
      <c r="C18795"/>
      <c r="D18795"/>
      <c r="E18795"/>
      <c r="F18795"/>
      <c r="G18795"/>
      <c r="H18795"/>
      <c r="I18795"/>
      <c r="J18795"/>
      <c r="K18795"/>
    </row>
    <row r="18796" spans="1:11" ht="15">
      <c r="A18796"/>
      <c r="B18796"/>
      <c r="C18796"/>
      <c r="D18796"/>
      <c r="E18796"/>
      <c r="F18796"/>
      <c r="G18796"/>
      <c r="H18796"/>
      <c r="I18796"/>
      <c r="J18796"/>
      <c r="K18796"/>
    </row>
    <row r="18797" spans="1:11" ht="15">
      <c r="A18797"/>
      <c r="B18797"/>
      <c r="C18797"/>
      <c r="D18797"/>
      <c r="E18797"/>
      <c r="F18797"/>
      <c r="G18797"/>
      <c r="H18797"/>
      <c r="I18797"/>
      <c r="J18797"/>
      <c r="K18797"/>
    </row>
    <row r="18798" spans="1:11" ht="15">
      <c r="A18798"/>
      <c r="B18798"/>
      <c r="C18798"/>
      <c r="D18798"/>
      <c r="E18798"/>
      <c r="F18798"/>
      <c r="G18798"/>
      <c r="H18798"/>
      <c r="I18798"/>
      <c r="J18798"/>
      <c r="K18798"/>
    </row>
    <row r="18799" spans="1:11" ht="15">
      <c r="A18799"/>
      <c r="B18799"/>
      <c r="C18799"/>
      <c r="D18799"/>
      <c r="E18799"/>
      <c r="F18799"/>
      <c r="G18799"/>
      <c r="H18799"/>
      <c r="I18799"/>
      <c r="J18799"/>
      <c r="K18799"/>
    </row>
    <row r="18800" spans="1:11" ht="15">
      <c r="A18800"/>
      <c r="B18800"/>
      <c r="C18800"/>
      <c r="D18800"/>
      <c r="E18800"/>
      <c r="F18800"/>
      <c r="G18800"/>
      <c r="H18800"/>
      <c r="I18800"/>
      <c r="J18800"/>
      <c r="K18800"/>
    </row>
    <row r="18801" spans="1:11" ht="15">
      <c r="A18801"/>
      <c r="B18801"/>
      <c r="C18801"/>
      <c r="D18801"/>
      <c r="E18801"/>
      <c r="F18801"/>
      <c r="G18801"/>
      <c r="H18801"/>
      <c r="I18801"/>
      <c r="J18801"/>
      <c r="K18801"/>
    </row>
    <row r="18802" spans="1:11" ht="15">
      <c r="A18802"/>
      <c r="B18802"/>
      <c r="C18802"/>
      <c r="D18802"/>
      <c r="E18802"/>
      <c r="F18802"/>
      <c r="G18802"/>
      <c r="H18802"/>
      <c r="I18802"/>
      <c r="J18802"/>
      <c r="K18802"/>
    </row>
    <row r="18803" spans="1:11" ht="15">
      <c r="A18803"/>
      <c r="B18803"/>
      <c r="C18803"/>
      <c r="D18803"/>
      <c r="E18803"/>
      <c r="F18803"/>
      <c r="G18803"/>
      <c r="H18803"/>
      <c r="I18803"/>
      <c r="J18803"/>
      <c r="K18803"/>
    </row>
    <row r="18804" spans="1:11" ht="15">
      <c r="A18804"/>
      <c r="B18804"/>
      <c r="C18804"/>
      <c r="D18804"/>
      <c r="E18804"/>
      <c r="F18804"/>
      <c r="G18804"/>
      <c r="H18804"/>
      <c r="I18804"/>
      <c r="J18804"/>
      <c r="K18804"/>
    </row>
    <row r="18805" spans="1:11" ht="15">
      <c r="A18805"/>
      <c r="B18805"/>
      <c r="C18805"/>
      <c r="D18805"/>
      <c r="E18805"/>
      <c r="F18805"/>
      <c r="G18805"/>
      <c r="H18805"/>
      <c r="I18805"/>
      <c r="J18805"/>
      <c r="K18805"/>
    </row>
    <row r="18806" spans="1:11" ht="15">
      <c r="A18806"/>
      <c r="B18806"/>
      <c r="C18806"/>
      <c r="D18806"/>
      <c r="E18806"/>
      <c r="F18806"/>
      <c r="G18806"/>
      <c r="H18806"/>
      <c r="I18806"/>
      <c r="J18806"/>
      <c r="K18806"/>
    </row>
    <row r="18807" spans="1:11" ht="15">
      <c r="A18807"/>
      <c r="B18807"/>
      <c r="C18807"/>
      <c r="D18807"/>
      <c r="E18807"/>
      <c r="F18807"/>
      <c r="G18807"/>
      <c r="H18807"/>
      <c r="I18807"/>
      <c r="J18807"/>
      <c r="K18807"/>
    </row>
    <row r="18808" spans="1:11" ht="15">
      <c r="A18808"/>
      <c r="B18808"/>
      <c r="C18808"/>
      <c r="D18808"/>
      <c r="E18808"/>
      <c r="F18808"/>
      <c r="G18808"/>
      <c r="H18808"/>
      <c r="I18808"/>
      <c r="J18808"/>
      <c r="K18808"/>
    </row>
    <row r="18809" spans="1:11" ht="15">
      <c r="A18809"/>
      <c r="B18809"/>
      <c r="C18809"/>
      <c r="D18809"/>
      <c r="E18809"/>
      <c r="F18809"/>
      <c r="G18809"/>
      <c r="H18809"/>
      <c r="I18809"/>
      <c r="J18809"/>
      <c r="K18809"/>
    </row>
    <row r="18810" spans="1:11" ht="15">
      <c r="A18810"/>
      <c r="B18810"/>
      <c r="C18810"/>
      <c r="D18810"/>
      <c r="E18810"/>
      <c r="F18810"/>
      <c r="G18810"/>
      <c r="H18810"/>
      <c r="I18810"/>
      <c r="J18810"/>
      <c r="K18810"/>
    </row>
    <row r="18811" spans="1:11" ht="15">
      <c r="A18811"/>
      <c r="B18811"/>
      <c r="C18811"/>
      <c r="D18811"/>
      <c r="E18811"/>
      <c r="F18811"/>
      <c r="G18811"/>
      <c r="H18811"/>
      <c r="I18811"/>
      <c r="J18811"/>
      <c r="K18811"/>
    </row>
    <row r="18812" spans="1:11" ht="15">
      <c r="A18812"/>
      <c r="B18812"/>
      <c r="C18812"/>
      <c r="D18812"/>
      <c r="E18812"/>
      <c r="F18812"/>
      <c r="G18812"/>
      <c r="H18812"/>
      <c r="I18812"/>
      <c r="J18812"/>
      <c r="K18812"/>
    </row>
    <row r="18813" spans="1:11" ht="15">
      <c r="A18813"/>
      <c r="B18813"/>
      <c r="C18813"/>
      <c r="D18813"/>
      <c r="E18813"/>
      <c r="F18813"/>
      <c r="G18813"/>
      <c r="H18813"/>
      <c r="I18813"/>
      <c r="J18813"/>
      <c r="K18813"/>
    </row>
    <row r="18814" spans="1:11" ht="15">
      <c r="A18814"/>
      <c r="B18814"/>
      <c r="C18814"/>
      <c r="D18814"/>
      <c r="E18814"/>
      <c r="F18814"/>
      <c r="G18814"/>
      <c r="H18814"/>
      <c r="I18814"/>
      <c r="J18814"/>
      <c r="K18814"/>
    </row>
    <row r="18815" spans="1:11" ht="15">
      <c r="A18815"/>
      <c r="B18815"/>
      <c r="C18815"/>
      <c r="D18815"/>
      <c r="E18815"/>
      <c r="F18815"/>
      <c r="G18815"/>
      <c r="H18815"/>
      <c r="I18815"/>
      <c r="J18815"/>
      <c r="K18815"/>
    </row>
    <row r="18816" spans="1:11" ht="15">
      <c r="A18816"/>
      <c r="B18816"/>
      <c r="C18816"/>
      <c r="D18816"/>
      <c r="E18816"/>
      <c r="F18816"/>
      <c r="G18816"/>
      <c r="H18816"/>
      <c r="I18816"/>
      <c r="J18816"/>
      <c r="K18816"/>
    </row>
    <row r="18817" spans="1:11" ht="15">
      <c r="A18817"/>
      <c r="B18817"/>
      <c r="C18817"/>
      <c r="D18817"/>
      <c r="E18817"/>
      <c r="F18817"/>
      <c r="G18817"/>
      <c r="H18817"/>
      <c r="I18817"/>
      <c r="J18817"/>
      <c r="K18817"/>
    </row>
    <row r="18818" spans="1:11" ht="15">
      <c r="A18818"/>
      <c r="B18818"/>
      <c r="C18818"/>
      <c r="D18818"/>
      <c r="E18818"/>
      <c r="F18818"/>
      <c r="G18818"/>
      <c r="H18818"/>
      <c r="I18818"/>
      <c r="J18818"/>
      <c r="K18818"/>
    </row>
    <row r="18819" spans="1:11" ht="15">
      <c r="A18819"/>
      <c r="B18819"/>
      <c r="C18819"/>
      <c r="D18819"/>
      <c r="E18819"/>
      <c r="F18819"/>
      <c r="G18819"/>
      <c r="H18819"/>
      <c r="I18819"/>
      <c r="J18819"/>
      <c r="K18819"/>
    </row>
    <row r="18820" spans="1:11" ht="15">
      <c r="A18820"/>
      <c r="B18820"/>
      <c r="C18820"/>
      <c r="D18820"/>
      <c r="E18820"/>
      <c r="F18820"/>
      <c r="G18820"/>
      <c r="H18820"/>
      <c r="I18820"/>
      <c r="J18820"/>
      <c r="K18820"/>
    </row>
    <row r="18821" spans="1:11" ht="15">
      <c r="A18821"/>
      <c r="B18821"/>
      <c r="C18821"/>
      <c r="D18821"/>
      <c r="E18821"/>
      <c r="F18821"/>
      <c r="G18821"/>
      <c r="H18821"/>
      <c r="I18821"/>
      <c r="J18821"/>
      <c r="K18821"/>
    </row>
    <row r="18822" spans="1:11" ht="15">
      <c r="A18822"/>
      <c r="B18822"/>
      <c r="C18822"/>
      <c r="D18822"/>
      <c r="E18822"/>
      <c r="F18822"/>
      <c r="G18822"/>
      <c r="H18822"/>
      <c r="I18822"/>
      <c r="J18822"/>
      <c r="K18822"/>
    </row>
    <row r="18823" spans="1:11" ht="15">
      <c r="A18823"/>
      <c r="B18823"/>
      <c r="C18823"/>
      <c r="D18823"/>
      <c r="E18823"/>
      <c r="F18823"/>
      <c r="G18823"/>
      <c r="H18823"/>
      <c r="I18823"/>
      <c r="J18823"/>
      <c r="K18823"/>
    </row>
    <row r="18824" spans="1:11" ht="15">
      <c r="A18824"/>
      <c r="B18824"/>
      <c r="C18824"/>
      <c r="D18824"/>
      <c r="E18824"/>
      <c r="F18824"/>
      <c r="G18824"/>
      <c r="H18824"/>
      <c r="I18824"/>
      <c r="J18824"/>
      <c r="K18824"/>
    </row>
    <row r="18825" spans="1:11" ht="15">
      <c r="A18825"/>
      <c r="B18825"/>
      <c r="C18825"/>
      <c r="D18825"/>
      <c r="E18825"/>
      <c r="F18825"/>
      <c r="G18825"/>
      <c r="H18825"/>
      <c r="I18825"/>
      <c r="J18825"/>
      <c r="K18825"/>
    </row>
    <row r="18826" spans="1:11" ht="15">
      <c r="A18826"/>
      <c r="B18826"/>
      <c r="C18826"/>
      <c r="D18826"/>
      <c r="E18826"/>
      <c r="F18826"/>
      <c r="G18826"/>
      <c r="H18826"/>
      <c r="I18826"/>
      <c r="J18826"/>
      <c r="K18826"/>
    </row>
    <row r="18827" spans="1:11" ht="15">
      <c r="A18827"/>
      <c r="B18827"/>
      <c r="C18827"/>
      <c r="D18827"/>
      <c r="E18827"/>
      <c r="F18827"/>
      <c r="G18827"/>
      <c r="H18827"/>
      <c r="I18827"/>
      <c r="J18827"/>
      <c r="K18827"/>
    </row>
    <row r="18828" spans="1:11" ht="15">
      <c r="A18828"/>
      <c r="B18828"/>
      <c r="C18828"/>
      <c r="D18828"/>
      <c r="E18828"/>
      <c r="F18828"/>
      <c r="G18828"/>
      <c r="H18828"/>
      <c r="I18828"/>
      <c r="J18828"/>
      <c r="K18828"/>
    </row>
    <row r="18829" spans="1:11" ht="15">
      <c r="A18829"/>
      <c r="B18829"/>
      <c r="C18829"/>
      <c r="D18829"/>
      <c r="E18829"/>
      <c r="F18829"/>
      <c r="G18829"/>
      <c r="H18829"/>
      <c r="I18829"/>
      <c r="J18829"/>
      <c r="K18829"/>
    </row>
    <row r="18830" spans="1:11" ht="15">
      <c r="A18830"/>
      <c r="B18830"/>
      <c r="C18830"/>
      <c r="D18830"/>
      <c r="E18830"/>
      <c r="F18830"/>
      <c r="G18830"/>
      <c r="H18830"/>
      <c r="I18830"/>
      <c r="J18830"/>
      <c r="K18830"/>
    </row>
    <row r="18831" spans="1:11" ht="15">
      <c r="A18831"/>
      <c r="B18831"/>
      <c r="C18831"/>
      <c r="D18831"/>
      <c r="E18831"/>
      <c r="F18831"/>
      <c r="G18831"/>
      <c r="H18831"/>
      <c r="I18831"/>
      <c r="J18831"/>
      <c r="K18831"/>
    </row>
    <row r="18832" spans="1:11" ht="15">
      <c r="A18832"/>
      <c r="B18832"/>
      <c r="C18832"/>
      <c r="D18832"/>
      <c r="E18832"/>
      <c r="F18832"/>
      <c r="G18832"/>
      <c r="H18832"/>
      <c r="I18832"/>
      <c r="J18832"/>
      <c r="K18832"/>
    </row>
    <row r="18833" spans="1:11" ht="15">
      <c r="A18833"/>
      <c r="B18833"/>
      <c r="C18833"/>
      <c r="D18833"/>
      <c r="E18833"/>
      <c r="F18833"/>
      <c r="G18833"/>
      <c r="H18833"/>
      <c r="I18833"/>
      <c r="J18833"/>
      <c r="K18833"/>
    </row>
    <row r="18834" spans="1:11" ht="15">
      <c r="A18834"/>
      <c r="B18834"/>
      <c r="C18834"/>
      <c r="D18834"/>
      <c r="E18834"/>
      <c r="F18834"/>
      <c r="G18834"/>
      <c r="H18834"/>
      <c r="I18834"/>
      <c r="J18834"/>
      <c r="K18834"/>
    </row>
    <row r="18835" spans="1:11" ht="15">
      <c r="A18835"/>
      <c r="B18835"/>
      <c r="C18835"/>
      <c r="D18835"/>
      <c r="E18835"/>
      <c r="F18835"/>
      <c r="G18835"/>
      <c r="H18835"/>
      <c r="I18835"/>
      <c r="J18835"/>
      <c r="K18835"/>
    </row>
    <row r="18836" spans="1:11" ht="15">
      <c r="A18836"/>
      <c r="B18836"/>
      <c r="C18836"/>
      <c r="D18836"/>
      <c r="E18836"/>
      <c r="F18836"/>
      <c r="G18836"/>
      <c r="H18836"/>
      <c r="I18836"/>
      <c r="J18836"/>
      <c r="K18836"/>
    </row>
    <row r="18837" spans="1:11" ht="15">
      <c r="A18837"/>
      <c r="B18837"/>
      <c r="C18837"/>
      <c r="D18837"/>
      <c r="E18837"/>
      <c r="F18837"/>
      <c r="G18837"/>
      <c r="H18837"/>
      <c r="I18837"/>
      <c r="J18837"/>
      <c r="K18837"/>
    </row>
    <row r="18838" spans="1:11" ht="15">
      <c r="A18838"/>
      <c r="B18838"/>
      <c r="C18838"/>
      <c r="D18838"/>
      <c r="E18838"/>
      <c r="F18838"/>
      <c r="G18838"/>
      <c r="H18838"/>
      <c r="I18838"/>
      <c r="J18838"/>
      <c r="K18838"/>
    </row>
    <row r="18839" spans="1:11" ht="15">
      <c r="A18839"/>
      <c r="B18839"/>
      <c r="C18839"/>
      <c r="D18839"/>
      <c r="E18839"/>
      <c r="F18839"/>
      <c r="G18839"/>
      <c r="H18839"/>
      <c r="I18839"/>
      <c r="J18839"/>
      <c r="K18839"/>
    </row>
    <row r="18840" spans="1:11" ht="15">
      <c r="A18840"/>
      <c r="B18840"/>
      <c r="C18840"/>
      <c r="D18840"/>
      <c r="E18840"/>
      <c r="F18840"/>
      <c r="G18840"/>
      <c r="H18840"/>
      <c r="I18840"/>
      <c r="J18840"/>
      <c r="K18840"/>
    </row>
    <row r="18841" spans="1:11" ht="15">
      <c r="A18841"/>
      <c r="B18841"/>
      <c r="C18841"/>
      <c r="D18841"/>
      <c r="E18841"/>
      <c r="F18841"/>
      <c r="G18841"/>
      <c r="H18841"/>
      <c r="I18841"/>
      <c r="J18841"/>
      <c r="K18841"/>
    </row>
    <row r="18842" spans="1:11" ht="15">
      <c r="A18842"/>
      <c r="B18842"/>
      <c r="C18842"/>
      <c r="D18842"/>
      <c r="E18842"/>
      <c r="F18842"/>
      <c r="G18842"/>
      <c r="H18842"/>
      <c r="I18842"/>
      <c r="J18842"/>
      <c r="K18842"/>
    </row>
    <row r="18843" spans="1:11" ht="15">
      <c r="A18843"/>
      <c r="B18843"/>
      <c r="C18843"/>
      <c r="D18843"/>
      <c r="E18843"/>
      <c r="F18843"/>
      <c r="G18843"/>
      <c r="H18843"/>
      <c r="I18843"/>
      <c r="J18843"/>
      <c r="K18843"/>
    </row>
    <row r="18844" spans="1:11" ht="15">
      <c r="A18844"/>
      <c r="B18844"/>
      <c r="C18844"/>
      <c r="D18844"/>
      <c r="E18844"/>
      <c r="F18844"/>
      <c r="G18844"/>
      <c r="H18844"/>
      <c r="I18844"/>
      <c r="J18844"/>
      <c r="K18844"/>
    </row>
    <row r="18845" spans="1:11" ht="15">
      <c r="A18845"/>
      <c r="B18845"/>
      <c r="C18845"/>
      <c r="D18845"/>
      <c r="E18845"/>
      <c r="F18845"/>
      <c r="G18845"/>
      <c r="H18845"/>
      <c r="I18845"/>
      <c r="J18845"/>
      <c r="K18845"/>
    </row>
    <row r="18846" spans="1:11" ht="15">
      <c r="A18846"/>
      <c r="B18846"/>
      <c r="C18846"/>
      <c r="D18846"/>
      <c r="E18846"/>
      <c r="F18846"/>
      <c r="G18846"/>
      <c r="H18846"/>
      <c r="I18846"/>
      <c r="J18846"/>
      <c r="K18846"/>
    </row>
    <row r="18847" spans="1:11" ht="15">
      <c r="A18847"/>
      <c r="B18847"/>
      <c r="C18847"/>
      <c r="D18847"/>
      <c r="E18847"/>
      <c r="F18847"/>
      <c r="G18847"/>
      <c r="H18847"/>
      <c r="I18847"/>
      <c r="J18847"/>
      <c r="K18847"/>
    </row>
    <row r="18848" spans="1:11" ht="15">
      <c r="A18848"/>
      <c r="B18848"/>
      <c r="C18848"/>
      <c r="D18848"/>
      <c r="E18848"/>
      <c r="F18848"/>
      <c r="G18848"/>
      <c r="H18848"/>
      <c r="I18848"/>
      <c r="J18848"/>
      <c r="K18848"/>
    </row>
    <row r="18849" spans="1:11" ht="15">
      <c r="A18849"/>
      <c r="B18849"/>
      <c r="C18849"/>
      <c r="D18849"/>
      <c r="E18849"/>
      <c r="F18849"/>
      <c r="G18849"/>
      <c r="H18849"/>
      <c r="I18849"/>
      <c r="J18849"/>
      <c r="K18849"/>
    </row>
    <row r="18850" spans="1:11" ht="15">
      <c r="A18850"/>
      <c r="B18850"/>
      <c r="C18850"/>
      <c r="D18850"/>
      <c r="E18850"/>
      <c r="F18850"/>
      <c r="G18850"/>
      <c r="H18850"/>
      <c r="I18850"/>
      <c r="J18850"/>
      <c r="K18850"/>
    </row>
    <row r="18851" spans="1:11" ht="15">
      <c r="A18851"/>
      <c r="B18851"/>
      <c r="C18851"/>
      <c r="D18851"/>
      <c r="E18851"/>
      <c r="F18851"/>
      <c r="G18851"/>
      <c r="H18851"/>
      <c r="I18851"/>
      <c r="J18851"/>
      <c r="K18851"/>
    </row>
    <row r="18852" spans="1:11" ht="15">
      <c r="A18852"/>
      <c r="B18852"/>
      <c r="C18852"/>
      <c r="D18852"/>
      <c r="E18852"/>
      <c r="F18852"/>
      <c r="G18852"/>
      <c r="H18852"/>
      <c r="I18852"/>
      <c r="J18852"/>
      <c r="K18852"/>
    </row>
    <row r="18853" spans="1:11" ht="15">
      <c r="A18853"/>
      <c r="B18853"/>
      <c r="C18853"/>
      <c r="D18853"/>
      <c r="E18853"/>
      <c r="F18853"/>
      <c r="G18853"/>
      <c r="H18853"/>
      <c r="I18853"/>
      <c r="J18853"/>
      <c r="K18853"/>
    </row>
    <row r="18854" spans="1:11" ht="15">
      <c r="A18854"/>
      <c r="B18854"/>
      <c r="C18854"/>
      <c r="D18854"/>
      <c r="E18854"/>
      <c r="F18854"/>
      <c r="G18854"/>
      <c r="H18854"/>
      <c r="I18854"/>
      <c r="J18854"/>
      <c r="K18854"/>
    </row>
    <row r="18855" spans="1:11" ht="15">
      <c r="A18855"/>
      <c r="B18855"/>
      <c r="C18855"/>
      <c r="D18855"/>
      <c r="E18855"/>
      <c r="F18855"/>
      <c r="G18855"/>
      <c r="H18855"/>
      <c r="I18855"/>
      <c r="J18855"/>
      <c r="K18855"/>
    </row>
    <row r="18856" spans="1:11" ht="15">
      <c r="A18856"/>
      <c r="B18856"/>
      <c r="C18856"/>
      <c r="D18856"/>
      <c r="E18856"/>
      <c r="F18856"/>
      <c r="G18856"/>
      <c r="H18856"/>
      <c r="I18856"/>
      <c r="J18856"/>
      <c r="K18856"/>
    </row>
    <row r="18857" spans="1:11" ht="15">
      <c r="A18857"/>
      <c r="B18857"/>
      <c r="C18857"/>
      <c r="D18857"/>
      <c r="E18857"/>
      <c r="F18857"/>
      <c r="G18857"/>
      <c r="H18857"/>
      <c r="I18857"/>
      <c r="J18857"/>
      <c r="K18857"/>
    </row>
    <row r="18858" spans="1:11" ht="15">
      <c r="A18858"/>
      <c r="B18858"/>
      <c r="C18858"/>
      <c r="D18858"/>
      <c r="E18858"/>
      <c r="F18858"/>
      <c r="G18858"/>
      <c r="H18858"/>
      <c r="I18858"/>
      <c r="J18858"/>
      <c r="K18858"/>
    </row>
    <row r="18859" spans="1:11" ht="15">
      <c r="A18859"/>
      <c r="B18859"/>
      <c r="C18859"/>
      <c r="D18859"/>
      <c r="E18859"/>
      <c r="F18859"/>
      <c r="G18859"/>
      <c r="H18859"/>
      <c r="I18859"/>
      <c r="J18859"/>
      <c r="K18859"/>
    </row>
    <row r="18860" spans="1:11" ht="15">
      <c r="A18860"/>
      <c r="B18860"/>
      <c r="C18860"/>
      <c r="D18860"/>
      <c r="E18860"/>
      <c r="F18860"/>
      <c r="G18860"/>
      <c r="H18860"/>
      <c r="I18860"/>
      <c r="J18860"/>
      <c r="K18860"/>
    </row>
    <row r="18861" spans="1:11" ht="15">
      <c r="A18861"/>
      <c r="B18861"/>
      <c r="C18861"/>
      <c r="D18861"/>
      <c r="E18861"/>
      <c r="F18861"/>
      <c r="G18861"/>
      <c r="H18861"/>
      <c r="I18861"/>
      <c r="J18861"/>
      <c r="K18861"/>
    </row>
    <row r="18862" spans="1:11" ht="15">
      <c r="A18862"/>
      <c r="B18862"/>
      <c r="C18862"/>
      <c r="D18862"/>
      <c r="E18862"/>
      <c r="F18862"/>
      <c r="G18862"/>
      <c r="H18862"/>
      <c r="I18862"/>
      <c r="J18862"/>
      <c r="K18862"/>
    </row>
    <row r="18863" spans="1:11" ht="15">
      <c r="A18863"/>
      <c r="B18863"/>
      <c r="C18863"/>
      <c r="D18863"/>
      <c r="E18863"/>
      <c r="F18863"/>
      <c r="G18863"/>
      <c r="H18863"/>
      <c r="I18863"/>
      <c r="J18863"/>
      <c r="K18863"/>
    </row>
    <row r="18864" spans="1:11" ht="15">
      <c r="A18864"/>
      <c r="B18864"/>
      <c r="C18864"/>
      <c r="D18864"/>
      <c r="E18864"/>
      <c r="F18864"/>
      <c r="G18864"/>
      <c r="H18864"/>
      <c r="I18864"/>
      <c r="J18864"/>
      <c r="K18864"/>
    </row>
    <row r="18865" spans="1:11" ht="15">
      <c r="A18865"/>
      <c r="B18865"/>
      <c r="C18865"/>
      <c r="D18865"/>
      <c r="E18865"/>
      <c r="F18865"/>
      <c r="G18865"/>
      <c r="H18865"/>
      <c r="I18865"/>
      <c r="J18865"/>
      <c r="K18865"/>
    </row>
    <row r="18866" spans="1:11" ht="15">
      <c r="A18866"/>
      <c r="B18866"/>
      <c r="C18866"/>
      <c r="D18866"/>
      <c r="E18866"/>
      <c r="F18866"/>
      <c r="G18866"/>
      <c r="H18866"/>
      <c r="I18866"/>
      <c r="J18866"/>
      <c r="K18866"/>
    </row>
    <row r="18867" spans="1:11" ht="15">
      <c r="A18867"/>
      <c r="B18867"/>
      <c r="C18867"/>
      <c r="D18867"/>
      <c r="E18867"/>
      <c r="F18867"/>
      <c r="G18867"/>
      <c r="H18867"/>
      <c r="I18867"/>
      <c r="J18867"/>
      <c r="K18867"/>
    </row>
    <row r="18868" spans="1:11" ht="15">
      <c r="A18868"/>
      <c r="B18868"/>
      <c r="C18868"/>
      <c r="D18868"/>
      <c r="E18868"/>
      <c r="F18868"/>
      <c r="G18868"/>
      <c r="H18868"/>
      <c r="I18868"/>
      <c r="J18868"/>
      <c r="K18868"/>
    </row>
    <row r="18869" spans="1:11" ht="15">
      <c r="A18869"/>
      <c r="B18869"/>
      <c r="C18869"/>
      <c r="D18869"/>
      <c r="E18869"/>
      <c r="F18869"/>
      <c r="G18869"/>
      <c r="H18869"/>
      <c r="I18869"/>
      <c r="J18869"/>
      <c r="K18869"/>
    </row>
    <row r="18870" spans="1:11" ht="15">
      <c r="A18870"/>
      <c r="B18870"/>
      <c r="C18870"/>
      <c r="D18870"/>
      <c r="E18870"/>
      <c r="F18870"/>
      <c r="G18870"/>
      <c r="H18870"/>
      <c r="I18870"/>
      <c r="J18870"/>
      <c r="K18870"/>
    </row>
    <row r="18871" spans="1:11" ht="15">
      <c r="A18871"/>
      <c r="B18871"/>
      <c r="C18871"/>
      <c r="D18871"/>
      <c r="E18871"/>
      <c r="F18871"/>
      <c r="G18871"/>
      <c r="H18871"/>
      <c r="I18871"/>
      <c r="J18871"/>
      <c r="K18871"/>
    </row>
    <row r="18872" spans="1:11" ht="15">
      <c r="A18872"/>
      <c r="B18872"/>
      <c r="C18872"/>
      <c r="D18872"/>
      <c r="E18872"/>
      <c r="F18872"/>
      <c r="G18872"/>
      <c r="H18872"/>
      <c r="I18872"/>
      <c r="J18872"/>
      <c r="K18872"/>
    </row>
    <row r="18873" spans="1:11" ht="15">
      <c r="A18873"/>
      <c r="B18873"/>
      <c r="C18873"/>
      <c r="D18873"/>
      <c r="E18873"/>
      <c r="F18873"/>
      <c r="G18873"/>
      <c r="H18873"/>
      <c r="I18873"/>
      <c r="J18873"/>
      <c r="K18873"/>
    </row>
    <row r="18874" spans="1:11" ht="15">
      <c r="A18874"/>
      <c r="B18874"/>
      <c r="C18874"/>
      <c r="D18874"/>
      <c r="E18874"/>
      <c r="F18874"/>
      <c r="G18874"/>
      <c r="H18874"/>
      <c r="I18874"/>
      <c r="J18874"/>
      <c r="K18874"/>
    </row>
    <row r="18875" spans="1:11" ht="15">
      <c r="A18875"/>
      <c r="B18875"/>
      <c r="C18875"/>
      <c r="D18875"/>
      <c r="E18875"/>
      <c r="F18875"/>
      <c r="G18875"/>
      <c r="H18875"/>
      <c r="I18875"/>
      <c r="J18875"/>
      <c r="K18875"/>
    </row>
    <row r="18876" spans="1:11" ht="15">
      <c r="A18876"/>
      <c r="B18876"/>
      <c r="C18876"/>
      <c r="D18876"/>
      <c r="E18876"/>
      <c r="F18876"/>
      <c r="G18876"/>
      <c r="H18876"/>
      <c r="I18876"/>
      <c r="J18876"/>
      <c r="K18876"/>
    </row>
    <row r="18877" spans="1:11" ht="15">
      <c r="A18877"/>
      <c r="B18877"/>
      <c r="C18877"/>
      <c r="D18877"/>
      <c r="E18877"/>
      <c r="F18877"/>
      <c r="G18877"/>
      <c r="H18877"/>
      <c r="I18877"/>
      <c r="J18877"/>
      <c r="K18877"/>
    </row>
    <row r="18878" spans="1:11" ht="15">
      <c r="A18878"/>
      <c r="B18878"/>
      <c r="C18878"/>
      <c r="D18878"/>
      <c r="E18878"/>
      <c r="F18878"/>
      <c r="G18878"/>
      <c r="H18878"/>
      <c r="I18878"/>
      <c r="J18878"/>
      <c r="K18878"/>
    </row>
    <row r="18879" spans="1:11" ht="15">
      <c r="A18879"/>
      <c r="B18879"/>
      <c r="C18879"/>
      <c r="D18879"/>
      <c r="E18879"/>
      <c r="F18879"/>
      <c r="G18879"/>
      <c r="H18879"/>
      <c r="I18879"/>
      <c r="J18879"/>
      <c r="K18879"/>
    </row>
    <row r="18880" spans="1:11" ht="15">
      <c r="A18880"/>
      <c r="B18880"/>
      <c r="C18880"/>
      <c r="D18880"/>
      <c r="E18880"/>
      <c r="F18880"/>
      <c r="G18880"/>
      <c r="H18880"/>
      <c r="I18880"/>
      <c r="J18880"/>
      <c r="K18880"/>
    </row>
    <row r="18881" spans="1:11" ht="15">
      <c r="A18881"/>
      <c r="B18881"/>
      <c r="C18881"/>
      <c r="D18881"/>
      <c r="E18881"/>
      <c r="F18881"/>
      <c r="G18881"/>
      <c r="H18881"/>
      <c r="I18881"/>
      <c r="J18881"/>
      <c r="K18881"/>
    </row>
    <row r="18882" spans="1:11" ht="15">
      <c r="A18882"/>
      <c r="B18882"/>
      <c r="C18882"/>
      <c r="D18882"/>
      <c r="E18882"/>
      <c r="F18882"/>
      <c r="G18882"/>
      <c r="H18882"/>
      <c r="I18882"/>
      <c r="J18882"/>
      <c r="K18882"/>
    </row>
    <row r="18883" spans="1:11" ht="15">
      <c r="A18883"/>
      <c r="B18883"/>
      <c r="C18883"/>
      <c r="D18883"/>
      <c r="E18883"/>
      <c r="F18883"/>
      <c r="G18883"/>
      <c r="H18883"/>
      <c r="I18883"/>
      <c r="J18883"/>
      <c r="K18883"/>
    </row>
    <row r="18884" spans="1:11" ht="15">
      <c r="A18884"/>
      <c r="B18884"/>
      <c r="C18884"/>
      <c r="D18884"/>
      <c r="E18884"/>
      <c r="F18884"/>
      <c r="G18884"/>
      <c r="H18884"/>
      <c r="I18884"/>
      <c r="J18884"/>
      <c r="K18884"/>
    </row>
    <row r="18885" spans="1:11" ht="15">
      <c r="A18885"/>
      <c r="B18885"/>
      <c r="C18885"/>
      <c r="D18885"/>
      <c r="E18885"/>
      <c r="F18885"/>
      <c r="G18885"/>
      <c r="H18885"/>
      <c r="I18885"/>
      <c r="J18885"/>
      <c r="K18885"/>
    </row>
    <row r="18886" spans="1:11" ht="15">
      <c r="A18886"/>
      <c r="B18886"/>
      <c r="C18886"/>
      <c r="D18886"/>
      <c r="E18886"/>
      <c r="F18886"/>
      <c r="G18886"/>
      <c r="H18886"/>
      <c r="I18886"/>
      <c r="J18886"/>
      <c r="K18886"/>
    </row>
    <row r="18887" spans="1:11" ht="15">
      <c r="A18887"/>
      <c r="B18887"/>
      <c r="C18887"/>
      <c r="D18887"/>
      <c r="E18887"/>
      <c r="F18887"/>
      <c r="G18887"/>
      <c r="H18887"/>
      <c r="I18887"/>
      <c r="J18887"/>
      <c r="K18887"/>
    </row>
    <row r="18888" spans="1:11" ht="15">
      <c r="A18888"/>
      <c r="B18888"/>
      <c r="C18888"/>
      <c r="D18888"/>
      <c r="E18888"/>
      <c r="F18888"/>
      <c r="G18888"/>
      <c r="H18888"/>
      <c r="I18888"/>
      <c r="J18888"/>
      <c r="K18888"/>
    </row>
    <row r="18889" spans="1:11" ht="15">
      <c r="A18889"/>
      <c r="B18889"/>
      <c r="C18889"/>
      <c r="D18889"/>
      <c r="E18889"/>
      <c r="F18889"/>
      <c r="G18889"/>
      <c r="H18889"/>
      <c r="I18889"/>
      <c r="J18889"/>
      <c r="K18889"/>
    </row>
    <row r="18890" spans="1:11" ht="15">
      <c r="A18890"/>
      <c r="B18890"/>
      <c r="C18890"/>
      <c r="D18890"/>
      <c r="E18890"/>
      <c r="F18890"/>
      <c r="G18890"/>
      <c r="H18890"/>
      <c r="I18890"/>
      <c r="J18890"/>
      <c r="K18890"/>
    </row>
    <row r="18891" spans="1:11" ht="15">
      <c r="A18891"/>
      <c r="B18891"/>
      <c r="C18891"/>
      <c r="D18891"/>
      <c r="E18891"/>
      <c r="F18891"/>
      <c r="G18891"/>
      <c r="H18891"/>
      <c r="I18891"/>
      <c r="J18891"/>
      <c r="K18891"/>
    </row>
    <row r="18892" spans="1:11" ht="15">
      <c r="A18892"/>
      <c r="B18892"/>
      <c r="C18892"/>
      <c r="D18892"/>
      <c r="E18892"/>
      <c r="F18892"/>
      <c r="G18892"/>
      <c r="H18892"/>
      <c r="I18892"/>
      <c r="J18892"/>
      <c r="K18892"/>
    </row>
    <row r="18893" spans="1:11" ht="15">
      <c r="A18893"/>
      <c r="B18893"/>
      <c r="C18893"/>
      <c r="D18893"/>
      <c r="E18893"/>
      <c r="F18893"/>
      <c r="G18893"/>
      <c r="H18893"/>
      <c r="I18893"/>
      <c r="J18893"/>
      <c r="K18893"/>
    </row>
    <row r="18894" spans="1:11" ht="15">
      <c r="A18894"/>
      <c r="B18894"/>
      <c r="C18894"/>
      <c r="D18894"/>
      <c r="E18894"/>
      <c r="F18894"/>
      <c r="G18894"/>
      <c r="H18894"/>
      <c r="I18894"/>
      <c r="J18894"/>
      <c r="K18894"/>
    </row>
    <row r="18895" spans="1:11" ht="15">
      <c r="A18895"/>
      <c r="B18895"/>
      <c r="C18895"/>
      <c r="D18895"/>
      <c r="E18895"/>
      <c r="F18895"/>
      <c r="G18895"/>
      <c r="H18895"/>
      <c r="I18895"/>
      <c r="J18895"/>
      <c r="K18895"/>
    </row>
    <row r="18896" spans="1:11" ht="15">
      <c r="A18896"/>
      <c r="B18896"/>
      <c r="C18896"/>
      <c r="D18896"/>
      <c r="E18896"/>
      <c r="F18896"/>
      <c r="G18896"/>
      <c r="H18896"/>
      <c r="I18896"/>
      <c r="J18896"/>
      <c r="K18896"/>
    </row>
    <row r="18897" spans="1:11" ht="15">
      <c r="A18897"/>
      <c r="B18897"/>
      <c r="C18897"/>
      <c r="D18897"/>
      <c r="E18897"/>
      <c r="F18897"/>
      <c r="G18897"/>
      <c r="H18897"/>
      <c r="I18897"/>
      <c r="J18897"/>
      <c r="K18897"/>
    </row>
    <row r="18898" spans="1:11" ht="15">
      <c r="A18898"/>
      <c r="B18898"/>
      <c r="C18898"/>
      <c r="D18898"/>
      <c r="E18898"/>
      <c r="F18898"/>
      <c r="G18898"/>
      <c r="H18898"/>
      <c r="I18898"/>
      <c r="J18898"/>
      <c r="K18898"/>
    </row>
    <row r="18899" spans="1:11" ht="15">
      <c r="A18899"/>
      <c r="B18899"/>
      <c r="C18899"/>
      <c r="D18899"/>
      <c r="E18899"/>
      <c r="F18899"/>
      <c r="G18899"/>
      <c r="H18899"/>
      <c r="I18899"/>
      <c r="J18899"/>
      <c r="K18899"/>
    </row>
    <row r="18900" spans="1:11" ht="15">
      <c r="A18900"/>
      <c r="B18900"/>
      <c r="C18900"/>
      <c r="D18900"/>
      <c r="E18900"/>
      <c r="F18900"/>
      <c r="G18900"/>
      <c r="H18900"/>
      <c r="I18900"/>
      <c r="J18900"/>
      <c r="K18900"/>
    </row>
    <row r="18901" spans="1:11" ht="15">
      <c r="A18901"/>
      <c r="B18901"/>
      <c r="C18901"/>
      <c r="D18901"/>
      <c r="E18901"/>
      <c r="F18901"/>
      <c r="G18901"/>
      <c r="H18901"/>
      <c r="I18901"/>
      <c r="J18901"/>
      <c r="K18901"/>
    </row>
    <row r="18902" spans="1:11" ht="15">
      <c r="A18902"/>
      <c r="B18902"/>
      <c r="C18902"/>
      <c r="D18902"/>
      <c r="E18902"/>
      <c r="F18902"/>
      <c r="G18902"/>
      <c r="H18902"/>
      <c r="I18902"/>
      <c r="J18902"/>
      <c r="K18902"/>
    </row>
    <row r="18903" spans="1:11" ht="15">
      <c r="A18903"/>
      <c r="B18903"/>
      <c r="C18903"/>
      <c r="D18903"/>
      <c r="E18903"/>
      <c r="F18903"/>
      <c r="G18903"/>
      <c r="H18903"/>
      <c r="I18903"/>
      <c r="J18903"/>
      <c r="K18903"/>
    </row>
    <row r="18904" spans="1:11" ht="15">
      <c r="A18904"/>
      <c r="B18904"/>
      <c r="C18904"/>
      <c r="D18904"/>
      <c r="E18904"/>
      <c r="F18904"/>
      <c r="G18904"/>
      <c r="H18904"/>
      <c r="I18904"/>
      <c r="J18904"/>
      <c r="K18904"/>
    </row>
    <row r="18905" spans="1:11" ht="15">
      <c r="A18905"/>
      <c r="B18905"/>
      <c r="C18905"/>
      <c r="D18905"/>
      <c r="E18905"/>
      <c r="F18905"/>
      <c r="G18905"/>
      <c r="H18905"/>
      <c r="I18905"/>
      <c r="J18905"/>
      <c r="K18905"/>
    </row>
    <row r="18906" spans="1:11" ht="15">
      <c r="A18906"/>
      <c r="B18906"/>
      <c r="C18906"/>
      <c r="D18906"/>
      <c r="E18906"/>
      <c r="F18906"/>
      <c r="G18906"/>
      <c r="H18906"/>
      <c r="I18906"/>
      <c r="J18906"/>
      <c r="K18906"/>
    </row>
    <row r="18907" spans="1:11" ht="15">
      <c r="A18907"/>
      <c r="B18907"/>
      <c r="C18907"/>
      <c r="D18907"/>
      <c r="E18907"/>
      <c r="F18907"/>
      <c r="G18907"/>
      <c r="H18907"/>
      <c r="I18907"/>
      <c r="J18907"/>
      <c r="K18907"/>
    </row>
    <row r="18908" spans="1:11" ht="15">
      <c r="A18908"/>
      <c r="B18908"/>
      <c r="C18908"/>
      <c r="D18908"/>
      <c r="E18908"/>
      <c r="F18908"/>
      <c r="G18908"/>
      <c r="H18908"/>
      <c r="I18908"/>
      <c r="J18908"/>
      <c r="K18908"/>
    </row>
    <row r="18909" spans="1:11" ht="15">
      <c r="A18909"/>
      <c r="B18909"/>
      <c r="C18909"/>
      <c r="D18909"/>
      <c r="E18909"/>
      <c r="F18909"/>
      <c r="G18909"/>
      <c r="H18909"/>
      <c r="I18909"/>
      <c r="J18909"/>
      <c r="K18909"/>
    </row>
    <row r="18910" spans="1:11" ht="15">
      <c r="A18910"/>
      <c r="B18910"/>
      <c r="C18910"/>
      <c r="D18910"/>
      <c r="E18910"/>
      <c r="F18910"/>
      <c r="G18910"/>
      <c r="H18910"/>
      <c r="I18910"/>
      <c r="J18910"/>
      <c r="K18910"/>
    </row>
    <row r="18911" spans="1:11" ht="15">
      <c r="A18911"/>
      <c r="B18911"/>
      <c r="C18911"/>
      <c r="D18911"/>
      <c r="E18911"/>
      <c r="F18911"/>
      <c r="G18911"/>
      <c r="H18911"/>
      <c r="I18911"/>
      <c r="J18911"/>
      <c r="K18911"/>
    </row>
    <row r="18912" spans="1:11" ht="15">
      <c r="A18912"/>
      <c r="B18912"/>
      <c r="C18912"/>
      <c r="D18912"/>
      <c r="E18912"/>
      <c r="F18912"/>
      <c r="G18912"/>
      <c r="H18912"/>
      <c r="I18912"/>
      <c r="J18912"/>
      <c r="K18912"/>
    </row>
    <row r="18913" spans="1:11" ht="15">
      <c r="A18913"/>
      <c r="B18913"/>
      <c r="C18913"/>
      <c r="D18913"/>
      <c r="E18913"/>
      <c r="F18913"/>
      <c r="G18913"/>
      <c r="H18913"/>
      <c r="I18913"/>
      <c r="J18913"/>
      <c r="K18913"/>
    </row>
    <row r="18914" spans="1:11" ht="15">
      <c r="A18914"/>
      <c r="B18914"/>
      <c r="C18914"/>
      <c r="D18914"/>
      <c r="E18914"/>
      <c r="F18914"/>
      <c r="G18914"/>
      <c r="H18914"/>
      <c r="I18914"/>
      <c r="J18914"/>
      <c r="K18914"/>
    </row>
    <row r="18915" spans="1:11" ht="15">
      <c r="A18915"/>
      <c r="B18915"/>
      <c r="C18915"/>
      <c r="D18915"/>
      <c r="E18915"/>
      <c r="F18915"/>
      <c r="G18915"/>
      <c r="H18915"/>
      <c r="I18915"/>
      <c r="J18915"/>
      <c r="K18915"/>
    </row>
    <row r="18916" spans="1:11" ht="15">
      <c r="A18916"/>
      <c r="B18916"/>
      <c r="C18916"/>
      <c r="D18916"/>
      <c r="E18916"/>
      <c r="F18916"/>
      <c r="G18916"/>
      <c r="H18916"/>
      <c r="I18916"/>
      <c r="J18916"/>
      <c r="K18916"/>
    </row>
    <row r="18917" spans="1:11" ht="15">
      <c r="A18917"/>
      <c r="B18917"/>
      <c r="C18917"/>
      <c r="D18917"/>
      <c r="E18917"/>
      <c r="F18917"/>
      <c r="G18917"/>
      <c r="H18917"/>
      <c r="I18917"/>
      <c r="J18917"/>
      <c r="K18917"/>
    </row>
    <row r="18918" spans="1:11" ht="15">
      <c r="A18918"/>
      <c r="B18918"/>
      <c r="C18918"/>
      <c r="D18918"/>
      <c r="E18918"/>
      <c r="F18918"/>
      <c r="G18918"/>
      <c r="H18918"/>
      <c r="I18918"/>
      <c r="J18918"/>
      <c r="K18918"/>
    </row>
    <row r="18919" spans="1:11" ht="15">
      <c r="A18919"/>
      <c r="B18919"/>
      <c r="C18919"/>
      <c r="D18919"/>
      <c r="E18919"/>
      <c r="F18919"/>
      <c r="G18919"/>
      <c r="H18919"/>
      <c r="I18919"/>
      <c r="J18919"/>
      <c r="K18919"/>
    </row>
    <row r="18920" spans="1:11" ht="15">
      <c r="A18920"/>
      <c r="B18920"/>
      <c r="C18920"/>
      <c r="D18920"/>
      <c r="E18920"/>
      <c r="F18920"/>
      <c r="G18920"/>
      <c r="H18920"/>
      <c r="I18920"/>
      <c r="J18920"/>
      <c r="K18920"/>
    </row>
    <row r="18921" spans="1:11" ht="15">
      <c r="A18921"/>
      <c r="B18921"/>
      <c r="C18921"/>
      <c r="D18921"/>
      <c r="E18921"/>
      <c r="F18921"/>
      <c r="G18921"/>
      <c r="H18921"/>
      <c r="I18921"/>
      <c r="J18921"/>
      <c r="K18921"/>
    </row>
    <row r="18922" spans="1:11" ht="15">
      <c r="A18922"/>
      <c r="B18922"/>
      <c r="C18922"/>
      <c r="D18922"/>
      <c r="E18922"/>
      <c r="F18922"/>
      <c r="G18922"/>
      <c r="H18922"/>
      <c r="I18922"/>
      <c r="J18922"/>
      <c r="K18922"/>
    </row>
    <row r="18923" spans="1:11" ht="15">
      <c r="A18923"/>
      <c r="B18923"/>
      <c r="C18923"/>
      <c r="D18923"/>
      <c r="E18923"/>
      <c r="F18923"/>
      <c r="G18923"/>
      <c r="H18923"/>
      <c r="I18923"/>
      <c r="J18923"/>
      <c r="K18923"/>
    </row>
    <row r="18924" spans="1:11" ht="15">
      <c r="A18924"/>
      <c r="B18924"/>
      <c r="C18924"/>
      <c r="D18924"/>
      <c r="E18924"/>
      <c r="F18924"/>
      <c r="G18924"/>
      <c r="H18924"/>
      <c r="I18924"/>
      <c r="J18924"/>
      <c r="K18924"/>
    </row>
    <row r="18925" spans="1:11" ht="15">
      <c r="A18925"/>
      <c r="B18925"/>
      <c r="C18925"/>
      <c r="D18925"/>
      <c r="E18925"/>
      <c r="F18925"/>
      <c r="G18925"/>
      <c r="H18925"/>
      <c r="I18925"/>
      <c r="J18925"/>
      <c r="K18925"/>
    </row>
    <row r="18926" spans="1:11" ht="15">
      <c r="A18926"/>
      <c r="B18926"/>
      <c r="C18926"/>
      <c r="D18926"/>
      <c r="E18926"/>
      <c r="F18926"/>
      <c r="G18926"/>
      <c r="H18926"/>
      <c r="I18926"/>
      <c r="J18926"/>
      <c r="K18926"/>
    </row>
    <row r="18927" spans="1:11" ht="15">
      <c r="A18927"/>
      <c r="B18927"/>
      <c r="C18927"/>
      <c r="D18927"/>
      <c r="E18927"/>
      <c r="F18927"/>
      <c r="G18927"/>
      <c r="H18927"/>
      <c r="I18927"/>
      <c r="J18927"/>
      <c r="K18927"/>
    </row>
    <row r="18928" spans="1:11" ht="15">
      <c r="A18928"/>
      <c r="B18928"/>
      <c r="C18928"/>
      <c r="D18928"/>
      <c r="E18928"/>
      <c r="F18928"/>
      <c r="G18928"/>
      <c r="H18928"/>
      <c r="I18928"/>
      <c r="J18928"/>
      <c r="K18928"/>
    </row>
    <row r="18929" spans="1:11" ht="15">
      <c r="A18929"/>
      <c r="B18929"/>
      <c r="C18929"/>
      <c r="D18929"/>
      <c r="E18929"/>
      <c r="F18929"/>
      <c r="G18929"/>
      <c r="H18929"/>
      <c r="I18929"/>
      <c r="J18929"/>
      <c r="K18929"/>
    </row>
    <row r="18930" spans="1:11" ht="15">
      <c r="A18930"/>
      <c r="B18930"/>
      <c r="C18930"/>
      <c r="D18930"/>
      <c r="E18930"/>
      <c r="F18930"/>
      <c r="G18930"/>
      <c r="H18930"/>
      <c r="I18930"/>
      <c r="J18930"/>
      <c r="K18930"/>
    </row>
    <row r="18931" spans="1:11" ht="15">
      <c r="A18931"/>
      <c r="B18931"/>
      <c r="C18931"/>
      <c r="D18931"/>
      <c r="E18931"/>
      <c r="F18931"/>
      <c r="G18931"/>
      <c r="H18931"/>
      <c r="I18931"/>
      <c r="J18931"/>
      <c r="K18931"/>
    </row>
    <row r="18932" spans="1:11" ht="15">
      <c r="A18932"/>
      <c r="B18932"/>
      <c r="C18932"/>
      <c r="D18932"/>
      <c r="E18932"/>
      <c r="F18932"/>
      <c r="G18932"/>
      <c r="H18932"/>
      <c r="I18932"/>
      <c r="J18932"/>
      <c r="K18932"/>
    </row>
    <row r="18933" spans="1:11" ht="15">
      <c r="A18933"/>
      <c r="B18933"/>
      <c r="C18933"/>
      <c r="D18933"/>
      <c r="E18933"/>
      <c r="F18933"/>
      <c r="G18933"/>
      <c r="H18933"/>
      <c r="I18933"/>
      <c r="J18933"/>
      <c r="K18933"/>
    </row>
    <row r="18934" spans="1:11" ht="15">
      <c r="A18934"/>
      <c r="B18934"/>
      <c r="C18934"/>
      <c r="D18934"/>
      <c r="E18934"/>
      <c r="F18934"/>
      <c r="G18934"/>
      <c r="H18934"/>
      <c r="I18934"/>
      <c r="J18934"/>
      <c r="K18934"/>
    </row>
    <row r="18935" spans="1:11" ht="15">
      <c r="A18935"/>
      <c r="B18935"/>
      <c r="C18935"/>
      <c r="D18935"/>
      <c r="E18935"/>
      <c r="F18935"/>
      <c r="G18935"/>
      <c r="H18935"/>
      <c r="I18935"/>
      <c r="J18935"/>
      <c r="K18935"/>
    </row>
    <row r="18936" spans="1:11" ht="15">
      <c r="A18936"/>
      <c r="B18936"/>
      <c r="C18936"/>
      <c r="D18936"/>
      <c r="E18936"/>
      <c r="F18936"/>
      <c r="G18936"/>
      <c r="H18936"/>
      <c r="I18936"/>
      <c r="J18936"/>
      <c r="K18936"/>
    </row>
    <row r="18937" spans="1:11" ht="15">
      <c r="A18937"/>
      <c r="B18937"/>
      <c r="C18937"/>
      <c r="D18937"/>
      <c r="E18937"/>
      <c r="F18937"/>
      <c r="G18937"/>
      <c r="H18937"/>
      <c r="I18937"/>
      <c r="J18937"/>
      <c r="K18937"/>
    </row>
    <row r="18938" spans="1:11" ht="15">
      <c r="A18938"/>
      <c r="B18938"/>
      <c r="C18938"/>
      <c r="D18938"/>
      <c r="E18938"/>
      <c r="F18938"/>
      <c r="G18938"/>
      <c r="H18938"/>
      <c r="I18938"/>
      <c r="J18938"/>
      <c r="K18938"/>
    </row>
    <row r="18939" spans="1:11" ht="15">
      <c r="A18939"/>
      <c r="B18939"/>
      <c r="C18939"/>
      <c r="D18939"/>
      <c r="E18939"/>
      <c r="F18939"/>
      <c r="G18939"/>
      <c r="H18939"/>
      <c r="I18939"/>
      <c r="J18939"/>
      <c r="K18939"/>
    </row>
    <row r="18940" spans="1:11" ht="15">
      <c r="A18940"/>
      <c r="B18940"/>
      <c r="C18940"/>
      <c r="D18940"/>
      <c r="E18940"/>
      <c r="F18940"/>
      <c r="G18940"/>
      <c r="H18940"/>
      <c r="I18940"/>
      <c r="J18940"/>
      <c r="K18940"/>
    </row>
    <row r="18941" spans="1:11" ht="15">
      <c r="A18941"/>
      <c r="B18941"/>
      <c r="C18941"/>
      <c r="D18941"/>
      <c r="E18941"/>
      <c r="F18941"/>
      <c r="G18941"/>
      <c r="H18941"/>
      <c r="I18941"/>
      <c r="J18941"/>
      <c r="K18941"/>
    </row>
    <row r="18942" spans="1:11" ht="15">
      <c r="A18942"/>
      <c r="B18942"/>
      <c r="C18942"/>
      <c r="D18942"/>
      <c r="E18942"/>
      <c r="F18942"/>
      <c r="G18942"/>
      <c r="H18942"/>
      <c r="I18942"/>
      <c r="J18942"/>
      <c r="K18942"/>
    </row>
    <row r="18943" spans="1:11" ht="15">
      <c r="A18943"/>
      <c r="B18943"/>
      <c r="C18943"/>
      <c r="D18943"/>
      <c r="E18943"/>
      <c r="F18943"/>
      <c r="G18943"/>
      <c r="H18943"/>
      <c r="I18943"/>
      <c r="J18943"/>
      <c r="K18943"/>
    </row>
    <row r="18944" spans="1:11" ht="15">
      <c r="A18944"/>
      <c r="B18944"/>
      <c r="C18944"/>
      <c r="D18944"/>
      <c r="E18944"/>
      <c r="F18944"/>
      <c r="G18944"/>
      <c r="H18944"/>
      <c r="I18944"/>
      <c r="J18944"/>
      <c r="K18944"/>
    </row>
    <row r="18945" spans="1:11" ht="15">
      <c r="A18945"/>
      <c r="B18945"/>
      <c r="C18945"/>
      <c r="D18945"/>
      <c r="E18945"/>
      <c r="F18945"/>
      <c r="G18945"/>
      <c r="H18945"/>
      <c r="I18945"/>
      <c r="J18945"/>
      <c r="K18945"/>
    </row>
    <row r="18946" spans="1:11" ht="15">
      <c r="A18946"/>
      <c r="B18946"/>
      <c r="C18946"/>
      <c r="D18946"/>
      <c r="E18946"/>
      <c r="F18946"/>
      <c r="G18946"/>
      <c r="H18946"/>
      <c r="I18946"/>
      <c r="J18946"/>
      <c r="K18946"/>
    </row>
    <row r="18947" spans="1:11" ht="15">
      <c r="A18947"/>
      <c r="B18947"/>
      <c r="C18947"/>
      <c r="D18947"/>
      <c r="E18947"/>
      <c r="F18947"/>
      <c r="G18947"/>
      <c r="H18947"/>
      <c r="I18947"/>
      <c r="J18947"/>
      <c r="K18947"/>
    </row>
    <row r="18948" spans="1:11" ht="15">
      <c r="A18948"/>
      <c r="B18948"/>
      <c r="C18948"/>
      <c r="D18948"/>
      <c r="E18948"/>
      <c r="F18948"/>
      <c r="G18948"/>
      <c r="H18948"/>
      <c r="I18948"/>
      <c r="J18948"/>
      <c r="K18948"/>
    </row>
    <row r="18949" spans="1:11" ht="15">
      <c r="A18949"/>
      <c r="B18949"/>
      <c r="C18949"/>
      <c r="D18949"/>
      <c r="E18949"/>
      <c r="F18949"/>
      <c r="G18949"/>
      <c r="H18949"/>
      <c r="I18949"/>
      <c r="J18949"/>
      <c r="K18949"/>
    </row>
    <row r="18950" spans="1:11" ht="15">
      <c r="A18950"/>
      <c r="B18950"/>
      <c r="C18950"/>
      <c r="D18950"/>
      <c r="E18950"/>
      <c r="F18950"/>
      <c r="G18950"/>
      <c r="H18950"/>
      <c r="I18950"/>
      <c r="J18950"/>
      <c r="K18950"/>
    </row>
    <row r="18951" spans="1:11" ht="15">
      <c r="A18951"/>
      <c r="B18951"/>
      <c r="C18951"/>
      <c r="D18951"/>
      <c r="E18951"/>
      <c r="F18951"/>
      <c r="G18951"/>
      <c r="H18951"/>
      <c r="I18951"/>
      <c r="J18951"/>
      <c r="K18951"/>
    </row>
    <row r="18952" spans="1:11" ht="15">
      <c r="A18952"/>
      <c r="B18952"/>
      <c r="C18952"/>
      <c r="D18952"/>
      <c r="E18952"/>
      <c r="F18952"/>
      <c r="G18952"/>
      <c r="H18952"/>
      <c r="I18952"/>
      <c r="J18952"/>
      <c r="K18952"/>
    </row>
    <row r="18953" spans="1:11" ht="15">
      <c r="A18953"/>
      <c r="B18953"/>
      <c r="C18953"/>
      <c r="D18953"/>
      <c r="E18953"/>
      <c r="F18953"/>
      <c r="G18953"/>
      <c r="H18953"/>
      <c r="I18953"/>
      <c r="J18953"/>
      <c r="K18953"/>
    </row>
    <row r="18954" spans="1:11" ht="15">
      <c r="A18954"/>
      <c r="B18954"/>
      <c r="C18954"/>
      <c r="D18954"/>
      <c r="E18954"/>
      <c r="F18954"/>
      <c r="G18954"/>
      <c r="H18954"/>
      <c r="I18954"/>
      <c r="J18954"/>
      <c r="K18954"/>
    </row>
    <row r="18955" spans="1:11" ht="15">
      <c r="A18955"/>
      <c r="B18955"/>
      <c r="C18955"/>
      <c r="D18955"/>
      <c r="E18955"/>
      <c r="F18955"/>
      <c r="G18955"/>
      <c r="H18955"/>
      <c r="I18955"/>
      <c r="J18955"/>
      <c r="K18955"/>
    </row>
    <row r="18956" spans="1:11" ht="15">
      <c r="A18956"/>
      <c r="B18956"/>
      <c r="C18956"/>
      <c r="D18956"/>
      <c r="E18956"/>
      <c r="F18956"/>
      <c r="G18956"/>
      <c r="H18956"/>
      <c r="I18956"/>
      <c r="J18956"/>
      <c r="K18956"/>
    </row>
    <row r="18957" spans="1:11" ht="15">
      <c r="A18957"/>
      <c r="B18957"/>
      <c r="C18957"/>
      <c r="D18957"/>
      <c r="E18957"/>
      <c r="F18957"/>
      <c r="G18957"/>
      <c r="H18957"/>
      <c r="I18957"/>
      <c r="J18957"/>
      <c r="K18957"/>
    </row>
    <row r="18958" spans="1:11" ht="15">
      <c r="A18958"/>
      <c r="B18958"/>
      <c r="C18958"/>
      <c r="D18958"/>
      <c r="E18958"/>
      <c r="F18958"/>
      <c r="G18958"/>
      <c r="H18958"/>
      <c r="I18958"/>
      <c r="J18958"/>
      <c r="K18958"/>
    </row>
    <row r="18959" spans="1:11" ht="15">
      <c r="A18959"/>
      <c r="B18959"/>
      <c r="C18959"/>
      <c r="D18959"/>
      <c r="E18959"/>
      <c r="F18959"/>
      <c r="G18959"/>
      <c r="H18959"/>
      <c r="I18959"/>
      <c r="J18959"/>
      <c r="K18959"/>
    </row>
    <row r="18960" spans="1:11" ht="15">
      <c r="A18960"/>
      <c r="B18960"/>
      <c r="C18960"/>
      <c r="D18960"/>
      <c r="E18960"/>
      <c r="F18960"/>
      <c r="G18960"/>
      <c r="H18960"/>
      <c r="I18960"/>
      <c r="J18960"/>
      <c r="K18960"/>
    </row>
    <row r="18961" spans="1:11" ht="15">
      <c r="A18961"/>
      <c r="B18961"/>
      <c r="C18961"/>
      <c r="D18961"/>
      <c r="E18961"/>
      <c r="F18961"/>
      <c r="G18961"/>
      <c r="H18961"/>
      <c r="I18961"/>
      <c r="J18961"/>
      <c r="K18961"/>
    </row>
    <row r="18962" spans="1:11" ht="15">
      <c r="A18962"/>
      <c r="B18962"/>
      <c r="C18962"/>
      <c r="D18962"/>
      <c r="E18962"/>
      <c r="F18962"/>
      <c r="G18962"/>
      <c r="H18962"/>
      <c r="I18962"/>
      <c r="J18962"/>
      <c r="K18962"/>
    </row>
    <row r="18963" spans="1:11" ht="15">
      <c r="A18963"/>
      <c r="B18963"/>
      <c r="C18963"/>
      <c r="D18963"/>
      <c r="E18963"/>
      <c r="F18963"/>
      <c r="G18963"/>
      <c r="H18963"/>
      <c r="I18963"/>
      <c r="J18963"/>
      <c r="K18963"/>
    </row>
    <row r="18964" spans="1:11" ht="15">
      <c r="A18964"/>
      <c r="B18964"/>
      <c r="C18964"/>
      <c r="D18964"/>
      <c r="E18964"/>
      <c r="F18964"/>
      <c r="G18964"/>
      <c r="H18964"/>
      <c r="I18964"/>
      <c r="J18964"/>
      <c r="K18964"/>
    </row>
    <row r="18965" spans="1:11" ht="15">
      <c r="A18965"/>
      <c r="B18965"/>
      <c r="C18965"/>
      <c r="D18965"/>
      <c r="E18965"/>
      <c r="F18965"/>
      <c r="G18965"/>
      <c r="H18965"/>
      <c r="I18965"/>
      <c r="J18965"/>
      <c r="K18965"/>
    </row>
    <row r="18966" spans="1:11" ht="15">
      <c r="A18966"/>
      <c r="B18966"/>
      <c r="C18966"/>
      <c r="D18966"/>
      <c r="E18966"/>
      <c r="F18966"/>
      <c r="G18966"/>
      <c r="H18966"/>
      <c r="I18966"/>
      <c r="J18966"/>
      <c r="K18966"/>
    </row>
    <row r="18967" spans="1:11" ht="15">
      <c r="A18967"/>
      <c r="B18967"/>
      <c r="C18967"/>
      <c r="D18967"/>
      <c r="E18967"/>
      <c r="F18967"/>
      <c r="G18967"/>
      <c r="H18967"/>
      <c r="I18967"/>
      <c r="J18967"/>
      <c r="K18967"/>
    </row>
    <row r="18968" spans="1:11" ht="15">
      <c r="A18968"/>
      <c r="B18968"/>
      <c r="C18968"/>
      <c r="D18968"/>
      <c r="E18968"/>
      <c r="F18968"/>
      <c r="G18968"/>
      <c r="H18968"/>
      <c r="I18968"/>
      <c r="J18968"/>
      <c r="K18968"/>
    </row>
    <row r="18969" spans="1:11" ht="15">
      <c r="A18969"/>
      <c r="B18969"/>
      <c r="C18969"/>
      <c r="D18969"/>
      <c r="E18969"/>
      <c r="F18969"/>
      <c r="G18969"/>
      <c r="H18969"/>
      <c r="I18969"/>
      <c r="J18969"/>
      <c r="K18969"/>
    </row>
    <row r="18970" spans="1:11" ht="15">
      <c r="A18970"/>
      <c r="B18970"/>
      <c r="C18970"/>
      <c r="D18970"/>
      <c r="E18970"/>
      <c r="F18970"/>
      <c r="G18970"/>
      <c r="H18970"/>
      <c r="I18970"/>
      <c r="J18970"/>
      <c r="K18970"/>
    </row>
    <row r="18971" spans="1:11" ht="15">
      <c r="A18971"/>
      <c r="B18971"/>
      <c r="C18971"/>
      <c r="D18971"/>
      <c r="E18971"/>
      <c r="F18971"/>
      <c r="G18971"/>
      <c r="H18971"/>
      <c r="I18971"/>
      <c r="J18971"/>
      <c r="K18971"/>
    </row>
    <row r="18972" spans="1:11" ht="15">
      <c r="A18972"/>
      <c r="B18972"/>
      <c r="C18972"/>
      <c r="D18972"/>
      <c r="E18972"/>
      <c r="F18972"/>
      <c r="G18972"/>
      <c r="H18972"/>
      <c r="I18972"/>
      <c r="J18972"/>
      <c r="K18972"/>
    </row>
    <row r="18973" spans="1:11" ht="15">
      <c r="A18973"/>
      <c r="B18973"/>
      <c r="C18973"/>
      <c r="D18973"/>
      <c r="E18973"/>
      <c r="F18973"/>
      <c r="G18973"/>
      <c r="H18973"/>
      <c r="I18973"/>
      <c r="J18973"/>
      <c r="K18973"/>
    </row>
    <row r="18974" spans="1:11" ht="15">
      <c r="A18974"/>
      <c r="B18974"/>
      <c r="C18974"/>
      <c r="D18974"/>
      <c r="E18974"/>
      <c r="F18974"/>
      <c r="G18974"/>
      <c r="H18974"/>
      <c r="I18974"/>
      <c r="J18974"/>
      <c r="K18974"/>
    </row>
    <row r="18975" spans="1:11" ht="15">
      <c r="A18975"/>
      <c r="B18975"/>
      <c r="C18975"/>
      <c r="D18975"/>
      <c r="E18975"/>
      <c r="F18975"/>
      <c r="G18975"/>
      <c r="H18975"/>
      <c r="I18975"/>
      <c r="J18975"/>
      <c r="K18975"/>
    </row>
    <row r="18976" spans="1:11" ht="15">
      <c r="A18976"/>
      <c r="B18976"/>
      <c r="C18976"/>
      <c r="D18976"/>
      <c r="E18976"/>
      <c r="F18976"/>
      <c r="G18976"/>
      <c r="H18976"/>
      <c r="I18976"/>
      <c r="J18976"/>
      <c r="K18976"/>
    </row>
    <row r="18977" spans="1:11" ht="15">
      <c r="A18977"/>
      <c r="B18977"/>
      <c r="C18977"/>
      <c r="D18977"/>
      <c r="E18977"/>
      <c r="F18977"/>
      <c r="G18977"/>
      <c r="H18977"/>
      <c r="I18977"/>
      <c r="J18977"/>
      <c r="K18977"/>
    </row>
    <row r="18978" spans="1:11" ht="15">
      <c r="A18978"/>
      <c r="B18978"/>
      <c r="C18978"/>
      <c r="D18978"/>
      <c r="E18978"/>
      <c r="F18978"/>
      <c r="G18978"/>
      <c r="H18978"/>
      <c r="I18978"/>
      <c r="J18978"/>
      <c r="K18978"/>
    </row>
    <row r="18979" spans="1:11" ht="15">
      <c r="A18979"/>
      <c r="B18979"/>
      <c r="C18979"/>
      <c r="D18979"/>
      <c r="E18979"/>
      <c r="F18979"/>
      <c r="G18979"/>
      <c r="H18979"/>
      <c r="I18979"/>
      <c r="J18979"/>
      <c r="K18979"/>
    </row>
    <row r="18980" spans="1:11" ht="15">
      <c r="A18980"/>
      <c r="B18980"/>
      <c r="C18980"/>
      <c r="D18980"/>
      <c r="E18980"/>
      <c r="F18980"/>
      <c r="G18980"/>
      <c r="H18980"/>
      <c r="I18980"/>
      <c r="J18980"/>
      <c r="K18980"/>
    </row>
    <row r="18981" spans="1:11" ht="15">
      <c r="A18981"/>
      <c r="B18981"/>
      <c r="C18981"/>
      <c r="D18981"/>
      <c r="E18981"/>
      <c r="F18981"/>
      <c r="G18981"/>
      <c r="H18981"/>
      <c r="I18981"/>
      <c r="J18981"/>
      <c r="K18981"/>
    </row>
    <row r="18982" spans="1:11" ht="15">
      <c r="A18982"/>
      <c r="B18982"/>
      <c r="C18982"/>
      <c r="D18982"/>
      <c r="E18982"/>
      <c r="F18982"/>
      <c r="G18982"/>
      <c r="H18982"/>
      <c r="I18982"/>
      <c r="J18982"/>
      <c r="K18982"/>
    </row>
    <row r="18983" spans="1:11" ht="15">
      <c r="A18983"/>
      <c r="B18983"/>
      <c r="C18983"/>
      <c r="D18983"/>
      <c r="E18983"/>
      <c r="F18983"/>
      <c r="G18983"/>
      <c r="H18983"/>
      <c r="I18983"/>
      <c r="J18983"/>
      <c r="K18983"/>
    </row>
    <row r="18984" spans="1:11" ht="15">
      <c r="A18984"/>
      <c r="B18984"/>
      <c r="C18984"/>
      <c r="D18984"/>
      <c r="E18984"/>
      <c r="F18984"/>
      <c r="G18984"/>
      <c r="H18984"/>
      <c r="I18984"/>
      <c r="J18984"/>
      <c r="K18984"/>
    </row>
    <row r="18985" spans="1:11" ht="15">
      <c r="A18985"/>
      <c r="B18985"/>
      <c r="C18985"/>
      <c r="D18985"/>
      <c r="E18985"/>
      <c r="F18985"/>
      <c r="G18985"/>
      <c r="H18985"/>
      <c r="I18985"/>
      <c r="J18985"/>
      <c r="K18985"/>
    </row>
    <row r="18986" spans="1:11" ht="15">
      <c r="A18986"/>
      <c r="B18986"/>
      <c r="C18986"/>
      <c r="D18986"/>
      <c r="E18986"/>
      <c r="F18986"/>
      <c r="G18986"/>
      <c r="H18986"/>
      <c r="I18986"/>
      <c r="J18986"/>
      <c r="K18986"/>
    </row>
    <row r="18987" spans="1:11" ht="15">
      <c r="A18987"/>
      <c r="B18987"/>
      <c r="C18987"/>
      <c r="D18987"/>
      <c r="E18987"/>
      <c r="F18987"/>
      <c r="G18987"/>
      <c r="H18987"/>
      <c r="I18987"/>
      <c r="J18987"/>
      <c r="K18987"/>
    </row>
    <row r="18988" spans="1:11" ht="15">
      <c r="A18988"/>
      <c r="B18988"/>
      <c r="C18988"/>
      <c r="D18988"/>
      <c r="E18988"/>
      <c r="F18988"/>
      <c r="G18988"/>
      <c r="H18988"/>
      <c r="I18988"/>
      <c r="J18988"/>
      <c r="K18988"/>
    </row>
    <row r="18989" spans="1:11" ht="15">
      <c r="A18989"/>
      <c r="B18989"/>
      <c r="C18989"/>
      <c r="D18989"/>
      <c r="E18989"/>
      <c r="F18989"/>
      <c r="G18989"/>
      <c r="H18989"/>
      <c r="I18989"/>
      <c r="J18989"/>
      <c r="K18989"/>
    </row>
    <row r="18990" spans="1:11" ht="15">
      <c r="A18990"/>
      <c r="B18990"/>
      <c r="C18990"/>
      <c r="D18990"/>
      <c r="E18990"/>
      <c r="F18990"/>
      <c r="G18990"/>
      <c r="H18990"/>
      <c r="I18990"/>
      <c r="J18990"/>
      <c r="K18990"/>
    </row>
    <row r="18991" spans="1:11" ht="15">
      <c r="A18991"/>
      <c r="B18991"/>
      <c r="C18991"/>
      <c r="D18991"/>
      <c r="E18991"/>
      <c r="F18991"/>
      <c r="G18991"/>
      <c r="H18991"/>
      <c r="I18991"/>
      <c r="J18991"/>
      <c r="K18991"/>
    </row>
    <row r="18992" spans="1:11" ht="15">
      <c r="A18992"/>
      <c r="B18992"/>
      <c r="C18992"/>
      <c r="D18992"/>
      <c r="E18992"/>
      <c r="F18992"/>
      <c r="G18992"/>
      <c r="H18992"/>
      <c r="I18992"/>
      <c r="J18992"/>
      <c r="K18992"/>
    </row>
    <row r="18993" spans="1:11" ht="15">
      <c r="A18993"/>
      <c r="B18993"/>
      <c r="C18993"/>
      <c r="D18993"/>
      <c r="E18993"/>
      <c r="F18993"/>
      <c r="G18993"/>
      <c r="H18993"/>
      <c r="I18993"/>
      <c r="J18993"/>
      <c r="K18993"/>
    </row>
    <row r="18994" spans="1:11" ht="15">
      <c r="A18994"/>
      <c r="B18994"/>
      <c r="C18994"/>
      <c r="D18994"/>
      <c r="E18994"/>
      <c r="F18994"/>
      <c r="G18994"/>
      <c r="H18994"/>
      <c r="I18994"/>
      <c r="J18994"/>
      <c r="K18994"/>
    </row>
    <row r="18995" spans="1:11" ht="15">
      <c r="A18995"/>
      <c r="B18995"/>
      <c r="C18995"/>
      <c r="D18995"/>
      <c r="E18995"/>
      <c r="F18995"/>
      <c r="G18995"/>
      <c r="H18995"/>
      <c r="I18995"/>
      <c r="J18995"/>
      <c r="K18995"/>
    </row>
    <row r="18996" spans="1:11" ht="15">
      <c r="A18996"/>
      <c r="B18996"/>
      <c r="C18996"/>
      <c r="D18996"/>
      <c r="E18996"/>
      <c r="F18996"/>
      <c r="G18996"/>
      <c r="H18996"/>
      <c r="I18996"/>
      <c r="J18996"/>
      <c r="K18996"/>
    </row>
    <row r="18997" spans="1:11" ht="15">
      <c r="A18997"/>
      <c r="B18997"/>
      <c r="C18997"/>
      <c r="D18997"/>
      <c r="E18997"/>
      <c r="F18997"/>
      <c r="G18997"/>
      <c r="H18997"/>
      <c r="I18997"/>
      <c r="J18997"/>
      <c r="K18997"/>
    </row>
    <row r="18998" spans="1:11" ht="15">
      <c r="A18998"/>
      <c r="B18998"/>
      <c r="C18998"/>
      <c r="D18998"/>
      <c r="E18998"/>
      <c r="F18998"/>
      <c r="G18998"/>
      <c r="H18998"/>
      <c r="I18998"/>
      <c r="J18998"/>
      <c r="K18998"/>
    </row>
    <row r="18999" spans="1:11" ht="15">
      <c r="A18999"/>
      <c r="B18999"/>
      <c r="C18999"/>
      <c r="D18999"/>
      <c r="E18999"/>
      <c r="F18999"/>
      <c r="G18999"/>
      <c r="H18999"/>
      <c r="I18999"/>
      <c r="J18999"/>
      <c r="K18999"/>
    </row>
    <row r="19000" spans="1:11" ht="15">
      <c r="A19000"/>
      <c r="B19000"/>
      <c r="C19000"/>
      <c r="D19000"/>
      <c r="E19000"/>
      <c r="F19000"/>
      <c r="G19000"/>
      <c r="H19000"/>
      <c r="I19000"/>
      <c r="J19000"/>
      <c r="K19000"/>
    </row>
    <row r="19001" spans="1:11" ht="15">
      <c r="A19001"/>
      <c r="B19001"/>
      <c r="C19001"/>
      <c r="D19001"/>
      <c r="E19001"/>
      <c r="F19001"/>
      <c r="G19001"/>
      <c r="H19001"/>
      <c r="I19001"/>
      <c r="J19001"/>
      <c r="K19001"/>
    </row>
    <row r="19002" spans="1:11" ht="15">
      <c r="A19002"/>
      <c r="B19002"/>
      <c r="C19002"/>
      <c r="D19002"/>
      <c r="E19002"/>
      <c r="F19002"/>
      <c r="G19002"/>
      <c r="H19002"/>
      <c r="I19002"/>
      <c r="J19002"/>
      <c r="K19002"/>
    </row>
    <row r="19003" spans="1:11" ht="15">
      <c r="A19003"/>
      <c r="B19003"/>
      <c r="C19003"/>
      <c r="D19003"/>
      <c r="E19003"/>
      <c r="F19003"/>
      <c r="G19003"/>
      <c r="H19003"/>
      <c r="I19003"/>
      <c r="J19003"/>
      <c r="K19003"/>
    </row>
    <row r="19004" spans="1:11" ht="15">
      <c r="A19004"/>
      <c r="B19004"/>
      <c r="C19004"/>
      <c r="D19004"/>
      <c r="E19004"/>
      <c r="F19004"/>
      <c r="G19004"/>
      <c r="H19004"/>
      <c r="I19004"/>
      <c r="J19004"/>
      <c r="K19004"/>
    </row>
    <row r="19005" spans="1:11" ht="15">
      <c r="A19005"/>
      <c r="B19005"/>
      <c r="C19005"/>
      <c r="D19005"/>
      <c r="E19005"/>
      <c r="F19005"/>
      <c r="G19005"/>
      <c r="H19005"/>
      <c r="I19005"/>
      <c r="J19005"/>
      <c r="K19005"/>
    </row>
    <row r="19006" spans="1:11" ht="15">
      <c r="A19006"/>
      <c r="B19006"/>
      <c r="C19006"/>
      <c r="D19006"/>
      <c r="E19006"/>
      <c r="F19006"/>
      <c r="G19006"/>
      <c r="H19006"/>
      <c r="I19006"/>
      <c r="J19006"/>
      <c r="K19006"/>
    </row>
    <row r="19007" spans="1:11" ht="15">
      <c r="A19007"/>
      <c r="B19007"/>
      <c r="C19007"/>
      <c r="D19007"/>
      <c r="E19007"/>
      <c r="F19007"/>
      <c r="G19007"/>
      <c r="H19007"/>
      <c r="I19007"/>
      <c r="J19007"/>
      <c r="K19007"/>
    </row>
    <row r="19008" spans="1:11" ht="15">
      <c r="A19008"/>
      <c r="B19008"/>
      <c r="C19008"/>
      <c r="D19008"/>
      <c r="E19008"/>
      <c r="F19008"/>
      <c r="G19008"/>
      <c r="H19008"/>
      <c r="I19008"/>
      <c r="J19008"/>
      <c r="K19008"/>
    </row>
    <row r="19009" spans="1:11" ht="15">
      <c r="A19009"/>
      <c r="B19009"/>
      <c r="C19009"/>
      <c r="D19009"/>
      <c r="E19009"/>
      <c r="F19009"/>
      <c r="G19009"/>
      <c r="H19009"/>
      <c r="I19009"/>
      <c r="J19009"/>
      <c r="K19009"/>
    </row>
    <row r="19010" spans="1:11" ht="15">
      <c r="A19010"/>
      <c r="B19010"/>
      <c r="C19010"/>
      <c r="D19010"/>
      <c r="E19010"/>
      <c r="F19010"/>
      <c r="G19010"/>
      <c r="H19010"/>
      <c r="I19010"/>
      <c r="J19010"/>
      <c r="K19010"/>
    </row>
    <row r="19011" spans="1:11" ht="15">
      <c r="A19011"/>
      <c r="B19011"/>
      <c r="C19011"/>
      <c r="D19011"/>
      <c r="E19011"/>
      <c r="F19011"/>
      <c r="G19011"/>
      <c r="H19011"/>
      <c r="I19011"/>
      <c r="J19011"/>
      <c r="K19011"/>
    </row>
    <row r="19012" spans="1:11" ht="15">
      <c r="A19012"/>
      <c r="B19012"/>
      <c r="C19012"/>
      <c r="D19012"/>
      <c r="E19012"/>
      <c r="F19012"/>
      <c r="G19012"/>
      <c r="H19012"/>
      <c r="I19012"/>
      <c r="J19012"/>
      <c r="K19012"/>
    </row>
    <row r="19013" spans="1:11" ht="15">
      <c r="A19013"/>
      <c r="B19013"/>
      <c r="C19013"/>
      <c r="D19013"/>
      <c r="E19013"/>
      <c r="F19013"/>
      <c r="G19013"/>
      <c r="H19013"/>
      <c r="I19013"/>
      <c r="J19013"/>
      <c r="K19013"/>
    </row>
    <row r="19014" spans="1:11" ht="15">
      <c r="A19014"/>
      <c r="B19014"/>
      <c r="C19014"/>
      <c r="D19014"/>
      <c r="E19014"/>
      <c r="F19014"/>
      <c r="G19014"/>
      <c r="H19014"/>
      <c r="I19014"/>
      <c r="J19014"/>
      <c r="K19014"/>
    </row>
    <row r="19015" spans="1:11" ht="15">
      <c r="A19015"/>
      <c r="B19015"/>
      <c r="C19015"/>
      <c r="D19015"/>
      <c r="E19015"/>
      <c r="F19015"/>
      <c r="G19015"/>
      <c r="H19015"/>
      <c r="I19015"/>
      <c r="J19015"/>
      <c r="K19015"/>
    </row>
    <row r="19016" spans="1:11" ht="15">
      <c r="A19016"/>
      <c r="B19016"/>
      <c r="C19016"/>
      <c r="D19016"/>
      <c r="E19016"/>
      <c r="F19016"/>
      <c r="G19016"/>
      <c r="H19016"/>
      <c r="I19016"/>
      <c r="J19016"/>
      <c r="K19016"/>
    </row>
    <row r="19017" spans="1:11" ht="15">
      <c r="A19017"/>
      <c r="B19017"/>
      <c r="C19017"/>
      <c r="D19017"/>
      <c r="E19017"/>
      <c r="F19017"/>
      <c r="G19017"/>
      <c r="H19017"/>
      <c r="I19017"/>
      <c r="J19017"/>
      <c r="K19017"/>
    </row>
    <row r="19018" spans="1:11" ht="15">
      <c r="A19018"/>
      <c r="B19018"/>
      <c r="C19018"/>
      <c r="D19018"/>
      <c r="E19018"/>
      <c r="F19018"/>
      <c r="G19018"/>
      <c r="H19018"/>
      <c r="I19018"/>
      <c r="J19018"/>
      <c r="K19018"/>
    </row>
    <row r="19019" spans="1:11" ht="15">
      <c r="A19019"/>
      <c r="B19019"/>
      <c r="C19019"/>
      <c r="D19019"/>
      <c r="E19019"/>
      <c r="F19019"/>
      <c r="G19019"/>
      <c r="H19019"/>
      <c r="I19019"/>
      <c r="J19019"/>
      <c r="K19019"/>
    </row>
    <row r="19020" spans="1:11" ht="15">
      <c r="A19020"/>
      <c r="B19020"/>
      <c r="C19020"/>
      <c r="D19020"/>
      <c r="E19020"/>
      <c r="F19020"/>
      <c r="G19020"/>
      <c r="H19020"/>
      <c r="I19020"/>
      <c r="J19020"/>
      <c r="K19020"/>
    </row>
    <row r="19021" spans="1:11" ht="15">
      <c r="A19021"/>
      <c r="B19021"/>
      <c r="C19021"/>
      <c r="D19021"/>
      <c r="E19021"/>
      <c r="F19021"/>
      <c r="G19021"/>
      <c r="H19021"/>
      <c r="I19021"/>
      <c r="J19021"/>
      <c r="K19021"/>
    </row>
    <row r="19022" spans="1:11" ht="15">
      <c r="A19022"/>
      <c r="B19022"/>
      <c r="C19022"/>
      <c r="D19022"/>
      <c r="E19022"/>
      <c r="F19022"/>
      <c r="G19022"/>
      <c r="H19022"/>
      <c r="I19022"/>
      <c r="J19022"/>
      <c r="K19022"/>
    </row>
    <row r="19023" spans="1:11" ht="15">
      <c r="A19023"/>
      <c r="B19023"/>
      <c r="C19023"/>
      <c r="D19023"/>
      <c r="E19023"/>
      <c r="F19023"/>
      <c r="G19023"/>
      <c r="H19023"/>
      <c r="I19023"/>
      <c r="J19023"/>
      <c r="K19023"/>
    </row>
    <row r="19024" spans="1:11" ht="15">
      <c r="A19024"/>
      <c r="B19024"/>
      <c r="C19024"/>
      <c r="D19024"/>
      <c r="E19024"/>
      <c r="F19024"/>
      <c r="G19024"/>
      <c r="H19024"/>
      <c r="I19024"/>
      <c r="J19024"/>
      <c r="K19024"/>
    </row>
    <row r="19025" spans="1:11" ht="15">
      <c r="A19025"/>
      <c r="B19025"/>
      <c r="C19025"/>
      <c r="D19025"/>
      <c r="E19025"/>
      <c r="F19025"/>
      <c r="G19025"/>
      <c r="H19025"/>
      <c r="I19025"/>
      <c r="J19025"/>
      <c r="K19025"/>
    </row>
    <row r="19026" spans="1:11" ht="15">
      <c r="A19026"/>
      <c r="B19026"/>
      <c r="C19026"/>
      <c r="D19026"/>
      <c r="E19026"/>
      <c r="F19026"/>
      <c r="G19026"/>
      <c r="H19026"/>
      <c r="I19026"/>
      <c r="J19026"/>
      <c r="K19026"/>
    </row>
    <row r="19027" spans="1:11" ht="15">
      <c r="A19027"/>
      <c r="B19027"/>
      <c r="C19027"/>
      <c r="D19027"/>
      <c r="E19027"/>
      <c r="F19027"/>
      <c r="G19027"/>
      <c r="H19027"/>
      <c r="I19027"/>
      <c r="J19027"/>
      <c r="K19027"/>
    </row>
    <row r="19028" spans="1:11" ht="15">
      <c r="A19028"/>
      <c r="B19028"/>
      <c r="C19028"/>
      <c r="D19028"/>
      <c r="E19028"/>
      <c r="F19028"/>
      <c r="G19028"/>
      <c r="H19028"/>
      <c r="I19028"/>
      <c r="J19028"/>
      <c r="K19028"/>
    </row>
    <row r="19029" spans="1:11" ht="15">
      <c r="A19029"/>
      <c r="B19029"/>
      <c r="C19029"/>
      <c r="D19029"/>
      <c r="E19029"/>
      <c r="F19029"/>
      <c r="G19029"/>
      <c r="H19029"/>
      <c r="I19029"/>
      <c r="J19029"/>
      <c r="K19029"/>
    </row>
    <row r="19030" spans="1:11" ht="15">
      <c r="A19030"/>
      <c r="B19030"/>
      <c r="C19030"/>
      <c r="D19030"/>
      <c r="E19030"/>
      <c r="F19030"/>
      <c r="G19030"/>
      <c r="H19030"/>
      <c r="I19030"/>
      <c r="J19030"/>
      <c r="K19030"/>
    </row>
    <row r="19031" spans="1:11" ht="15">
      <c r="A19031"/>
      <c r="B19031"/>
      <c r="C19031"/>
      <c r="D19031"/>
      <c r="E19031"/>
      <c r="F19031"/>
      <c r="G19031"/>
      <c r="H19031"/>
      <c r="I19031"/>
      <c r="J19031"/>
      <c r="K19031"/>
    </row>
    <row r="19032" spans="1:11" ht="15">
      <c r="A19032"/>
      <c r="B19032"/>
      <c r="C19032"/>
      <c r="D19032"/>
      <c r="E19032"/>
      <c r="F19032"/>
      <c r="G19032"/>
      <c r="H19032"/>
      <c r="I19032"/>
      <c r="J19032"/>
      <c r="K19032"/>
    </row>
    <row r="19033" spans="1:11" ht="15">
      <c r="A19033"/>
      <c r="B19033"/>
      <c r="C19033"/>
      <c r="D19033"/>
      <c r="E19033"/>
      <c r="F19033"/>
      <c r="G19033"/>
      <c r="H19033"/>
      <c r="I19033"/>
      <c r="J19033"/>
      <c r="K19033"/>
    </row>
    <row r="19034" spans="1:11" ht="15">
      <c r="A19034"/>
      <c r="B19034"/>
      <c r="C19034"/>
      <c r="D19034"/>
      <c r="E19034"/>
      <c r="F19034"/>
      <c r="G19034"/>
      <c r="H19034"/>
      <c r="I19034"/>
      <c r="J19034"/>
      <c r="K19034"/>
    </row>
    <row r="19035" spans="1:11" ht="15">
      <c r="A19035"/>
      <c r="B19035"/>
      <c r="C19035"/>
      <c r="D19035"/>
      <c r="E19035"/>
      <c r="F19035"/>
      <c r="G19035"/>
      <c r="H19035"/>
      <c r="I19035"/>
      <c r="J19035"/>
      <c r="K19035"/>
    </row>
    <row r="19036" spans="1:11" ht="15">
      <c r="A19036"/>
      <c r="B19036"/>
      <c r="C19036"/>
      <c r="D19036"/>
      <c r="E19036"/>
      <c r="F19036"/>
      <c r="G19036"/>
      <c r="H19036"/>
      <c r="I19036"/>
      <c r="J19036"/>
      <c r="K19036"/>
    </row>
    <row r="19037" spans="1:11" ht="15">
      <c r="A19037"/>
      <c r="B19037"/>
      <c r="C19037"/>
      <c r="D19037"/>
      <c r="E19037"/>
      <c r="F19037"/>
      <c r="G19037"/>
      <c r="H19037"/>
      <c r="I19037"/>
      <c r="J19037"/>
      <c r="K19037"/>
    </row>
    <row r="19038" spans="1:11" ht="15">
      <c r="A19038"/>
      <c r="B19038"/>
      <c r="C19038"/>
      <c r="D19038"/>
      <c r="E19038"/>
      <c r="F19038"/>
      <c r="G19038"/>
      <c r="H19038"/>
      <c r="I19038"/>
      <c r="J19038"/>
      <c r="K19038"/>
    </row>
    <row r="19039" spans="1:11" ht="15">
      <c r="A19039"/>
      <c r="B19039"/>
      <c r="C19039"/>
      <c r="D19039"/>
      <c r="E19039"/>
      <c r="F19039"/>
      <c r="G19039"/>
      <c r="H19039"/>
      <c r="I19039"/>
      <c r="J19039"/>
      <c r="K19039"/>
    </row>
    <row r="19040" spans="1:11" ht="15">
      <c r="A19040"/>
      <c r="B19040"/>
      <c r="C19040"/>
      <c r="D19040"/>
      <c r="E19040"/>
      <c r="F19040"/>
      <c r="G19040"/>
      <c r="H19040"/>
      <c r="I19040"/>
      <c r="J19040"/>
      <c r="K19040"/>
    </row>
    <row r="19041" spans="1:11" ht="15">
      <c r="A19041"/>
      <c r="B19041"/>
      <c r="C19041"/>
      <c r="D19041"/>
      <c r="E19041"/>
      <c r="F19041"/>
      <c r="G19041"/>
      <c r="H19041"/>
      <c r="I19041"/>
      <c r="J19041"/>
      <c r="K19041"/>
    </row>
    <row r="19042" spans="1:11" ht="15">
      <c r="A19042"/>
      <c r="B19042"/>
      <c r="C19042"/>
      <c r="D19042"/>
      <c r="E19042"/>
      <c r="F19042"/>
      <c r="G19042"/>
      <c r="H19042"/>
      <c r="I19042"/>
      <c r="J19042"/>
      <c r="K19042"/>
    </row>
    <row r="19043" spans="1:11" ht="15">
      <c r="A19043"/>
      <c r="B19043"/>
      <c r="C19043"/>
      <c r="D19043"/>
      <c r="E19043"/>
      <c r="F19043"/>
      <c r="G19043"/>
      <c r="H19043"/>
      <c r="I19043"/>
      <c r="J19043"/>
      <c r="K19043"/>
    </row>
    <row r="19044" spans="1:11" ht="15">
      <c r="A19044"/>
      <c r="B19044"/>
      <c r="C19044"/>
      <c r="D19044"/>
      <c r="E19044"/>
      <c r="F19044"/>
      <c r="G19044"/>
      <c r="H19044"/>
      <c r="I19044"/>
      <c r="J19044"/>
      <c r="K19044"/>
    </row>
    <row r="19045" spans="1:11" ht="15">
      <c r="A19045"/>
      <c r="B19045"/>
      <c r="C19045"/>
      <c r="D19045"/>
      <c r="E19045"/>
      <c r="F19045"/>
      <c r="G19045"/>
      <c r="H19045"/>
      <c r="I19045"/>
      <c r="J19045"/>
      <c r="K19045"/>
    </row>
    <row r="19046" spans="1:11" ht="15">
      <c r="A19046"/>
      <c r="B19046"/>
      <c r="C19046"/>
      <c r="D19046"/>
      <c r="E19046"/>
      <c r="F19046"/>
      <c r="G19046"/>
      <c r="H19046"/>
      <c r="I19046"/>
      <c r="J19046"/>
      <c r="K19046"/>
    </row>
    <row r="19047" spans="1:11" ht="15">
      <c r="A19047"/>
      <c r="B19047"/>
      <c r="C19047"/>
      <c r="D19047"/>
      <c r="E19047"/>
      <c r="F19047"/>
      <c r="G19047"/>
      <c r="H19047"/>
      <c r="I19047"/>
      <c r="J19047"/>
      <c r="K19047"/>
    </row>
    <row r="19048" spans="1:11" ht="15">
      <c r="A19048"/>
      <c r="B19048"/>
      <c r="C19048"/>
      <c r="D19048"/>
      <c r="E19048"/>
      <c r="F19048"/>
      <c r="G19048"/>
      <c r="H19048"/>
      <c r="I19048"/>
      <c r="J19048"/>
      <c r="K19048"/>
    </row>
    <row r="19049" spans="1:11" ht="15">
      <c r="A19049"/>
      <c r="B19049"/>
      <c r="C19049"/>
      <c r="D19049"/>
      <c r="E19049"/>
      <c r="F19049"/>
      <c r="G19049"/>
      <c r="H19049"/>
      <c r="I19049"/>
      <c r="J19049"/>
      <c r="K19049"/>
    </row>
    <row r="19050" spans="1:11" ht="15">
      <c r="A19050"/>
      <c r="B19050"/>
      <c r="C19050"/>
      <c r="D19050"/>
      <c r="E19050"/>
      <c r="F19050"/>
      <c r="G19050"/>
      <c r="H19050"/>
      <c r="I19050"/>
      <c r="J19050"/>
      <c r="K19050"/>
    </row>
    <row r="19051" spans="1:11" ht="15">
      <c r="A19051"/>
      <c r="B19051"/>
      <c r="C19051"/>
      <c r="D19051"/>
      <c r="E19051"/>
      <c r="F19051"/>
      <c r="G19051"/>
      <c r="H19051"/>
      <c r="I19051"/>
      <c r="J19051"/>
      <c r="K19051"/>
    </row>
    <row r="19052" spans="1:11" ht="15">
      <c r="A19052"/>
      <c r="B19052"/>
      <c r="C19052"/>
      <c r="D19052"/>
      <c r="E19052"/>
      <c r="F19052"/>
      <c r="G19052"/>
      <c r="H19052"/>
      <c r="I19052"/>
      <c r="J19052"/>
      <c r="K19052"/>
    </row>
    <row r="19053" spans="1:11" ht="15">
      <c r="A19053"/>
      <c r="B19053"/>
      <c r="C19053"/>
      <c r="D19053"/>
      <c r="E19053"/>
      <c r="F19053"/>
      <c r="G19053"/>
      <c r="H19053"/>
      <c r="I19053"/>
      <c r="J19053"/>
      <c r="K19053"/>
    </row>
    <row r="19054" spans="1:11" ht="15">
      <c r="A19054"/>
      <c r="B19054"/>
      <c r="C19054"/>
      <c r="D19054"/>
      <c r="E19054"/>
      <c r="F19054"/>
      <c r="G19054"/>
      <c r="H19054"/>
      <c r="I19054"/>
      <c r="J19054"/>
      <c r="K19054"/>
    </row>
    <row r="19055" spans="1:11" ht="15">
      <c r="A19055"/>
      <c r="B19055"/>
      <c r="C19055"/>
      <c r="D19055"/>
      <c r="E19055"/>
      <c r="F19055"/>
      <c r="G19055"/>
      <c r="H19055"/>
      <c r="I19055"/>
      <c r="J19055"/>
      <c r="K19055"/>
    </row>
    <row r="19056" spans="1:11" ht="15">
      <c r="A19056"/>
      <c r="B19056"/>
      <c r="C19056"/>
      <c r="D19056"/>
      <c r="E19056"/>
      <c r="F19056"/>
      <c r="G19056"/>
      <c r="H19056"/>
      <c r="I19056"/>
      <c r="J19056"/>
      <c r="K19056"/>
    </row>
    <row r="19057" spans="1:11" ht="15">
      <c r="A19057"/>
      <c r="B19057"/>
      <c r="C19057"/>
      <c r="D19057"/>
      <c r="E19057"/>
      <c r="F19057"/>
      <c r="G19057"/>
      <c r="H19057"/>
      <c r="I19057"/>
      <c r="J19057"/>
      <c r="K19057"/>
    </row>
    <row r="19058" spans="1:11" ht="15">
      <c r="A19058"/>
      <c r="B19058"/>
      <c r="C19058"/>
      <c r="D19058"/>
      <c r="E19058"/>
      <c r="F19058"/>
      <c r="G19058"/>
      <c r="H19058"/>
      <c r="I19058"/>
      <c r="J19058"/>
      <c r="K19058"/>
    </row>
    <row r="19059" spans="1:11" ht="15">
      <c r="A19059"/>
      <c r="B19059"/>
      <c r="C19059"/>
      <c r="D19059"/>
      <c r="E19059"/>
      <c r="F19059"/>
      <c r="G19059"/>
      <c r="H19059"/>
      <c r="I19059"/>
      <c r="J19059"/>
      <c r="K19059"/>
    </row>
    <row r="19060" spans="1:11" ht="15">
      <c r="A19060"/>
      <c r="B19060"/>
      <c r="C19060"/>
      <c r="D19060"/>
      <c r="E19060"/>
      <c r="F19060"/>
      <c r="G19060"/>
      <c r="H19060"/>
      <c r="I19060"/>
      <c r="J19060"/>
      <c r="K19060"/>
    </row>
    <row r="19061" spans="1:11" ht="15">
      <c r="A19061"/>
      <c r="B19061"/>
      <c r="C19061"/>
      <c r="D19061"/>
      <c r="E19061"/>
      <c r="F19061"/>
      <c r="G19061"/>
      <c r="H19061"/>
      <c r="I19061"/>
      <c r="J19061"/>
      <c r="K19061"/>
    </row>
    <row r="19062" spans="1:11" ht="15">
      <c r="A19062"/>
      <c r="B19062"/>
      <c r="C19062"/>
      <c r="D19062"/>
      <c r="E19062"/>
      <c r="F19062"/>
      <c r="G19062"/>
      <c r="H19062"/>
      <c r="I19062"/>
      <c r="J19062"/>
      <c r="K19062"/>
    </row>
    <row r="19063" spans="1:11" ht="15">
      <c r="A19063"/>
      <c r="B19063"/>
      <c r="C19063"/>
      <c r="D19063"/>
      <c r="E19063"/>
      <c r="F19063"/>
      <c r="G19063"/>
      <c r="H19063"/>
      <c r="I19063"/>
      <c r="J19063"/>
      <c r="K19063"/>
    </row>
    <row r="19064" spans="1:11" ht="15">
      <c r="A19064"/>
      <c r="B19064"/>
      <c r="C19064"/>
      <c r="D19064"/>
      <c r="E19064"/>
      <c r="F19064"/>
      <c r="G19064"/>
      <c r="H19064"/>
      <c r="I19064"/>
      <c r="J19064"/>
      <c r="K19064"/>
    </row>
    <row r="19065" spans="1:11" ht="15">
      <c r="A19065"/>
      <c r="B19065"/>
      <c r="C19065"/>
      <c r="D19065"/>
      <c r="E19065"/>
      <c r="F19065"/>
      <c r="G19065"/>
      <c r="H19065"/>
      <c r="I19065"/>
      <c r="J19065"/>
      <c r="K19065"/>
    </row>
    <row r="19066" spans="1:11" ht="15">
      <c r="A19066"/>
      <c r="B19066"/>
      <c r="C19066"/>
      <c r="D19066"/>
      <c r="E19066"/>
      <c r="F19066"/>
      <c r="G19066"/>
      <c r="H19066"/>
      <c r="I19066"/>
      <c r="J19066"/>
      <c r="K19066"/>
    </row>
    <row r="19067" spans="1:11" ht="15">
      <c r="A19067"/>
      <c r="B19067"/>
      <c r="C19067"/>
      <c r="D19067"/>
      <c r="E19067"/>
      <c r="F19067"/>
      <c r="G19067"/>
      <c r="H19067"/>
      <c r="I19067"/>
      <c r="J19067"/>
      <c r="K19067"/>
    </row>
    <row r="19068" spans="1:11" ht="15">
      <c r="A19068"/>
      <c r="B19068"/>
      <c r="C19068"/>
      <c r="D19068"/>
      <c r="E19068"/>
      <c r="F19068"/>
      <c r="G19068"/>
      <c r="H19068"/>
      <c r="I19068"/>
      <c r="J19068"/>
      <c r="K19068"/>
    </row>
    <row r="19069" spans="1:11" ht="15">
      <c r="A19069"/>
      <c r="B19069"/>
      <c r="C19069"/>
      <c r="D19069"/>
      <c r="E19069"/>
      <c r="F19069"/>
      <c r="G19069"/>
      <c r="H19069"/>
      <c r="I19069"/>
      <c r="J19069"/>
      <c r="K19069"/>
    </row>
    <row r="19070" spans="1:11" ht="15">
      <c r="A19070"/>
      <c r="B19070"/>
      <c r="C19070"/>
      <c r="D19070"/>
      <c r="E19070"/>
      <c r="F19070"/>
      <c r="G19070"/>
      <c r="H19070"/>
      <c r="I19070"/>
      <c r="J19070"/>
      <c r="K19070"/>
    </row>
    <row r="19071" spans="1:11" ht="15">
      <c r="A19071"/>
      <c r="B19071"/>
      <c r="C19071"/>
      <c r="D19071"/>
      <c r="E19071"/>
      <c r="F19071"/>
      <c r="G19071"/>
      <c r="H19071"/>
      <c r="I19071"/>
      <c r="J19071"/>
      <c r="K19071"/>
    </row>
    <row r="19072" spans="1:11" ht="15">
      <c r="A19072"/>
      <c r="B19072"/>
      <c r="C19072"/>
      <c r="D19072"/>
      <c r="E19072"/>
      <c r="F19072"/>
      <c r="G19072"/>
      <c r="H19072"/>
      <c r="I19072"/>
      <c r="J19072"/>
      <c r="K19072"/>
    </row>
    <row r="19073" spans="1:11" ht="15">
      <c r="A19073"/>
      <c r="B19073"/>
      <c r="C19073"/>
      <c r="D19073"/>
      <c r="E19073"/>
      <c r="F19073"/>
      <c r="G19073"/>
      <c r="H19073"/>
      <c r="I19073"/>
      <c r="J19073"/>
      <c r="K19073"/>
    </row>
    <row r="19074" spans="1:11" ht="15">
      <c r="A19074"/>
      <c r="B19074"/>
      <c r="C19074"/>
      <c r="D19074"/>
      <c r="E19074"/>
      <c r="F19074"/>
      <c r="G19074"/>
      <c r="H19074"/>
      <c r="I19074"/>
      <c r="J19074"/>
      <c r="K19074"/>
    </row>
    <row r="19075" spans="1:11" ht="15">
      <c r="A19075"/>
      <c r="B19075"/>
      <c r="C19075"/>
      <c r="D19075"/>
      <c r="E19075"/>
      <c r="F19075"/>
      <c r="G19075"/>
      <c r="H19075"/>
      <c r="I19075"/>
      <c r="J19075"/>
      <c r="K19075"/>
    </row>
    <row r="19076" spans="1:11" ht="15">
      <c r="A19076"/>
      <c r="B19076"/>
      <c r="C19076"/>
      <c r="D19076"/>
      <c r="E19076"/>
      <c r="F19076"/>
      <c r="G19076"/>
      <c r="H19076"/>
      <c r="I19076"/>
      <c r="J19076"/>
      <c r="K19076"/>
    </row>
    <row r="19077" spans="1:11" ht="15">
      <c r="A19077"/>
      <c r="B19077"/>
      <c r="C19077"/>
      <c r="D19077"/>
      <c r="E19077"/>
      <c r="F19077"/>
      <c r="G19077"/>
      <c r="H19077"/>
      <c r="I19077"/>
      <c r="J19077"/>
      <c r="K19077"/>
    </row>
    <row r="19078" spans="1:11" ht="15">
      <c r="A19078"/>
      <c r="B19078"/>
      <c r="C19078"/>
      <c r="D19078"/>
      <c r="E19078"/>
      <c r="F19078"/>
      <c r="G19078"/>
      <c r="H19078"/>
      <c r="I19078"/>
      <c r="J19078"/>
      <c r="K19078"/>
    </row>
    <row r="19079" spans="1:11" ht="15">
      <c r="A19079"/>
      <c r="B19079"/>
      <c r="C19079"/>
      <c r="D19079"/>
      <c r="E19079"/>
      <c r="F19079"/>
      <c r="G19079"/>
      <c r="H19079"/>
      <c r="I19079"/>
      <c r="J19079"/>
      <c r="K19079"/>
    </row>
    <row r="19080" spans="1:11" ht="15">
      <c r="A19080"/>
      <c r="B19080"/>
      <c r="C19080"/>
      <c r="D19080"/>
      <c r="E19080"/>
      <c r="F19080"/>
      <c r="G19080"/>
      <c r="H19080"/>
      <c r="I19080"/>
      <c r="J19080"/>
      <c r="K19080"/>
    </row>
    <row r="19081" spans="1:11" ht="15">
      <c r="A19081"/>
      <c r="B19081"/>
      <c r="C19081"/>
      <c r="D19081"/>
      <c r="E19081"/>
      <c r="F19081"/>
      <c r="G19081"/>
      <c r="H19081"/>
      <c r="I19081"/>
      <c r="J19081"/>
      <c r="K19081"/>
    </row>
    <row r="19082" spans="1:11" ht="15">
      <c r="A19082"/>
      <c r="B19082"/>
      <c r="C19082"/>
      <c r="D19082"/>
      <c r="E19082"/>
      <c r="F19082"/>
      <c r="G19082"/>
      <c r="H19082"/>
      <c r="I19082"/>
      <c r="J19082"/>
      <c r="K19082"/>
    </row>
    <row r="19083" spans="1:11" ht="15">
      <c r="A19083"/>
      <c r="B19083"/>
      <c r="C19083"/>
      <c r="D19083"/>
      <c r="E19083"/>
      <c r="F19083"/>
      <c r="G19083"/>
      <c r="H19083"/>
      <c r="I19083"/>
      <c r="J19083"/>
      <c r="K19083"/>
    </row>
    <row r="19084" spans="1:11" ht="15">
      <c r="A19084"/>
      <c r="B19084"/>
      <c r="C19084"/>
      <c r="D19084"/>
      <c r="E19084"/>
      <c r="F19084"/>
      <c r="G19084"/>
      <c r="H19084"/>
      <c r="I19084"/>
      <c r="J19084"/>
      <c r="K19084"/>
    </row>
    <row r="19085" spans="1:11" ht="15">
      <c r="A19085"/>
      <c r="B19085"/>
      <c r="C19085"/>
      <c r="D19085"/>
      <c r="E19085"/>
      <c r="F19085"/>
      <c r="G19085"/>
      <c r="H19085"/>
      <c r="I19085"/>
      <c r="J19085"/>
      <c r="K19085"/>
    </row>
    <row r="19086" spans="1:11" ht="15">
      <c r="A19086"/>
      <c r="B19086"/>
      <c r="C19086"/>
      <c r="D19086"/>
      <c r="E19086"/>
      <c r="F19086"/>
      <c r="G19086"/>
      <c r="H19086"/>
      <c r="I19086"/>
      <c r="J19086"/>
      <c r="K19086"/>
    </row>
    <row r="19087" spans="1:11" ht="15">
      <c r="A19087"/>
      <c r="B19087"/>
      <c r="C19087"/>
      <c r="D19087"/>
      <c r="E19087"/>
      <c r="F19087"/>
      <c r="G19087"/>
      <c r="H19087"/>
      <c r="I19087"/>
      <c r="J19087"/>
      <c r="K19087"/>
    </row>
    <row r="19088" spans="1:11" ht="15">
      <c r="A19088"/>
      <c r="B19088"/>
      <c r="C19088"/>
      <c r="D19088"/>
      <c r="E19088"/>
      <c r="F19088"/>
      <c r="G19088"/>
      <c r="H19088"/>
      <c r="I19088"/>
      <c r="J19088"/>
      <c r="K19088"/>
    </row>
    <row r="19089" spans="1:11" ht="15">
      <c r="A19089"/>
      <c r="B19089"/>
      <c r="C19089"/>
      <c r="D19089"/>
      <c r="E19089"/>
      <c r="F19089"/>
      <c r="G19089"/>
      <c r="H19089"/>
      <c r="I19089"/>
      <c r="J19089"/>
      <c r="K19089"/>
    </row>
    <row r="19090" spans="1:11" ht="15">
      <c r="A19090"/>
      <c r="B19090"/>
      <c r="C19090"/>
      <c r="D19090"/>
      <c r="E19090"/>
      <c r="F19090"/>
      <c r="G19090"/>
      <c r="H19090"/>
      <c r="I19090"/>
      <c r="J19090"/>
      <c r="K19090"/>
    </row>
    <row r="19091" spans="1:11" ht="15">
      <c r="A19091"/>
      <c r="B19091"/>
      <c r="C19091"/>
      <c r="D19091"/>
      <c r="E19091"/>
      <c r="F19091"/>
      <c r="G19091"/>
      <c r="H19091"/>
      <c r="I19091"/>
      <c r="J19091"/>
      <c r="K19091"/>
    </row>
    <row r="19092" spans="1:11" ht="15">
      <c r="A19092"/>
      <c r="B19092"/>
      <c r="C19092"/>
      <c r="D19092"/>
      <c r="E19092"/>
      <c r="F19092"/>
      <c r="G19092"/>
      <c r="H19092"/>
      <c r="I19092"/>
      <c r="J19092"/>
      <c r="K19092"/>
    </row>
    <row r="19093" spans="1:11" ht="15">
      <c r="A19093"/>
      <c r="B19093"/>
      <c r="C19093"/>
      <c r="D19093"/>
      <c r="E19093"/>
      <c r="F19093"/>
      <c r="G19093"/>
      <c r="H19093"/>
      <c r="I19093"/>
      <c r="J19093"/>
      <c r="K19093"/>
    </row>
    <row r="19094" spans="1:11" ht="15">
      <c r="A19094"/>
      <c r="B19094"/>
      <c r="C19094"/>
      <c r="D19094"/>
      <c r="E19094"/>
      <c r="F19094"/>
      <c r="G19094"/>
      <c r="H19094"/>
      <c r="I19094"/>
      <c r="J19094"/>
      <c r="K19094"/>
    </row>
    <row r="19095" spans="1:11" ht="15">
      <c r="A19095"/>
      <c r="B19095"/>
      <c r="C19095"/>
      <c r="D19095"/>
      <c r="E19095"/>
      <c r="F19095"/>
      <c r="G19095"/>
      <c r="H19095"/>
      <c r="I19095"/>
      <c r="J19095"/>
      <c r="K19095"/>
    </row>
    <row r="19096" spans="1:11" ht="15">
      <c r="A19096"/>
      <c r="B19096"/>
      <c r="C19096"/>
      <c r="D19096"/>
      <c r="E19096"/>
      <c r="F19096"/>
      <c r="G19096"/>
      <c r="H19096"/>
      <c r="I19096"/>
      <c r="J19096"/>
      <c r="K19096"/>
    </row>
    <row r="19097" spans="1:11" ht="15">
      <c r="A19097"/>
      <c r="B19097"/>
      <c r="C19097"/>
      <c r="D19097"/>
      <c r="E19097"/>
      <c r="F19097"/>
      <c r="G19097"/>
      <c r="H19097"/>
      <c r="I19097"/>
      <c r="J19097"/>
      <c r="K19097"/>
    </row>
    <row r="19098" spans="1:11" ht="15">
      <c r="A19098"/>
      <c r="B19098"/>
      <c r="C19098"/>
      <c r="D19098"/>
      <c r="E19098"/>
      <c r="F19098"/>
      <c r="G19098"/>
      <c r="H19098"/>
      <c r="I19098"/>
      <c r="J19098"/>
      <c r="K19098"/>
    </row>
    <row r="19099" spans="1:11" ht="15">
      <c r="A19099"/>
      <c r="B19099"/>
      <c r="C19099"/>
      <c r="D19099"/>
      <c r="E19099"/>
      <c r="F19099"/>
      <c r="G19099"/>
      <c r="H19099"/>
      <c r="I19099"/>
      <c r="J19099"/>
      <c r="K19099"/>
    </row>
    <row r="19100" spans="1:11" ht="15">
      <c r="A19100"/>
      <c r="B19100"/>
      <c r="C19100"/>
      <c r="D19100"/>
      <c r="E19100"/>
      <c r="F19100"/>
      <c r="G19100"/>
      <c r="H19100"/>
      <c r="I19100"/>
      <c r="J19100"/>
      <c r="K19100"/>
    </row>
    <row r="19101" spans="1:11" ht="15">
      <c r="A19101"/>
      <c r="B19101"/>
      <c r="C19101"/>
      <c r="D19101"/>
      <c r="E19101"/>
      <c r="F19101"/>
      <c r="G19101"/>
      <c r="H19101"/>
      <c r="I19101"/>
      <c r="J19101"/>
      <c r="K19101"/>
    </row>
    <row r="19102" spans="1:11" ht="15">
      <c r="A19102"/>
      <c r="B19102"/>
      <c r="C19102"/>
      <c r="D19102"/>
      <c r="E19102"/>
      <c r="F19102"/>
      <c r="G19102"/>
      <c r="H19102"/>
      <c r="I19102"/>
      <c r="J19102"/>
      <c r="K19102"/>
    </row>
    <row r="19103" spans="1:11" ht="15">
      <c r="A19103"/>
      <c r="B19103"/>
      <c r="C19103"/>
      <c r="D19103"/>
      <c r="E19103"/>
      <c r="F19103"/>
      <c r="G19103"/>
      <c r="H19103"/>
      <c r="I19103"/>
      <c r="J19103"/>
      <c r="K19103"/>
    </row>
    <row r="19104" spans="1:11" ht="15">
      <c r="A19104"/>
      <c r="B19104"/>
      <c r="C19104"/>
      <c r="D19104"/>
      <c r="E19104"/>
      <c r="F19104"/>
      <c r="G19104"/>
      <c r="H19104"/>
      <c r="I19104"/>
      <c r="J19104"/>
      <c r="K19104"/>
    </row>
    <row r="19105" spans="1:11" ht="15">
      <c r="A19105"/>
      <c r="B19105"/>
      <c r="C19105"/>
      <c r="D19105"/>
      <c r="E19105"/>
      <c r="F19105"/>
      <c r="G19105"/>
      <c r="H19105"/>
      <c r="I19105"/>
      <c r="J19105"/>
      <c r="K19105"/>
    </row>
    <row r="19106" spans="1:11" ht="15">
      <c r="A19106"/>
      <c r="B19106"/>
      <c r="C19106"/>
      <c r="D19106"/>
      <c r="E19106"/>
      <c r="F19106"/>
      <c r="G19106"/>
      <c r="H19106"/>
      <c r="I19106"/>
      <c r="J19106"/>
      <c r="K19106"/>
    </row>
    <row r="19107" spans="1:11" ht="15">
      <c r="A19107"/>
      <c r="B19107"/>
      <c r="C19107"/>
      <c r="D19107"/>
      <c r="E19107"/>
      <c r="F19107"/>
      <c r="G19107"/>
      <c r="H19107"/>
      <c r="I19107"/>
      <c r="J19107"/>
      <c r="K19107"/>
    </row>
    <row r="19108" spans="1:11" ht="15">
      <c r="A19108"/>
      <c r="B19108"/>
      <c r="C19108"/>
      <c r="D19108"/>
      <c r="E19108"/>
      <c r="F19108"/>
      <c r="G19108"/>
      <c r="H19108"/>
      <c r="I19108"/>
      <c r="J19108"/>
      <c r="K19108"/>
    </row>
    <row r="19109" spans="1:11" ht="15">
      <c r="A19109"/>
      <c r="B19109"/>
      <c r="C19109"/>
      <c r="D19109"/>
      <c r="E19109"/>
      <c r="F19109"/>
      <c r="G19109"/>
      <c r="H19109"/>
      <c r="I19109"/>
      <c r="J19109"/>
      <c r="K19109"/>
    </row>
    <row r="19110" spans="1:11" ht="15">
      <c r="A19110"/>
      <c r="B19110"/>
      <c r="C19110"/>
      <c r="D19110"/>
      <c r="E19110"/>
      <c r="F19110"/>
      <c r="G19110"/>
      <c r="H19110"/>
      <c r="I19110"/>
      <c r="J19110"/>
      <c r="K19110"/>
    </row>
    <row r="19111" spans="1:11" ht="15">
      <c r="A19111"/>
      <c r="B19111"/>
      <c r="C19111"/>
      <c r="D19111"/>
      <c r="E19111"/>
      <c r="F19111"/>
      <c r="G19111"/>
      <c r="H19111"/>
      <c r="I19111"/>
      <c r="J19111"/>
      <c r="K19111"/>
    </row>
    <row r="19112" spans="1:11" ht="15">
      <c r="A19112"/>
      <c r="B19112"/>
      <c r="C19112"/>
      <c r="D19112"/>
      <c r="E19112"/>
      <c r="F19112"/>
      <c r="G19112"/>
      <c r="H19112"/>
      <c r="I19112"/>
      <c r="J19112"/>
      <c r="K19112"/>
    </row>
    <row r="19113" spans="1:11" ht="15">
      <c r="A19113"/>
      <c r="B19113"/>
      <c r="C19113"/>
      <c r="D19113"/>
      <c r="E19113"/>
      <c r="F19113"/>
      <c r="G19113"/>
      <c r="H19113"/>
      <c r="I19113"/>
      <c r="J19113"/>
      <c r="K19113"/>
    </row>
    <row r="19114" spans="1:11" ht="15">
      <c r="A19114"/>
      <c r="B19114"/>
      <c r="C19114"/>
      <c r="D19114"/>
      <c r="E19114"/>
      <c r="F19114"/>
      <c r="G19114"/>
      <c r="H19114"/>
      <c r="I19114"/>
      <c r="J19114"/>
      <c r="K19114"/>
    </row>
    <row r="19115" spans="1:11" ht="15">
      <c r="A19115"/>
      <c r="B19115"/>
      <c r="C19115"/>
      <c r="D19115"/>
      <c r="E19115"/>
      <c r="F19115"/>
      <c r="G19115"/>
      <c r="H19115"/>
      <c r="I19115"/>
      <c r="J19115"/>
      <c r="K19115"/>
    </row>
    <row r="19116" spans="1:11" ht="15">
      <c r="A19116"/>
      <c r="B19116"/>
      <c r="C19116"/>
      <c r="D19116"/>
      <c r="E19116"/>
      <c r="F19116"/>
      <c r="G19116"/>
      <c r="H19116"/>
      <c r="I19116"/>
      <c r="J19116"/>
      <c r="K19116"/>
    </row>
    <row r="19117" spans="1:11" ht="15">
      <c r="A19117"/>
      <c r="B19117"/>
      <c r="C19117"/>
      <c r="D19117"/>
      <c r="E19117"/>
      <c r="F19117"/>
      <c r="G19117"/>
      <c r="H19117"/>
      <c r="I19117"/>
      <c r="J19117"/>
      <c r="K19117"/>
    </row>
    <row r="19118" spans="1:11" ht="15">
      <c r="A19118"/>
      <c r="B19118"/>
      <c r="C19118"/>
      <c r="D19118"/>
      <c r="E19118"/>
      <c r="F19118"/>
      <c r="G19118"/>
      <c r="H19118"/>
      <c r="I19118"/>
      <c r="J19118"/>
      <c r="K19118"/>
    </row>
    <row r="19119" spans="1:11" ht="15">
      <c r="A19119"/>
      <c r="B19119"/>
      <c r="C19119"/>
      <c r="D19119"/>
      <c r="E19119"/>
      <c r="F19119"/>
      <c r="G19119"/>
      <c r="H19119"/>
      <c r="I19119"/>
      <c r="J19119"/>
      <c r="K19119"/>
    </row>
    <row r="19120" spans="1:11" ht="15">
      <c r="A19120"/>
      <c r="B19120"/>
      <c r="C19120"/>
      <c r="D19120"/>
      <c r="E19120"/>
      <c r="F19120"/>
      <c r="G19120"/>
      <c r="H19120"/>
      <c r="I19120"/>
      <c r="J19120"/>
      <c r="K19120"/>
    </row>
    <row r="19121" spans="1:11" ht="15">
      <c r="A19121"/>
      <c r="B19121"/>
      <c r="C19121"/>
      <c r="D19121"/>
      <c r="E19121"/>
      <c r="F19121"/>
      <c r="G19121"/>
      <c r="H19121"/>
      <c r="I19121"/>
      <c r="J19121"/>
      <c r="K19121"/>
    </row>
    <row r="19122" spans="1:11" ht="15">
      <c r="A19122"/>
      <c r="B19122"/>
      <c r="C19122"/>
      <c r="D19122"/>
      <c r="E19122"/>
      <c r="F19122"/>
      <c r="G19122"/>
      <c r="H19122"/>
      <c r="I19122"/>
      <c r="J19122"/>
      <c r="K19122"/>
    </row>
    <row r="19123" spans="1:11" ht="15">
      <c r="A19123"/>
      <c r="B19123"/>
      <c r="C19123"/>
      <c r="D19123"/>
      <c r="E19123"/>
      <c r="F19123"/>
      <c r="G19123"/>
      <c r="H19123"/>
      <c r="I19123"/>
      <c r="J19123"/>
      <c r="K19123"/>
    </row>
    <row r="19124" spans="1:11" ht="15">
      <c r="A19124"/>
      <c r="B19124"/>
      <c r="C19124"/>
      <c r="D19124"/>
      <c r="E19124"/>
      <c r="F19124"/>
      <c r="G19124"/>
      <c r="H19124"/>
      <c r="I19124"/>
      <c r="J19124"/>
      <c r="K19124"/>
    </row>
    <row r="19125" spans="1:11" ht="15">
      <c r="A19125"/>
      <c r="B19125"/>
      <c r="C19125"/>
      <c r="D19125"/>
      <c r="E19125"/>
      <c r="F19125"/>
      <c r="G19125"/>
      <c r="H19125"/>
      <c r="I19125"/>
      <c r="J19125"/>
      <c r="K19125"/>
    </row>
    <row r="19126" spans="1:11" ht="15">
      <c r="A19126"/>
      <c r="B19126"/>
      <c r="C19126"/>
      <c r="D19126"/>
      <c r="E19126"/>
      <c r="F19126"/>
      <c r="G19126"/>
      <c r="H19126"/>
      <c r="I19126"/>
      <c r="J19126"/>
      <c r="K19126"/>
    </row>
    <row r="19127" spans="1:11" ht="15">
      <c r="A19127"/>
      <c r="B19127"/>
      <c r="C19127"/>
      <c r="D19127"/>
      <c r="E19127"/>
      <c r="F19127"/>
      <c r="G19127"/>
      <c r="H19127"/>
      <c r="I19127"/>
      <c r="J19127"/>
      <c r="K19127"/>
    </row>
    <row r="19128" spans="1:11" ht="15">
      <c r="A19128"/>
      <c r="B19128"/>
      <c r="C19128"/>
      <c r="D19128"/>
      <c r="E19128"/>
      <c r="F19128"/>
      <c r="G19128"/>
      <c r="H19128"/>
      <c r="I19128"/>
      <c r="J19128"/>
      <c r="K19128"/>
    </row>
    <row r="19129" spans="1:11" ht="15">
      <c r="A19129"/>
      <c r="B19129"/>
      <c r="C19129"/>
      <c r="D19129"/>
      <c r="E19129"/>
      <c r="F19129"/>
      <c r="G19129"/>
      <c r="H19129"/>
      <c r="I19129"/>
      <c r="J19129"/>
      <c r="K19129"/>
    </row>
    <row r="19130" spans="1:11" ht="15">
      <c r="A19130"/>
      <c r="B19130"/>
      <c r="C19130"/>
      <c r="D19130"/>
      <c r="E19130"/>
      <c r="F19130"/>
      <c r="G19130"/>
      <c r="H19130"/>
      <c r="I19130"/>
      <c r="J19130"/>
      <c r="K19130"/>
    </row>
    <row r="19131" spans="1:11" ht="15">
      <c r="A19131"/>
      <c r="B19131"/>
      <c r="C19131"/>
      <c r="D19131"/>
      <c r="E19131"/>
      <c r="F19131"/>
      <c r="G19131"/>
      <c r="H19131"/>
      <c r="I19131"/>
      <c r="J19131"/>
      <c r="K19131"/>
    </row>
    <row r="19132" spans="1:11" ht="15">
      <c r="A19132"/>
      <c r="B19132"/>
      <c r="C19132"/>
      <c r="D19132"/>
      <c r="E19132"/>
      <c r="F19132"/>
      <c r="G19132"/>
      <c r="H19132"/>
      <c r="I19132"/>
      <c r="J19132"/>
      <c r="K19132"/>
    </row>
    <row r="19133" spans="1:11" ht="15">
      <c r="A19133"/>
      <c r="B19133"/>
      <c r="C19133"/>
      <c r="D19133"/>
      <c r="E19133"/>
      <c r="F19133"/>
      <c r="G19133"/>
      <c r="H19133"/>
      <c r="I19133"/>
      <c r="J19133"/>
      <c r="K19133"/>
    </row>
    <row r="19134" spans="1:11" ht="15">
      <c r="A19134"/>
      <c r="B19134"/>
      <c r="C19134"/>
      <c r="D19134"/>
      <c r="E19134"/>
      <c r="F19134"/>
      <c r="G19134"/>
      <c r="H19134"/>
      <c r="I19134"/>
      <c r="J19134"/>
      <c r="K19134"/>
    </row>
    <row r="19135" spans="1:11" ht="15">
      <c r="A19135"/>
      <c r="B19135"/>
      <c r="C19135"/>
      <c r="D19135"/>
      <c r="E19135"/>
      <c r="F19135"/>
      <c r="G19135"/>
      <c r="H19135"/>
      <c r="I19135"/>
      <c r="J19135"/>
      <c r="K19135"/>
    </row>
    <row r="19136" spans="1:11" ht="15">
      <c r="A19136"/>
      <c r="B19136"/>
      <c r="C19136"/>
      <c r="D19136"/>
      <c r="E19136"/>
      <c r="F19136"/>
      <c r="G19136"/>
      <c r="H19136"/>
      <c r="I19136"/>
      <c r="J19136"/>
      <c r="K19136"/>
    </row>
    <row r="19137" spans="1:11" ht="15">
      <c r="A19137"/>
      <c r="B19137"/>
      <c r="C19137"/>
      <c r="D19137"/>
      <c r="E19137"/>
      <c r="F19137"/>
      <c r="G19137"/>
      <c r="H19137"/>
      <c r="I19137"/>
      <c r="J19137"/>
      <c r="K19137"/>
    </row>
    <row r="19138" spans="1:11" ht="15">
      <c r="A19138"/>
      <c r="B19138"/>
      <c r="C19138"/>
      <c r="D19138"/>
      <c r="E19138"/>
      <c r="F19138"/>
      <c r="G19138"/>
      <c r="H19138"/>
      <c r="I19138"/>
      <c r="J19138"/>
      <c r="K19138"/>
    </row>
    <row r="19139" spans="1:11" ht="15">
      <c r="A19139"/>
      <c r="B19139"/>
      <c r="C19139"/>
      <c r="D19139"/>
      <c r="E19139"/>
      <c r="F19139"/>
      <c r="G19139"/>
      <c r="H19139"/>
      <c r="I19139"/>
      <c r="J19139"/>
      <c r="K19139"/>
    </row>
    <row r="19140" spans="1:11" ht="15">
      <c r="A19140"/>
      <c r="B19140"/>
      <c r="C19140"/>
      <c r="D19140"/>
      <c r="E19140"/>
      <c r="F19140"/>
      <c r="G19140"/>
      <c r="H19140"/>
      <c r="I19140"/>
      <c r="J19140"/>
      <c r="K19140"/>
    </row>
    <row r="19141" spans="1:11" ht="15">
      <c r="A19141"/>
      <c r="B19141"/>
      <c r="C19141"/>
      <c r="D19141"/>
      <c r="E19141"/>
      <c r="F19141"/>
      <c r="G19141"/>
      <c r="H19141"/>
      <c r="I19141"/>
      <c r="J19141"/>
      <c r="K19141"/>
    </row>
    <row r="19142" spans="1:11" ht="15">
      <c r="A19142"/>
      <c r="B19142"/>
      <c r="C19142"/>
      <c r="D19142"/>
      <c r="E19142"/>
      <c r="F19142"/>
      <c r="G19142"/>
      <c r="H19142"/>
      <c r="I19142"/>
      <c r="J19142"/>
      <c r="K19142"/>
    </row>
    <row r="19143" spans="1:11" ht="15">
      <c r="A19143"/>
      <c r="B19143"/>
      <c r="C19143"/>
      <c r="D19143"/>
      <c r="E19143"/>
      <c r="F19143"/>
      <c r="G19143"/>
      <c r="H19143"/>
      <c r="I19143"/>
      <c r="J19143"/>
      <c r="K19143"/>
    </row>
    <row r="19144" spans="1:11" ht="15">
      <c r="A19144"/>
      <c r="B19144"/>
      <c r="C19144"/>
      <c r="D19144"/>
      <c r="E19144"/>
      <c r="F19144"/>
      <c r="G19144"/>
      <c r="H19144"/>
      <c r="I19144"/>
      <c r="J19144"/>
      <c r="K19144"/>
    </row>
    <row r="19145" spans="1:11" ht="15">
      <c r="A19145"/>
      <c r="B19145"/>
      <c r="C19145"/>
      <c r="D19145"/>
      <c r="E19145"/>
      <c r="F19145"/>
      <c r="G19145"/>
      <c r="H19145"/>
      <c r="I19145"/>
      <c r="J19145"/>
      <c r="K19145"/>
    </row>
    <row r="19146" spans="1:11" ht="15">
      <c r="A19146"/>
      <c r="B19146"/>
      <c r="C19146"/>
      <c r="D19146"/>
      <c r="E19146"/>
      <c r="F19146"/>
      <c r="G19146"/>
      <c r="H19146"/>
      <c r="I19146"/>
      <c r="J19146"/>
      <c r="K19146"/>
    </row>
    <row r="19147" spans="1:11" ht="15">
      <c r="A19147"/>
      <c r="B19147"/>
      <c r="C19147"/>
      <c r="D19147"/>
      <c r="E19147"/>
      <c r="F19147"/>
      <c r="G19147"/>
      <c r="H19147"/>
      <c r="I19147"/>
      <c r="J19147"/>
      <c r="K19147"/>
    </row>
    <row r="19148" spans="1:11" ht="15">
      <c r="A19148"/>
      <c r="B19148"/>
      <c r="C19148"/>
      <c r="D19148"/>
      <c r="E19148"/>
      <c r="F19148"/>
      <c r="G19148"/>
      <c r="H19148"/>
      <c r="I19148"/>
      <c r="J19148"/>
      <c r="K19148"/>
    </row>
    <row r="19149" spans="1:11" ht="15">
      <c r="A19149"/>
      <c r="B19149"/>
      <c r="C19149"/>
      <c r="D19149"/>
      <c r="E19149"/>
      <c r="F19149"/>
      <c r="G19149"/>
      <c r="H19149"/>
      <c r="I19149"/>
      <c r="J19149"/>
      <c r="K19149"/>
    </row>
    <row r="19150" spans="1:11" ht="15">
      <c r="A19150"/>
      <c r="B19150"/>
      <c r="C19150"/>
      <c r="D19150"/>
      <c r="E19150"/>
      <c r="F19150"/>
      <c r="G19150"/>
      <c r="H19150"/>
      <c r="I19150"/>
      <c r="J19150"/>
      <c r="K19150"/>
    </row>
    <row r="19151" spans="1:11" ht="15">
      <c r="A19151"/>
      <c r="B19151"/>
      <c r="C19151"/>
      <c r="D19151"/>
      <c r="E19151"/>
      <c r="F19151"/>
      <c r="G19151"/>
      <c r="H19151"/>
      <c r="I19151"/>
      <c r="J19151"/>
      <c r="K19151"/>
    </row>
    <row r="19152" spans="1:11" ht="15">
      <c r="A19152"/>
      <c r="B19152"/>
      <c r="C19152"/>
      <c r="D19152"/>
      <c r="E19152"/>
      <c r="F19152"/>
      <c r="G19152"/>
      <c r="H19152"/>
      <c r="I19152"/>
      <c r="J19152"/>
      <c r="K19152"/>
    </row>
    <row r="19153" spans="1:11" ht="15">
      <c r="A19153"/>
      <c r="B19153"/>
      <c r="C19153"/>
      <c r="D19153"/>
      <c r="E19153"/>
      <c r="F19153"/>
      <c r="G19153"/>
      <c r="H19153"/>
      <c r="I19153"/>
      <c r="J19153"/>
      <c r="K19153"/>
    </row>
    <row r="19154" spans="1:11" ht="15">
      <c r="A19154"/>
      <c r="B19154"/>
      <c r="C19154"/>
      <c r="D19154"/>
      <c r="E19154"/>
      <c r="F19154"/>
      <c r="G19154"/>
      <c r="H19154"/>
      <c r="I19154"/>
      <c r="J19154"/>
      <c r="K19154"/>
    </row>
    <row r="19155" spans="1:11" ht="15">
      <c r="A19155"/>
      <c r="B19155"/>
      <c r="C19155"/>
      <c r="D19155"/>
      <c r="E19155"/>
      <c r="F19155"/>
      <c r="G19155"/>
      <c r="H19155"/>
      <c r="I19155"/>
      <c r="J19155"/>
      <c r="K19155"/>
    </row>
    <row r="19156" spans="1:11" ht="15">
      <c r="A19156"/>
      <c r="B19156"/>
      <c r="C19156"/>
      <c r="D19156"/>
      <c r="E19156"/>
      <c r="F19156"/>
      <c r="G19156"/>
      <c r="H19156"/>
      <c r="I19156"/>
      <c r="J19156"/>
      <c r="K19156"/>
    </row>
    <row r="19157" spans="1:11" ht="15">
      <c r="A19157"/>
      <c r="B19157"/>
      <c r="C19157"/>
      <c r="D19157"/>
      <c r="E19157"/>
      <c r="F19157"/>
      <c r="G19157"/>
      <c r="H19157"/>
      <c r="I19157"/>
      <c r="J19157"/>
      <c r="K19157"/>
    </row>
    <row r="19158" spans="1:11" ht="15">
      <c r="A19158"/>
      <c r="B19158"/>
      <c r="C19158"/>
      <c r="D19158"/>
      <c r="E19158"/>
      <c r="F19158"/>
      <c r="G19158"/>
      <c r="H19158"/>
      <c r="I19158"/>
      <c r="J19158"/>
      <c r="K19158"/>
    </row>
    <row r="19159" spans="1:11" ht="15">
      <c r="A19159"/>
      <c r="B19159"/>
      <c r="C19159"/>
      <c r="D19159"/>
      <c r="E19159"/>
      <c r="F19159"/>
      <c r="G19159"/>
      <c r="H19159"/>
      <c r="I19159"/>
      <c r="J19159"/>
      <c r="K19159"/>
    </row>
    <row r="19160" spans="1:11" ht="15">
      <c r="A19160"/>
      <c r="B19160"/>
      <c r="C19160"/>
      <c r="D19160"/>
      <c r="E19160"/>
      <c r="F19160"/>
      <c r="G19160"/>
      <c r="H19160"/>
      <c r="I19160"/>
      <c r="J19160"/>
      <c r="K19160"/>
    </row>
    <row r="19161" spans="1:11" ht="15">
      <c r="A19161"/>
      <c r="B19161"/>
      <c r="C19161"/>
      <c r="D19161"/>
      <c r="E19161"/>
      <c r="F19161"/>
      <c r="G19161"/>
      <c r="H19161"/>
      <c r="I19161"/>
      <c r="J19161"/>
      <c r="K19161"/>
    </row>
    <row r="19162" spans="1:11" ht="15">
      <c r="A19162"/>
      <c r="B19162"/>
      <c r="C19162"/>
      <c r="D19162"/>
      <c r="E19162"/>
      <c r="F19162"/>
      <c r="G19162"/>
      <c r="H19162"/>
      <c r="I19162"/>
      <c r="J19162"/>
      <c r="K19162"/>
    </row>
    <row r="19163" spans="1:11" ht="15">
      <c r="A19163"/>
      <c r="B19163"/>
      <c r="C19163"/>
      <c r="D19163"/>
      <c r="E19163"/>
      <c r="F19163"/>
      <c r="G19163"/>
      <c r="H19163"/>
      <c r="I19163"/>
      <c r="J19163"/>
      <c r="K19163"/>
    </row>
    <row r="19164" spans="1:11" ht="15">
      <c r="A19164"/>
      <c r="B19164"/>
      <c r="C19164"/>
      <c r="D19164"/>
      <c r="E19164"/>
      <c r="F19164"/>
      <c r="G19164"/>
      <c r="H19164"/>
      <c r="I19164"/>
      <c r="J19164"/>
      <c r="K19164"/>
    </row>
    <row r="19165" spans="1:11" ht="15">
      <c r="A19165"/>
      <c r="B19165"/>
      <c r="C19165"/>
      <c r="D19165"/>
      <c r="E19165"/>
      <c r="F19165"/>
      <c r="G19165"/>
      <c r="H19165"/>
      <c r="I19165"/>
      <c r="J19165"/>
      <c r="K19165"/>
    </row>
    <row r="19166" spans="1:11" ht="15">
      <c r="A19166"/>
      <c r="B19166"/>
      <c r="C19166"/>
      <c r="D19166"/>
      <c r="E19166"/>
      <c r="F19166"/>
      <c r="G19166"/>
      <c r="H19166"/>
      <c r="I19166"/>
      <c r="J19166"/>
      <c r="K19166"/>
    </row>
    <row r="19167" spans="1:11" ht="15">
      <c r="A19167"/>
      <c r="B19167"/>
      <c r="C19167"/>
      <c r="D19167"/>
      <c r="E19167"/>
      <c r="F19167"/>
      <c r="G19167"/>
      <c r="H19167"/>
      <c r="I19167"/>
      <c r="J19167"/>
      <c r="K19167"/>
    </row>
    <row r="19168" spans="1:11" ht="15">
      <c r="A19168"/>
      <c r="B19168"/>
      <c r="C19168"/>
      <c r="D19168"/>
      <c r="E19168"/>
      <c r="F19168"/>
      <c r="G19168"/>
      <c r="H19168"/>
      <c r="I19168"/>
      <c r="J19168"/>
      <c r="K19168"/>
    </row>
    <row r="19169" spans="1:11" ht="15">
      <c r="A19169"/>
      <c r="B19169"/>
      <c r="C19169"/>
      <c r="D19169"/>
      <c r="E19169"/>
      <c r="F19169"/>
      <c r="G19169"/>
      <c r="H19169"/>
      <c r="I19169"/>
      <c r="J19169"/>
      <c r="K19169"/>
    </row>
    <row r="19170" spans="1:11" ht="15">
      <c r="A19170"/>
      <c r="B19170"/>
      <c r="C19170"/>
      <c r="D19170"/>
      <c r="E19170"/>
      <c r="F19170"/>
      <c r="G19170"/>
      <c r="H19170"/>
      <c r="I19170"/>
      <c r="J19170"/>
      <c r="K19170"/>
    </row>
    <row r="19171" spans="1:11" ht="15">
      <c r="A19171"/>
      <c r="B19171"/>
      <c r="C19171"/>
      <c r="D19171"/>
      <c r="E19171"/>
      <c r="F19171"/>
      <c r="G19171"/>
      <c r="H19171"/>
      <c r="I19171"/>
      <c r="J19171"/>
      <c r="K19171"/>
    </row>
    <row r="19172" spans="1:11" ht="15">
      <c r="A19172"/>
      <c r="B19172"/>
      <c r="C19172"/>
      <c r="D19172"/>
      <c r="E19172"/>
      <c r="F19172"/>
      <c r="G19172"/>
      <c r="H19172"/>
      <c r="I19172"/>
      <c r="J19172"/>
      <c r="K19172"/>
    </row>
    <row r="19173" spans="1:11" ht="15">
      <c r="A19173"/>
      <c r="B19173"/>
      <c r="C19173"/>
      <c r="D19173"/>
      <c r="E19173"/>
      <c r="F19173"/>
      <c r="G19173"/>
      <c r="H19173"/>
      <c r="I19173"/>
      <c r="J19173"/>
      <c r="K19173"/>
    </row>
    <row r="19174" spans="1:11" ht="15">
      <c r="A19174"/>
      <c r="B19174"/>
      <c r="C19174"/>
      <c r="D19174"/>
      <c r="E19174"/>
      <c r="F19174"/>
      <c r="G19174"/>
      <c r="H19174"/>
      <c r="I19174"/>
      <c r="J19174"/>
      <c r="K19174"/>
    </row>
    <row r="19175" spans="1:11" ht="15">
      <c r="A19175"/>
      <c r="B19175"/>
      <c r="C19175"/>
      <c r="D19175"/>
      <c r="E19175"/>
      <c r="F19175"/>
      <c r="G19175"/>
      <c r="H19175"/>
      <c r="I19175"/>
      <c r="J19175"/>
      <c r="K19175"/>
    </row>
    <row r="19176" spans="1:11" ht="15">
      <c r="A19176"/>
      <c r="B19176"/>
      <c r="C19176"/>
      <c r="D19176"/>
      <c r="E19176"/>
      <c r="F19176"/>
      <c r="G19176"/>
      <c r="H19176"/>
      <c r="I19176"/>
      <c r="J19176"/>
      <c r="K19176"/>
    </row>
    <row r="19177" spans="1:11" ht="15">
      <c r="A19177"/>
      <c r="B19177"/>
      <c r="C19177"/>
      <c r="D19177"/>
      <c r="E19177"/>
      <c r="F19177"/>
      <c r="G19177"/>
      <c r="H19177"/>
      <c r="I19177"/>
      <c r="J19177"/>
      <c r="K19177"/>
    </row>
    <row r="19178" spans="1:11" ht="15">
      <c r="A19178"/>
      <c r="B19178"/>
      <c r="C19178"/>
      <c r="D19178"/>
      <c r="E19178"/>
      <c r="F19178"/>
      <c r="G19178"/>
      <c r="H19178"/>
      <c r="I19178"/>
      <c r="J19178"/>
      <c r="K19178"/>
    </row>
    <row r="19179" spans="1:11" ht="15">
      <c r="A19179"/>
      <c r="B19179"/>
      <c r="C19179"/>
      <c r="D19179"/>
      <c r="E19179"/>
      <c r="F19179"/>
      <c r="G19179"/>
      <c r="H19179"/>
      <c r="I19179"/>
      <c r="J19179"/>
      <c r="K19179"/>
    </row>
    <row r="19180" spans="1:11" ht="15">
      <c r="A19180"/>
      <c r="B19180"/>
      <c r="C19180"/>
      <c r="D19180"/>
      <c r="E19180"/>
      <c r="F19180"/>
      <c r="G19180"/>
      <c r="H19180"/>
      <c r="I19180"/>
      <c r="J19180"/>
      <c r="K19180"/>
    </row>
    <row r="19181" spans="1:11" ht="15">
      <c r="A19181"/>
      <c r="B19181"/>
      <c r="C19181"/>
      <c r="D19181"/>
      <c r="E19181"/>
      <c r="F19181"/>
      <c r="G19181"/>
      <c r="H19181"/>
      <c r="I19181"/>
      <c r="J19181"/>
      <c r="K19181"/>
    </row>
    <row r="19182" spans="1:11" ht="15">
      <c r="A19182"/>
      <c r="B19182"/>
      <c r="C19182"/>
      <c r="D19182"/>
      <c r="E19182"/>
      <c r="F19182"/>
      <c r="G19182"/>
      <c r="H19182"/>
      <c r="I19182"/>
      <c r="J19182"/>
      <c r="K19182"/>
    </row>
    <row r="19183" spans="1:11" ht="15">
      <c r="A19183"/>
      <c r="B19183"/>
      <c r="C19183"/>
      <c r="D19183"/>
      <c r="E19183"/>
      <c r="F19183"/>
      <c r="G19183"/>
      <c r="H19183"/>
      <c r="I19183"/>
      <c r="J19183"/>
      <c r="K19183"/>
    </row>
    <row r="19184" spans="1:11" ht="15">
      <c r="A19184"/>
      <c r="B19184"/>
      <c r="C19184"/>
      <c r="D19184"/>
      <c r="E19184"/>
      <c r="F19184"/>
      <c r="G19184"/>
      <c r="H19184"/>
      <c r="I19184"/>
      <c r="J19184"/>
      <c r="K19184"/>
    </row>
    <row r="19185" spans="1:11" ht="15">
      <c r="A19185"/>
      <c r="B19185"/>
      <c r="C19185"/>
      <c r="D19185"/>
      <c r="E19185"/>
      <c r="F19185"/>
      <c r="G19185"/>
      <c r="H19185"/>
      <c r="I19185"/>
      <c r="J19185"/>
      <c r="K19185"/>
    </row>
    <row r="19186" spans="1:11" ht="15">
      <c r="A19186"/>
      <c r="B19186"/>
      <c r="C19186"/>
      <c r="D19186"/>
      <c r="E19186"/>
      <c r="F19186"/>
      <c r="G19186"/>
      <c r="H19186"/>
      <c r="I19186"/>
      <c r="J19186"/>
      <c r="K19186"/>
    </row>
    <row r="19187" spans="1:11" ht="15">
      <c r="A19187"/>
      <c r="B19187"/>
      <c r="C19187"/>
      <c r="D19187"/>
      <c r="E19187"/>
      <c r="F19187"/>
      <c r="G19187"/>
      <c r="H19187"/>
      <c r="I19187"/>
      <c r="J19187"/>
      <c r="K19187"/>
    </row>
    <row r="19188" spans="1:11" ht="15">
      <c r="A19188"/>
      <c r="B19188"/>
      <c r="C19188"/>
      <c r="D19188"/>
      <c r="E19188"/>
      <c r="F19188"/>
      <c r="G19188"/>
      <c r="H19188"/>
      <c r="I19188"/>
      <c r="J19188"/>
      <c r="K19188"/>
    </row>
    <row r="19189" spans="1:11" ht="15">
      <c r="A19189"/>
      <c r="B19189"/>
      <c r="C19189"/>
      <c r="D19189"/>
      <c r="E19189"/>
      <c r="F19189"/>
      <c r="G19189"/>
      <c r="H19189"/>
      <c r="I19189"/>
      <c r="J19189"/>
      <c r="K19189"/>
    </row>
    <row r="19190" spans="1:11" ht="15">
      <c r="A19190"/>
      <c r="B19190"/>
      <c r="C19190"/>
      <c r="D19190"/>
      <c r="E19190"/>
      <c r="F19190"/>
      <c r="G19190"/>
      <c r="H19190"/>
      <c r="I19190"/>
      <c r="J19190"/>
      <c r="K19190"/>
    </row>
    <row r="19191" spans="1:11" ht="15">
      <c r="A19191"/>
      <c r="B19191"/>
      <c r="C19191"/>
      <c r="D19191"/>
      <c r="E19191"/>
      <c r="F19191"/>
      <c r="G19191"/>
      <c r="H19191"/>
      <c r="I19191"/>
      <c r="J19191"/>
      <c r="K19191"/>
    </row>
    <row r="19192" spans="1:11" ht="15">
      <c r="A19192"/>
      <c r="B19192"/>
      <c r="C19192"/>
      <c r="D19192"/>
      <c r="E19192"/>
      <c r="F19192"/>
      <c r="G19192"/>
      <c r="H19192"/>
      <c r="I19192"/>
      <c r="J19192"/>
      <c r="K19192"/>
    </row>
    <row r="19193" spans="1:11" ht="15">
      <c r="A19193"/>
      <c r="B19193"/>
      <c r="C19193"/>
      <c r="D19193"/>
      <c r="E19193"/>
      <c r="F19193"/>
      <c r="G19193"/>
      <c r="H19193"/>
      <c r="I19193"/>
      <c r="J19193"/>
      <c r="K19193"/>
    </row>
    <row r="19194" spans="1:11" ht="15">
      <c r="A19194"/>
      <c r="B19194"/>
      <c r="C19194"/>
      <c r="D19194"/>
      <c r="E19194"/>
      <c r="F19194"/>
      <c r="G19194"/>
      <c r="H19194"/>
      <c r="I19194"/>
      <c r="J19194"/>
      <c r="K19194"/>
    </row>
    <row r="19195" spans="1:11" ht="15">
      <c r="A19195"/>
      <c r="B19195"/>
      <c r="C19195"/>
      <c r="D19195"/>
      <c r="E19195"/>
      <c r="F19195"/>
      <c r="G19195"/>
      <c r="H19195"/>
      <c r="I19195"/>
      <c r="J19195"/>
      <c r="K19195"/>
    </row>
    <row r="19196" spans="1:11" ht="15">
      <c r="A19196"/>
      <c r="B19196"/>
      <c r="C19196"/>
      <c r="D19196"/>
      <c r="E19196"/>
      <c r="F19196"/>
      <c r="G19196"/>
      <c r="H19196"/>
      <c r="I19196"/>
      <c r="J19196"/>
      <c r="K19196"/>
    </row>
    <row r="19197" spans="1:11" ht="15">
      <c r="A19197"/>
      <c r="B19197"/>
      <c r="C19197"/>
      <c r="D19197"/>
      <c r="E19197"/>
      <c r="F19197"/>
      <c r="G19197"/>
      <c r="H19197"/>
      <c r="I19197"/>
      <c r="J19197"/>
      <c r="K19197"/>
    </row>
    <row r="19198" spans="1:11" ht="15">
      <c r="A19198"/>
      <c r="B19198"/>
      <c r="C19198"/>
      <c r="D19198"/>
      <c r="E19198"/>
      <c r="F19198"/>
      <c r="G19198"/>
      <c r="H19198"/>
      <c r="I19198"/>
      <c r="J19198"/>
      <c r="K19198"/>
    </row>
    <row r="19199" spans="1:11" ht="15">
      <c r="A19199"/>
      <c r="B19199"/>
      <c r="C19199"/>
      <c r="D19199"/>
      <c r="E19199"/>
      <c r="F19199"/>
      <c r="G19199"/>
      <c r="H19199"/>
      <c r="I19199"/>
      <c r="J19199"/>
      <c r="K19199"/>
    </row>
    <row r="19200" spans="1:11" ht="15">
      <c r="A19200"/>
      <c r="B19200"/>
      <c r="C19200"/>
      <c r="D19200"/>
      <c r="E19200"/>
      <c r="F19200"/>
      <c r="G19200"/>
      <c r="H19200"/>
      <c r="I19200"/>
      <c r="J19200"/>
      <c r="K19200"/>
    </row>
    <row r="19201" spans="1:11" ht="15">
      <c r="A19201"/>
      <c r="B19201"/>
      <c r="C19201"/>
      <c r="D19201"/>
      <c r="E19201"/>
      <c r="F19201"/>
      <c r="G19201"/>
      <c r="H19201"/>
      <c r="I19201"/>
      <c r="J19201"/>
      <c r="K19201"/>
    </row>
    <row r="19202" spans="1:11" ht="15">
      <c r="A19202"/>
      <c r="B19202"/>
      <c r="C19202"/>
      <c r="D19202"/>
      <c r="E19202"/>
      <c r="F19202"/>
      <c r="G19202"/>
      <c r="H19202"/>
      <c r="I19202"/>
      <c r="J19202"/>
      <c r="K19202"/>
    </row>
    <row r="19203" spans="1:11" ht="15">
      <c r="A19203"/>
      <c r="B19203"/>
      <c r="C19203"/>
      <c r="D19203"/>
      <c r="E19203"/>
      <c r="F19203"/>
      <c r="G19203"/>
      <c r="H19203"/>
      <c r="I19203"/>
      <c r="J19203"/>
      <c r="K19203"/>
    </row>
    <row r="19204" spans="1:11" ht="15">
      <c r="A19204"/>
      <c r="B19204"/>
      <c r="C19204"/>
      <c r="D19204"/>
      <c r="E19204"/>
      <c r="F19204"/>
      <c r="G19204"/>
      <c r="H19204"/>
      <c r="I19204"/>
      <c r="J19204"/>
      <c r="K19204"/>
    </row>
    <row r="19205" spans="1:11" ht="15">
      <c r="A19205"/>
      <c r="B19205"/>
      <c r="C19205"/>
      <c r="D19205"/>
      <c r="E19205"/>
      <c r="F19205"/>
      <c r="G19205"/>
      <c r="H19205"/>
      <c r="I19205"/>
      <c r="J19205"/>
      <c r="K19205"/>
    </row>
    <row r="19206" spans="1:11" ht="15">
      <c r="A19206"/>
      <c r="B19206"/>
      <c r="C19206"/>
      <c r="D19206"/>
      <c r="E19206"/>
      <c r="F19206"/>
      <c r="G19206"/>
      <c r="H19206"/>
      <c r="I19206"/>
      <c r="J19206"/>
      <c r="K19206"/>
    </row>
    <row r="19207" spans="1:11" ht="15">
      <c r="A19207"/>
      <c r="B19207"/>
      <c r="C19207"/>
      <c r="D19207"/>
      <c r="E19207"/>
      <c r="F19207"/>
      <c r="G19207"/>
      <c r="H19207"/>
      <c r="I19207"/>
      <c r="J19207"/>
      <c r="K19207"/>
    </row>
    <row r="19208" spans="1:11" ht="15">
      <c r="A19208"/>
      <c r="B19208"/>
      <c r="C19208"/>
      <c r="D19208"/>
      <c r="E19208"/>
      <c r="F19208"/>
      <c r="G19208"/>
      <c r="H19208"/>
      <c r="I19208"/>
      <c r="J19208"/>
      <c r="K19208"/>
    </row>
    <row r="19209" spans="1:11" ht="15">
      <c r="A19209"/>
      <c r="B19209"/>
      <c r="C19209"/>
      <c r="D19209"/>
      <c r="E19209"/>
      <c r="F19209"/>
      <c r="G19209"/>
      <c r="H19209"/>
      <c r="I19209"/>
      <c r="J19209"/>
      <c r="K19209"/>
    </row>
    <row r="19210" spans="1:11" ht="15">
      <c r="A19210"/>
      <c r="B19210"/>
      <c r="C19210"/>
      <c r="D19210"/>
      <c r="E19210"/>
      <c r="F19210"/>
      <c r="G19210"/>
      <c r="H19210"/>
      <c r="I19210"/>
      <c r="J19210"/>
      <c r="K19210"/>
    </row>
    <row r="19211" spans="1:11" ht="15">
      <c r="A19211"/>
      <c r="B19211"/>
      <c r="C19211"/>
      <c r="D19211"/>
      <c r="E19211"/>
      <c r="F19211"/>
      <c r="G19211"/>
      <c r="H19211"/>
      <c r="I19211"/>
      <c r="J19211"/>
      <c r="K19211"/>
    </row>
    <row r="19212" spans="1:11" ht="15">
      <c r="A19212"/>
      <c r="B19212"/>
      <c r="C19212"/>
      <c r="D19212"/>
      <c r="E19212"/>
      <c r="F19212"/>
      <c r="G19212"/>
      <c r="H19212"/>
      <c r="I19212"/>
      <c r="J19212"/>
      <c r="K19212"/>
    </row>
    <row r="19213" spans="1:11" ht="15">
      <c r="A19213"/>
      <c r="B19213"/>
      <c r="C19213"/>
      <c r="D19213"/>
      <c r="E19213"/>
      <c r="F19213"/>
      <c r="G19213"/>
      <c r="H19213"/>
      <c r="I19213"/>
      <c r="J19213"/>
      <c r="K19213"/>
    </row>
    <row r="19214" spans="1:11" ht="15">
      <c r="A19214"/>
      <c r="B19214"/>
      <c r="C19214"/>
      <c r="D19214"/>
      <c r="E19214"/>
      <c r="F19214"/>
      <c r="G19214"/>
      <c r="H19214"/>
      <c r="I19214"/>
      <c r="J19214"/>
      <c r="K19214"/>
    </row>
    <row r="19215" spans="1:11" ht="15">
      <c r="A19215"/>
      <c r="B19215"/>
      <c r="C19215"/>
      <c r="D19215"/>
      <c r="E19215"/>
      <c r="F19215"/>
      <c r="G19215"/>
      <c r="H19215"/>
      <c r="I19215"/>
      <c r="J19215"/>
      <c r="K19215"/>
    </row>
    <row r="19216" spans="1:11" ht="15">
      <c r="A19216"/>
      <c r="B19216"/>
      <c r="C19216"/>
      <c r="D19216"/>
      <c r="E19216"/>
      <c r="F19216"/>
      <c r="G19216"/>
      <c r="H19216"/>
      <c r="I19216"/>
      <c r="J19216"/>
      <c r="K19216"/>
    </row>
    <row r="19217" spans="1:11" ht="15">
      <c r="A19217"/>
      <c r="B19217"/>
      <c r="C19217"/>
      <c r="D19217"/>
      <c r="E19217"/>
      <c r="F19217"/>
      <c r="G19217"/>
      <c r="H19217"/>
      <c r="I19217"/>
      <c r="J19217"/>
      <c r="K19217"/>
    </row>
    <row r="19218" spans="1:11" ht="15">
      <c r="A19218"/>
      <c r="B19218"/>
      <c r="C19218"/>
      <c r="D19218"/>
      <c r="E19218"/>
      <c r="F19218"/>
      <c r="G19218"/>
      <c r="H19218"/>
      <c r="I19218"/>
      <c r="J19218"/>
      <c r="K19218"/>
    </row>
    <row r="19219" spans="1:11" ht="15">
      <c r="A19219"/>
      <c r="B19219"/>
      <c r="C19219"/>
      <c r="D19219"/>
      <c r="E19219"/>
      <c r="F19219"/>
      <c r="G19219"/>
      <c r="H19219"/>
      <c r="I19219"/>
      <c r="J19219"/>
      <c r="K19219"/>
    </row>
    <row r="19220" spans="1:11" ht="15">
      <c r="A19220"/>
      <c r="B19220"/>
      <c r="C19220"/>
      <c r="D19220"/>
      <c r="E19220"/>
      <c r="F19220"/>
      <c r="G19220"/>
      <c r="H19220"/>
      <c r="I19220"/>
      <c r="J19220"/>
      <c r="K19220"/>
    </row>
    <row r="19221" spans="1:11" ht="15">
      <c r="A19221"/>
      <c r="B19221"/>
      <c r="C19221"/>
      <c r="D19221"/>
      <c r="E19221"/>
      <c r="F19221"/>
      <c r="G19221"/>
      <c r="H19221"/>
      <c r="I19221"/>
      <c r="J19221"/>
      <c r="K19221"/>
    </row>
    <row r="19222" spans="1:11" ht="15">
      <c r="A19222"/>
      <c r="B19222"/>
      <c r="C19222"/>
      <c r="D19222"/>
      <c r="E19222"/>
      <c r="F19222"/>
      <c r="G19222"/>
      <c r="H19222"/>
      <c r="I19222"/>
      <c r="J19222"/>
      <c r="K19222"/>
    </row>
    <row r="19223" spans="1:11" ht="15">
      <c r="A19223"/>
      <c r="B19223"/>
      <c r="C19223"/>
      <c r="D19223"/>
      <c r="E19223"/>
      <c r="F19223"/>
      <c r="G19223"/>
      <c r="H19223"/>
      <c r="I19223"/>
      <c r="J19223"/>
      <c r="K19223"/>
    </row>
    <row r="19224" spans="1:11" ht="15">
      <c r="A19224"/>
      <c r="B19224"/>
      <c r="C19224"/>
      <c r="D19224"/>
      <c r="E19224"/>
      <c r="F19224"/>
      <c r="G19224"/>
      <c r="H19224"/>
      <c r="I19224"/>
      <c r="J19224"/>
      <c r="K19224"/>
    </row>
    <row r="19225" spans="1:11" ht="15">
      <c r="A19225"/>
      <c r="B19225"/>
      <c r="C19225"/>
      <c r="D19225"/>
      <c r="E19225"/>
      <c r="F19225"/>
      <c r="G19225"/>
      <c r="H19225"/>
      <c r="I19225"/>
      <c r="J19225"/>
      <c r="K19225"/>
    </row>
    <row r="19226" spans="1:11" ht="15">
      <c r="A19226"/>
      <c r="B19226"/>
      <c r="C19226"/>
      <c r="D19226"/>
      <c r="E19226"/>
      <c r="F19226"/>
      <c r="G19226"/>
      <c r="H19226"/>
      <c r="I19226"/>
      <c r="J19226"/>
      <c r="K19226"/>
    </row>
    <row r="19227" spans="1:11" ht="15">
      <c r="A19227"/>
      <c r="B19227"/>
      <c r="C19227"/>
      <c r="D19227"/>
      <c r="E19227"/>
      <c r="F19227"/>
      <c r="G19227"/>
      <c r="H19227"/>
      <c r="I19227"/>
      <c r="J19227"/>
      <c r="K19227"/>
    </row>
    <row r="19228" spans="1:11" ht="15">
      <c r="A19228"/>
      <c r="B19228"/>
      <c r="C19228"/>
      <c r="D19228"/>
      <c r="E19228"/>
      <c r="F19228"/>
      <c r="G19228"/>
      <c r="H19228"/>
      <c r="I19228"/>
      <c r="J19228"/>
      <c r="K19228"/>
    </row>
    <row r="19229" spans="1:11" ht="15">
      <c r="A19229"/>
      <c r="B19229"/>
      <c r="C19229"/>
      <c r="D19229"/>
      <c r="E19229"/>
      <c r="F19229"/>
      <c r="G19229"/>
      <c r="H19229"/>
      <c r="I19229"/>
      <c r="J19229"/>
      <c r="K19229"/>
    </row>
    <row r="19230" spans="1:11" ht="15">
      <c r="A19230"/>
      <c r="B19230"/>
      <c r="C19230"/>
      <c r="D19230"/>
      <c r="E19230"/>
      <c r="F19230"/>
      <c r="G19230"/>
      <c r="H19230"/>
      <c r="I19230"/>
      <c r="J19230"/>
      <c r="K19230"/>
    </row>
    <row r="19231" spans="1:11" ht="15">
      <c r="A19231"/>
      <c r="B19231"/>
      <c r="C19231"/>
      <c r="D19231"/>
      <c r="E19231"/>
      <c r="F19231"/>
      <c r="G19231"/>
      <c r="H19231"/>
      <c r="I19231"/>
      <c r="J19231"/>
      <c r="K19231"/>
    </row>
    <row r="19232" spans="1:11" ht="15">
      <c r="A19232"/>
      <c r="B19232"/>
      <c r="C19232"/>
      <c r="D19232"/>
      <c r="E19232"/>
      <c r="F19232"/>
      <c r="G19232"/>
      <c r="H19232"/>
      <c r="I19232"/>
      <c r="J19232"/>
      <c r="K19232"/>
    </row>
    <row r="19233" spans="1:11" ht="15">
      <c r="A19233"/>
      <c r="B19233"/>
      <c r="C19233"/>
      <c r="D19233"/>
      <c r="E19233"/>
      <c r="F19233"/>
      <c r="G19233"/>
      <c r="H19233"/>
      <c r="I19233"/>
      <c r="J19233"/>
      <c r="K19233"/>
    </row>
    <row r="19234" spans="1:11" ht="15">
      <c r="A19234"/>
      <c r="B19234"/>
      <c r="C19234"/>
      <c r="D19234"/>
      <c r="E19234"/>
      <c r="F19234"/>
      <c r="G19234"/>
      <c r="H19234"/>
      <c r="I19234"/>
      <c r="J19234"/>
      <c r="K19234"/>
    </row>
    <row r="19235" spans="1:11" ht="15">
      <c r="A19235"/>
      <c r="B19235"/>
      <c r="C19235"/>
      <c r="D19235"/>
      <c r="E19235"/>
      <c r="F19235"/>
      <c r="G19235"/>
      <c r="H19235"/>
      <c r="I19235"/>
      <c r="J19235"/>
      <c r="K19235"/>
    </row>
    <row r="19236" spans="1:11" ht="15">
      <c r="A19236"/>
      <c r="B19236"/>
      <c r="C19236"/>
      <c r="D19236"/>
      <c r="E19236"/>
      <c r="F19236"/>
      <c r="G19236"/>
      <c r="H19236"/>
      <c r="I19236"/>
      <c r="J19236"/>
      <c r="K19236"/>
    </row>
    <row r="19237" spans="1:11" ht="15">
      <c r="A19237"/>
      <c r="B19237"/>
      <c r="C19237"/>
      <c r="D19237"/>
      <c r="E19237"/>
      <c r="F19237"/>
      <c r="G19237"/>
      <c r="H19237"/>
      <c r="I19237"/>
      <c r="J19237"/>
      <c r="K19237"/>
    </row>
    <row r="19238" spans="1:11" ht="15">
      <c r="A19238"/>
      <c r="B19238"/>
      <c r="C19238"/>
      <c r="D19238"/>
      <c r="E19238"/>
      <c r="F19238"/>
      <c r="G19238"/>
      <c r="H19238"/>
      <c r="I19238"/>
      <c r="J19238"/>
      <c r="K19238"/>
    </row>
    <row r="19239" spans="1:11" ht="15">
      <c r="A19239"/>
      <c r="B19239"/>
      <c r="C19239"/>
      <c r="D19239"/>
      <c r="E19239"/>
      <c r="F19239"/>
      <c r="G19239"/>
      <c r="H19239"/>
      <c r="I19239"/>
      <c r="J19239"/>
      <c r="K19239"/>
    </row>
    <row r="19240" spans="1:11" ht="15">
      <c r="A19240"/>
      <c r="B19240"/>
      <c r="C19240"/>
      <c r="D19240"/>
      <c r="E19240"/>
      <c r="F19240"/>
      <c r="G19240"/>
      <c r="H19240"/>
      <c r="I19240"/>
      <c r="J19240"/>
      <c r="K19240"/>
    </row>
    <row r="19241" spans="1:11" ht="15">
      <c r="A19241"/>
      <c r="B19241"/>
      <c r="C19241"/>
      <c r="D19241"/>
      <c r="E19241"/>
      <c r="F19241"/>
      <c r="G19241"/>
      <c r="H19241"/>
      <c r="I19241"/>
      <c r="J19241"/>
      <c r="K19241"/>
    </row>
    <row r="19242" spans="1:11" ht="15">
      <c r="A19242"/>
      <c r="B19242"/>
      <c r="C19242"/>
      <c r="D19242"/>
      <c r="E19242"/>
      <c r="F19242"/>
      <c r="G19242"/>
      <c r="H19242"/>
      <c r="I19242"/>
      <c r="J19242"/>
      <c r="K19242"/>
    </row>
    <row r="19243" spans="1:11" ht="15">
      <c r="A19243"/>
      <c r="B19243"/>
      <c r="C19243"/>
      <c r="D19243"/>
      <c r="E19243"/>
      <c r="F19243"/>
      <c r="G19243"/>
      <c r="H19243"/>
      <c r="I19243"/>
      <c r="J19243"/>
      <c r="K19243"/>
    </row>
    <row r="19244" spans="1:11" ht="15">
      <c r="A19244"/>
      <c r="B19244"/>
      <c r="C19244"/>
      <c r="D19244"/>
      <c r="E19244"/>
      <c r="F19244"/>
      <c r="G19244"/>
      <c r="H19244"/>
      <c r="I19244"/>
      <c r="J19244"/>
      <c r="K19244"/>
    </row>
    <row r="19245" spans="1:11" ht="15">
      <c r="A19245"/>
      <c r="B19245"/>
      <c r="C19245"/>
      <c r="D19245"/>
      <c r="E19245"/>
      <c r="F19245"/>
      <c r="G19245"/>
      <c r="H19245"/>
      <c r="I19245"/>
      <c r="J19245"/>
      <c r="K19245"/>
    </row>
    <row r="19246" spans="1:11" ht="15">
      <c r="A19246"/>
      <c r="B19246"/>
      <c r="C19246"/>
      <c r="D19246"/>
      <c r="E19246"/>
      <c r="F19246"/>
      <c r="G19246"/>
      <c r="H19246"/>
      <c r="I19246"/>
      <c r="J19246"/>
      <c r="K19246"/>
    </row>
    <row r="19247" spans="1:11" ht="15">
      <c r="A19247"/>
      <c r="B19247"/>
      <c r="C19247"/>
      <c r="D19247"/>
      <c r="E19247"/>
      <c r="F19247"/>
      <c r="G19247"/>
      <c r="H19247"/>
      <c r="I19247"/>
      <c r="J19247"/>
      <c r="K19247"/>
    </row>
    <row r="19248" spans="1:11" ht="15">
      <c r="A19248"/>
      <c r="B19248"/>
      <c r="C19248"/>
      <c r="D19248"/>
      <c r="E19248"/>
      <c r="F19248"/>
      <c r="G19248"/>
      <c r="H19248"/>
      <c r="I19248"/>
      <c r="J19248"/>
      <c r="K19248"/>
    </row>
    <row r="19249" spans="1:11" ht="15">
      <c r="A19249"/>
      <c r="B19249"/>
      <c r="C19249"/>
      <c r="D19249"/>
      <c r="E19249"/>
      <c r="F19249"/>
      <c r="G19249"/>
      <c r="H19249"/>
      <c r="I19249"/>
      <c r="J19249"/>
      <c r="K19249"/>
    </row>
    <row r="19250" spans="1:11" ht="15">
      <c r="A19250"/>
      <c r="B19250"/>
      <c r="C19250"/>
      <c r="D19250"/>
      <c r="E19250"/>
      <c r="F19250"/>
      <c r="G19250"/>
      <c r="H19250"/>
      <c r="I19250"/>
      <c r="J19250"/>
      <c r="K19250"/>
    </row>
    <row r="19251" spans="1:11" ht="15">
      <c r="A19251"/>
      <c r="B19251"/>
      <c r="C19251"/>
      <c r="D19251"/>
      <c r="E19251"/>
      <c r="F19251"/>
      <c r="G19251"/>
      <c r="H19251"/>
      <c r="I19251"/>
      <c r="J19251"/>
      <c r="K19251"/>
    </row>
    <row r="19252" spans="1:11" ht="15">
      <c r="A19252"/>
      <c r="B19252"/>
      <c r="C19252"/>
      <c r="D19252"/>
      <c r="E19252"/>
      <c r="F19252"/>
      <c r="G19252"/>
      <c r="H19252"/>
      <c r="I19252"/>
      <c r="J19252"/>
      <c r="K19252"/>
    </row>
    <row r="19253" spans="1:11" ht="15">
      <c r="A19253"/>
      <c r="B19253"/>
      <c r="C19253"/>
      <c r="D19253"/>
      <c r="E19253"/>
      <c r="F19253"/>
      <c r="G19253"/>
      <c r="H19253"/>
      <c r="I19253"/>
      <c r="J19253"/>
      <c r="K19253"/>
    </row>
    <row r="19254" spans="1:11" ht="15">
      <c r="A19254"/>
      <c r="B19254"/>
      <c r="C19254"/>
      <c r="D19254"/>
      <c r="E19254"/>
      <c r="F19254"/>
      <c r="G19254"/>
      <c r="H19254"/>
      <c r="I19254"/>
      <c r="J19254"/>
      <c r="K19254"/>
    </row>
    <row r="19255" spans="1:11" ht="15">
      <c r="A19255"/>
      <c r="B19255"/>
      <c r="C19255"/>
      <c r="D19255"/>
      <c r="E19255"/>
      <c r="F19255"/>
      <c r="G19255"/>
      <c r="H19255"/>
      <c r="I19255"/>
      <c r="J19255"/>
      <c r="K19255"/>
    </row>
    <row r="19256" spans="1:11" ht="15">
      <c r="A19256"/>
      <c r="B19256"/>
      <c r="C19256"/>
      <c r="D19256"/>
      <c r="E19256"/>
      <c r="F19256"/>
      <c r="G19256"/>
      <c r="H19256"/>
      <c r="I19256"/>
      <c r="J19256"/>
      <c r="K19256"/>
    </row>
    <row r="19257" spans="1:11" ht="15">
      <c r="A19257"/>
      <c r="B19257"/>
      <c r="C19257"/>
      <c r="D19257"/>
      <c r="E19257"/>
      <c r="F19257"/>
      <c r="G19257"/>
      <c r="H19257"/>
      <c r="I19257"/>
      <c r="J19257"/>
      <c r="K19257"/>
    </row>
    <row r="19258" spans="1:11" ht="15">
      <c r="A19258"/>
      <c r="B19258"/>
      <c r="C19258"/>
      <c r="D19258"/>
      <c r="E19258"/>
      <c r="F19258"/>
      <c r="G19258"/>
      <c r="H19258"/>
      <c r="I19258"/>
      <c r="J19258"/>
      <c r="K19258"/>
    </row>
    <row r="19259" spans="1:11" ht="15">
      <c r="A19259"/>
      <c r="B19259"/>
      <c r="C19259"/>
      <c r="D19259"/>
      <c r="E19259"/>
      <c r="F19259"/>
      <c r="G19259"/>
      <c r="H19259"/>
      <c r="I19259"/>
      <c r="J19259"/>
      <c r="K19259"/>
    </row>
    <row r="19260" spans="1:11" ht="15">
      <c r="A19260"/>
      <c r="B19260"/>
      <c r="C19260"/>
      <c r="D19260"/>
      <c r="E19260"/>
      <c r="F19260"/>
      <c r="G19260"/>
      <c r="H19260"/>
      <c r="I19260"/>
      <c r="J19260"/>
      <c r="K19260"/>
    </row>
    <row r="19261" spans="1:11" ht="15">
      <c r="A19261"/>
      <c r="B19261"/>
      <c r="C19261"/>
      <c r="D19261"/>
      <c r="E19261"/>
      <c r="F19261"/>
      <c r="G19261"/>
      <c r="H19261"/>
      <c r="I19261"/>
      <c r="J19261"/>
      <c r="K19261"/>
    </row>
    <row r="19262" spans="1:11" ht="15">
      <c r="A19262"/>
      <c r="B19262"/>
      <c r="C19262"/>
      <c r="D19262"/>
      <c r="E19262"/>
      <c r="F19262"/>
      <c r="G19262"/>
      <c r="H19262"/>
      <c r="I19262"/>
      <c r="J19262"/>
      <c r="K19262"/>
    </row>
    <row r="19263" spans="1:11" ht="15">
      <c r="A19263"/>
      <c r="B19263"/>
      <c r="C19263"/>
      <c r="D19263"/>
      <c r="E19263"/>
      <c r="F19263"/>
      <c r="G19263"/>
      <c r="H19263"/>
      <c r="I19263"/>
      <c r="J19263"/>
      <c r="K19263"/>
    </row>
    <row r="19264" spans="1:11" ht="15">
      <c r="A19264"/>
      <c r="B19264"/>
      <c r="C19264"/>
      <c r="D19264"/>
      <c r="E19264"/>
      <c r="F19264"/>
      <c r="G19264"/>
      <c r="H19264"/>
      <c r="I19264"/>
      <c r="J19264"/>
      <c r="K19264"/>
    </row>
    <row r="19265" spans="1:11" ht="15">
      <c r="A19265"/>
      <c r="B19265"/>
      <c r="C19265"/>
      <c r="D19265"/>
      <c r="E19265"/>
      <c r="F19265"/>
      <c r="G19265"/>
      <c r="H19265"/>
      <c r="I19265"/>
      <c r="J19265"/>
      <c r="K19265"/>
    </row>
    <row r="19266" spans="1:11" ht="15">
      <c r="A19266"/>
      <c r="B19266"/>
      <c r="C19266"/>
      <c r="D19266"/>
      <c r="E19266"/>
      <c r="F19266"/>
      <c r="G19266"/>
      <c r="H19266"/>
      <c r="I19266"/>
      <c r="J19266"/>
      <c r="K19266"/>
    </row>
    <row r="19267" spans="1:11" ht="15">
      <c r="A19267"/>
      <c r="B19267"/>
      <c r="C19267"/>
      <c r="D19267"/>
      <c r="E19267"/>
      <c r="F19267"/>
      <c r="G19267"/>
      <c r="H19267"/>
      <c r="I19267"/>
      <c r="J19267"/>
      <c r="K19267"/>
    </row>
    <row r="19268" spans="1:11" ht="15">
      <c r="A19268"/>
      <c r="B19268"/>
      <c r="C19268"/>
      <c r="D19268"/>
      <c r="E19268"/>
      <c r="F19268"/>
      <c r="G19268"/>
      <c r="H19268"/>
      <c r="I19268"/>
      <c r="J19268"/>
      <c r="K19268"/>
    </row>
    <row r="19269" spans="1:11" ht="15">
      <c r="A19269"/>
      <c r="B19269"/>
      <c r="C19269"/>
      <c r="D19269"/>
      <c r="E19269"/>
      <c r="F19269"/>
      <c r="G19269"/>
      <c r="H19269"/>
      <c r="I19269"/>
      <c r="J19269"/>
      <c r="K19269"/>
    </row>
    <row r="19270" spans="1:11" ht="15">
      <c r="A19270"/>
      <c r="B19270"/>
      <c r="C19270"/>
      <c r="D19270"/>
      <c r="E19270"/>
      <c r="F19270"/>
      <c r="G19270"/>
      <c r="H19270"/>
      <c r="I19270"/>
      <c r="J19270"/>
      <c r="K19270"/>
    </row>
    <row r="19271" spans="1:11" ht="15">
      <c r="A19271"/>
      <c r="B19271"/>
      <c r="C19271"/>
      <c r="D19271"/>
      <c r="E19271"/>
      <c r="F19271"/>
      <c r="G19271"/>
      <c r="H19271"/>
      <c r="I19271"/>
      <c r="J19271"/>
      <c r="K19271"/>
    </row>
    <row r="19272" spans="1:11" ht="15">
      <c r="A19272"/>
      <c r="B19272"/>
      <c r="C19272"/>
      <c r="D19272"/>
      <c r="E19272"/>
      <c r="F19272"/>
      <c r="G19272"/>
      <c r="H19272"/>
      <c r="I19272"/>
      <c r="J19272"/>
      <c r="K19272"/>
    </row>
    <row r="19273" spans="1:11" ht="15">
      <c r="A19273"/>
      <c r="B19273"/>
      <c r="C19273"/>
      <c r="D19273"/>
      <c r="E19273"/>
      <c r="F19273"/>
      <c r="G19273"/>
      <c r="H19273"/>
      <c r="I19273"/>
      <c r="J19273"/>
      <c r="K19273"/>
    </row>
    <row r="19274" spans="1:11" ht="15">
      <c r="A19274"/>
      <c r="B19274"/>
      <c r="C19274"/>
      <c r="D19274"/>
      <c r="E19274"/>
      <c r="F19274"/>
      <c r="G19274"/>
      <c r="H19274"/>
      <c r="I19274"/>
      <c r="J19274"/>
      <c r="K19274"/>
    </row>
    <row r="19275" spans="1:11" ht="15">
      <c r="A19275"/>
      <c r="B19275"/>
      <c r="C19275"/>
      <c r="D19275"/>
      <c r="E19275"/>
      <c r="F19275"/>
      <c r="G19275"/>
      <c r="H19275"/>
      <c r="I19275"/>
      <c r="J19275"/>
      <c r="K19275"/>
    </row>
    <row r="19276" spans="1:11" ht="15">
      <c r="A19276"/>
      <c r="B19276"/>
      <c r="C19276"/>
      <c r="D19276"/>
      <c r="E19276"/>
      <c r="F19276"/>
      <c r="G19276"/>
      <c r="H19276"/>
      <c r="I19276"/>
      <c r="J19276"/>
      <c r="K19276"/>
    </row>
    <row r="19277" spans="1:11" ht="15">
      <c r="A19277"/>
      <c r="B19277"/>
      <c r="C19277"/>
      <c r="D19277"/>
      <c r="E19277"/>
      <c r="F19277"/>
      <c r="G19277"/>
      <c r="H19277"/>
      <c r="I19277"/>
      <c r="J19277"/>
      <c r="K19277"/>
    </row>
    <row r="19278" spans="1:11" ht="15">
      <c r="A19278"/>
      <c r="B19278"/>
      <c r="C19278"/>
      <c r="D19278"/>
      <c r="E19278"/>
      <c r="F19278"/>
      <c r="G19278"/>
      <c r="H19278"/>
      <c r="I19278"/>
      <c r="J19278"/>
      <c r="K19278"/>
    </row>
    <row r="19279" spans="1:11" ht="15">
      <c r="A19279"/>
      <c r="B19279"/>
      <c r="C19279"/>
      <c r="D19279"/>
      <c r="E19279"/>
      <c r="F19279"/>
      <c r="G19279"/>
      <c r="H19279"/>
      <c r="I19279"/>
      <c r="J19279"/>
      <c r="K19279"/>
    </row>
    <row r="19280" spans="1:11" ht="15">
      <c r="A19280"/>
      <c r="B19280"/>
      <c r="C19280"/>
      <c r="D19280"/>
      <c r="E19280"/>
      <c r="F19280"/>
      <c r="G19280"/>
      <c r="H19280"/>
      <c r="I19280"/>
      <c r="J19280"/>
      <c r="K19280"/>
    </row>
    <row r="19281" spans="1:11" ht="15">
      <c r="A19281"/>
      <c r="B19281"/>
      <c r="C19281"/>
      <c r="D19281"/>
      <c r="E19281"/>
      <c r="F19281"/>
      <c r="G19281"/>
      <c r="H19281"/>
      <c r="I19281"/>
      <c r="J19281"/>
      <c r="K19281"/>
    </row>
    <row r="19282" spans="1:11" ht="15">
      <c r="A19282"/>
      <c r="B19282"/>
      <c r="C19282"/>
      <c r="D19282"/>
      <c r="E19282"/>
      <c r="F19282"/>
      <c r="G19282"/>
      <c r="H19282"/>
      <c r="I19282"/>
      <c r="J19282"/>
      <c r="K19282"/>
    </row>
    <row r="19283" spans="1:11" ht="15">
      <c r="A19283"/>
      <c r="B19283"/>
      <c r="C19283"/>
      <c r="D19283"/>
      <c r="E19283"/>
      <c r="F19283"/>
      <c r="G19283"/>
      <c r="H19283"/>
      <c r="I19283"/>
      <c r="J19283"/>
      <c r="K19283"/>
    </row>
    <row r="19284" spans="1:11" ht="15">
      <c r="A19284"/>
      <c r="B19284"/>
      <c r="C19284"/>
      <c r="D19284"/>
      <c r="E19284"/>
      <c r="F19284"/>
      <c r="G19284"/>
      <c r="H19284"/>
      <c r="I19284"/>
      <c r="J19284"/>
      <c r="K19284"/>
    </row>
    <row r="19285" spans="1:11" ht="15">
      <c r="A19285"/>
      <c r="B19285"/>
      <c r="C19285"/>
      <c r="D19285"/>
      <c r="E19285"/>
      <c r="F19285"/>
      <c r="G19285"/>
      <c r="H19285"/>
      <c r="I19285"/>
      <c r="J19285"/>
      <c r="K19285"/>
    </row>
    <row r="19286" spans="1:11" ht="15">
      <c r="A19286"/>
      <c r="B19286"/>
      <c r="C19286"/>
      <c r="D19286"/>
      <c r="E19286"/>
      <c r="F19286"/>
      <c r="G19286"/>
      <c r="H19286"/>
      <c r="I19286"/>
      <c r="J19286"/>
      <c r="K19286"/>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ErrorMessage="1" sqref="N2:N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Color" prompt="To select an optional edge color, right-click and select Select Color on the right-click menu." sqref="C3:C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Opacity" prompt="Enter an optional edge opacity between 0 (transparent) and 100 (opaque)." errorTitle="Invalid Edge Opacity" error="The optional edge opacity must be a whole number between 0 and 10." sqref="F3:F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showErrorMessage="1" promptTitle="Vertex 1 Name" prompt="Enter the name of the edge's first vertex." sqref="A3:A31"/>
    <dataValidation allowBlank="1" showInputMessage="1" showErrorMessage="1" promptTitle="Vertex 2 Name" prompt="Enter the name of the edge's second vertex." sqref="B3:B31"/>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6" ht="15" customHeight="1">
      <c r="A1" s="13" t="s">
        <v>228</v>
      </c>
      <c r="B1" s="13" t="s">
        <v>229</v>
      </c>
      <c r="C1" s="13" t="s">
        <v>230</v>
      </c>
      <c r="D1" s="13" t="s">
        <v>231</v>
      </c>
      <c r="E1" s="13" t="s">
        <v>674</v>
      </c>
      <c r="F1" s="13" t="s">
        <v>675</v>
      </c>
    </row>
    <row r="2" spans="1:6" ht="15">
      <c r="A2" s="68" t="s">
        <v>867</v>
      </c>
      <c r="B2" s="63">
        <v>4</v>
      </c>
      <c r="C2" s="68" t="s">
        <v>868</v>
      </c>
      <c r="D2" s="63">
        <v>2</v>
      </c>
      <c r="E2" s="68" t="s">
        <v>867</v>
      </c>
      <c r="F2" s="63">
        <v>4</v>
      </c>
    </row>
    <row r="3" spans="1:6" ht="15">
      <c r="A3" s="67" t="s">
        <v>868</v>
      </c>
      <c r="B3" s="63">
        <v>2</v>
      </c>
      <c r="C3" s="63"/>
      <c r="D3" s="63"/>
      <c r="E3" s="68" t="s">
        <v>869</v>
      </c>
      <c r="F3" s="63">
        <v>2</v>
      </c>
    </row>
    <row r="4" spans="1:6" ht="15" customHeight="1">
      <c r="A4" s="67" t="s">
        <v>869</v>
      </c>
      <c r="B4" s="63">
        <v>2</v>
      </c>
      <c r="C4" s="63"/>
      <c r="D4" s="63"/>
      <c r="E4" s="63"/>
      <c r="F4" s="63"/>
    </row>
    <row r="5" ht="15" customHeight="1"/>
    <row r="6" ht="15" customHeight="1"/>
    <row r="7" spans="1:6" ht="15" customHeight="1">
      <c r="A7" s="13" t="s">
        <v>233</v>
      </c>
      <c r="B7" s="13" t="s">
        <v>229</v>
      </c>
      <c r="C7" s="13" t="s">
        <v>234</v>
      </c>
      <c r="D7" s="13" t="s">
        <v>231</v>
      </c>
      <c r="E7" s="13" t="s">
        <v>676</v>
      </c>
      <c r="F7" s="13" t="s">
        <v>675</v>
      </c>
    </row>
    <row r="8" spans="1:6" ht="15" customHeight="1">
      <c r="A8" s="63" t="s">
        <v>767</v>
      </c>
      <c r="B8" s="63">
        <v>4</v>
      </c>
      <c r="C8" s="63" t="s">
        <v>740</v>
      </c>
      <c r="D8" s="63">
        <v>2</v>
      </c>
      <c r="E8" s="63" t="s">
        <v>767</v>
      </c>
      <c r="F8" s="63">
        <v>4</v>
      </c>
    </row>
    <row r="9" spans="1:6" ht="15" customHeight="1">
      <c r="A9" s="64" t="s">
        <v>740</v>
      </c>
      <c r="B9" s="63">
        <v>2</v>
      </c>
      <c r="C9" s="63"/>
      <c r="D9" s="63"/>
      <c r="E9" s="63" t="s">
        <v>806</v>
      </c>
      <c r="F9" s="63">
        <v>2</v>
      </c>
    </row>
    <row r="10" spans="1:6" ht="15" customHeight="1">
      <c r="A10" s="64" t="s">
        <v>806</v>
      </c>
      <c r="B10" s="63">
        <v>2</v>
      </c>
      <c r="C10" s="63"/>
      <c r="D10" s="63"/>
      <c r="E10" s="63"/>
      <c r="F10" s="63"/>
    </row>
    <row r="11" ht="15" customHeight="1"/>
    <row r="13" spans="1:6" ht="15" customHeight="1">
      <c r="A13" s="13" t="s">
        <v>236</v>
      </c>
      <c r="B13" s="13" t="s">
        <v>229</v>
      </c>
      <c r="C13" s="13" t="s">
        <v>237</v>
      </c>
      <c r="D13" s="13" t="s">
        <v>231</v>
      </c>
      <c r="E13" s="13" t="s">
        <v>677</v>
      </c>
      <c r="F13" s="13" t="s">
        <v>675</v>
      </c>
    </row>
    <row r="14" spans="1:6" ht="15" customHeight="1">
      <c r="A14" s="63" t="s">
        <v>808</v>
      </c>
      <c r="B14" s="63">
        <v>7</v>
      </c>
      <c r="C14" s="63" t="s">
        <v>872</v>
      </c>
      <c r="D14" s="63">
        <v>1</v>
      </c>
      <c r="E14" s="63" t="s">
        <v>808</v>
      </c>
      <c r="F14" s="63">
        <v>6</v>
      </c>
    </row>
    <row r="15" spans="1:6" ht="15" customHeight="1">
      <c r="A15" s="64" t="s">
        <v>872</v>
      </c>
      <c r="B15" s="63">
        <v>3</v>
      </c>
      <c r="C15" s="63" t="s">
        <v>758</v>
      </c>
      <c r="D15" s="63">
        <v>1</v>
      </c>
      <c r="E15" s="63" t="s">
        <v>786</v>
      </c>
      <c r="F15" s="63">
        <v>2</v>
      </c>
    </row>
    <row r="16" spans="1:6" ht="15" customHeight="1">
      <c r="A16" s="64" t="s">
        <v>758</v>
      </c>
      <c r="B16" s="63">
        <v>3</v>
      </c>
      <c r="C16" s="63" t="s">
        <v>873</v>
      </c>
      <c r="D16" s="63">
        <v>1</v>
      </c>
      <c r="E16" s="63" t="s">
        <v>873</v>
      </c>
      <c r="F16" s="63">
        <v>2</v>
      </c>
    </row>
    <row r="17" spans="1:6" ht="15">
      <c r="A17" s="64" t="s">
        <v>873</v>
      </c>
      <c r="B17" s="63">
        <v>3</v>
      </c>
      <c r="C17" s="63" t="s">
        <v>785</v>
      </c>
      <c r="D17" s="63">
        <v>1</v>
      </c>
      <c r="E17" s="63" t="s">
        <v>872</v>
      </c>
      <c r="F17" s="63">
        <v>2</v>
      </c>
    </row>
    <row r="18" spans="1:6" ht="15" customHeight="1">
      <c r="A18" s="64" t="s">
        <v>785</v>
      </c>
      <c r="B18" s="63">
        <v>3</v>
      </c>
      <c r="C18" s="63" t="s">
        <v>786</v>
      </c>
      <c r="D18" s="63">
        <v>1</v>
      </c>
      <c r="E18" s="63" t="s">
        <v>758</v>
      </c>
      <c r="F18" s="63">
        <v>2</v>
      </c>
    </row>
    <row r="19" spans="1:6" ht="15" customHeight="1">
      <c r="A19" s="64" t="s">
        <v>786</v>
      </c>
      <c r="B19" s="63">
        <v>3</v>
      </c>
      <c r="C19" s="63" t="s">
        <v>378</v>
      </c>
      <c r="D19" s="63">
        <v>1</v>
      </c>
      <c r="E19" s="63" t="s">
        <v>785</v>
      </c>
      <c r="F19" s="63">
        <v>2</v>
      </c>
    </row>
    <row r="20" spans="1:6" ht="15" customHeight="1">
      <c r="A20" s="64" t="s">
        <v>378</v>
      </c>
      <c r="B20" s="63">
        <v>1</v>
      </c>
      <c r="C20" s="63" t="s">
        <v>768</v>
      </c>
      <c r="D20" s="63">
        <v>1</v>
      </c>
      <c r="E20" s="63"/>
      <c r="F20" s="63"/>
    </row>
    <row r="21" spans="1:6" ht="15" customHeight="1">
      <c r="A21" s="64" t="s">
        <v>768</v>
      </c>
      <c r="B21" s="63">
        <v>1</v>
      </c>
      <c r="C21" s="63" t="s">
        <v>741</v>
      </c>
      <c r="D21" s="63">
        <v>1</v>
      </c>
      <c r="E21" s="63"/>
      <c r="F21" s="63"/>
    </row>
    <row r="22" spans="1:6" ht="15" customHeight="1">
      <c r="A22" s="64" t="s">
        <v>741</v>
      </c>
      <c r="B22" s="63">
        <v>1</v>
      </c>
      <c r="C22" s="63" t="s">
        <v>808</v>
      </c>
      <c r="D22" s="63">
        <v>1</v>
      </c>
      <c r="E22" s="63"/>
      <c r="F22" s="63"/>
    </row>
    <row r="24" ht="15" customHeight="1"/>
    <row r="25" spans="1:6" ht="15" customHeight="1">
      <c r="A25" s="13" t="s">
        <v>239</v>
      </c>
      <c r="B25" s="13" t="s">
        <v>229</v>
      </c>
      <c r="C25" s="13" t="s">
        <v>240</v>
      </c>
      <c r="D25" s="13" t="s">
        <v>231</v>
      </c>
      <c r="E25" s="13" t="s">
        <v>678</v>
      </c>
      <c r="F25" s="13" t="s">
        <v>675</v>
      </c>
    </row>
    <row r="26" spans="1:6" ht="15" customHeight="1">
      <c r="A26" s="69" t="s">
        <v>875</v>
      </c>
      <c r="B26" s="69">
        <v>8</v>
      </c>
      <c r="C26" s="69" t="s">
        <v>352</v>
      </c>
      <c r="D26" s="69">
        <v>4</v>
      </c>
      <c r="E26" s="69" t="s">
        <v>875</v>
      </c>
      <c r="F26" s="69">
        <v>6</v>
      </c>
    </row>
    <row r="27" spans="1:6" ht="15" customHeight="1">
      <c r="A27" s="70" t="s">
        <v>352</v>
      </c>
      <c r="B27" s="69">
        <v>4</v>
      </c>
      <c r="C27" s="69" t="s">
        <v>738</v>
      </c>
      <c r="D27" s="69">
        <v>2</v>
      </c>
      <c r="E27" s="69" t="s">
        <v>726</v>
      </c>
      <c r="F27" s="69">
        <v>4</v>
      </c>
    </row>
    <row r="28" spans="1:6" ht="15">
      <c r="A28" s="70" t="s">
        <v>762</v>
      </c>
      <c r="B28" s="69">
        <v>4</v>
      </c>
      <c r="C28" s="69" t="s">
        <v>802</v>
      </c>
      <c r="D28" s="69">
        <v>2</v>
      </c>
      <c r="E28" s="69" t="s">
        <v>734</v>
      </c>
      <c r="F28" s="69">
        <v>4</v>
      </c>
    </row>
    <row r="29" spans="1:6" ht="15" customHeight="1">
      <c r="A29" s="70" t="s">
        <v>764</v>
      </c>
      <c r="B29" s="69">
        <v>4</v>
      </c>
      <c r="C29" s="69" t="s">
        <v>737</v>
      </c>
      <c r="D29" s="69">
        <v>2</v>
      </c>
      <c r="E29" s="69" t="s">
        <v>777</v>
      </c>
      <c r="F29" s="69">
        <v>4</v>
      </c>
    </row>
    <row r="30" spans="1:6" ht="15" customHeight="1">
      <c r="A30" s="70" t="s">
        <v>761</v>
      </c>
      <c r="B30" s="69">
        <v>4</v>
      </c>
      <c r="C30" s="69" t="s">
        <v>735</v>
      </c>
      <c r="D30" s="69">
        <v>2</v>
      </c>
      <c r="E30" s="69" t="s">
        <v>780</v>
      </c>
      <c r="F30" s="69">
        <v>4</v>
      </c>
    </row>
    <row r="31" spans="1:6" ht="15">
      <c r="A31" s="70" t="s">
        <v>763</v>
      </c>
      <c r="B31" s="69">
        <v>4</v>
      </c>
      <c r="C31" s="69" t="s">
        <v>728</v>
      </c>
      <c r="D31" s="69">
        <v>2</v>
      </c>
      <c r="E31" s="69" t="s">
        <v>793</v>
      </c>
      <c r="F31" s="69">
        <v>4</v>
      </c>
    </row>
    <row r="32" spans="1:6" ht="15" customHeight="1">
      <c r="A32" s="70" t="s">
        <v>791</v>
      </c>
      <c r="B32" s="69">
        <v>4</v>
      </c>
      <c r="C32" s="69" t="s">
        <v>801</v>
      </c>
      <c r="D32" s="69">
        <v>2</v>
      </c>
      <c r="E32" s="69" t="s">
        <v>779</v>
      </c>
      <c r="F32" s="69">
        <v>4</v>
      </c>
    </row>
    <row r="33" spans="1:6" ht="15" customHeight="1">
      <c r="A33" s="70" t="s">
        <v>726</v>
      </c>
      <c r="B33" s="69">
        <v>4</v>
      </c>
      <c r="C33" s="69" t="s">
        <v>800</v>
      </c>
      <c r="D33" s="69">
        <v>2</v>
      </c>
      <c r="E33" s="69" t="s">
        <v>796</v>
      </c>
      <c r="F33" s="69">
        <v>4</v>
      </c>
    </row>
    <row r="34" spans="1:6" ht="15" customHeight="1">
      <c r="A34" s="70" t="s">
        <v>734</v>
      </c>
      <c r="B34" s="69">
        <v>4</v>
      </c>
      <c r="C34" s="69" t="s">
        <v>799</v>
      </c>
      <c r="D34" s="69">
        <v>2</v>
      </c>
      <c r="E34" s="69" t="s">
        <v>776</v>
      </c>
      <c r="F34" s="69">
        <v>4</v>
      </c>
    </row>
    <row r="35" spans="1:6" ht="15" customHeight="1">
      <c r="A35" s="70" t="s">
        <v>777</v>
      </c>
      <c r="B35" s="69">
        <v>4</v>
      </c>
      <c r="C35" s="69" t="s">
        <v>739</v>
      </c>
      <c r="D35" s="69">
        <v>2</v>
      </c>
      <c r="E35" s="69" t="s">
        <v>782</v>
      </c>
      <c r="F35" s="69">
        <v>2</v>
      </c>
    </row>
    <row r="37" ht="15" customHeight="1"/>
    <row r="38" spans="1:6" ht="15" customHeight="1">
      <c r="A38" s="13" t="s">
        <v>242</v>
      </c>
      <c r="B38" s="13" t="s">
        <v>229</v>
      </c>
      <c r="C38" s="13" t="s">
        <v>243</v>
      </c>
      <c r="D38" s="13" t="s">
        <v>231</v>
      </c>
      <c r="E38" s="13" t="s">
        <v>679</v>
      </c>
      <c r="F38" s="13" t="s">
        <v>675</v>
      </c>
    </row>
    <row r="39" spans="1:6" ht="15" customHeight="1">
      <c r="A39" s="69" t="s">
        <v>878</v>
      </c>
      <c r="B39" s="69">
        <v>4</v>
      </c>
      <c r="C39" s="69" t="s">
        <v>886</v>
      </c>
      <c r="D39" s="69">
        <v>2</v>
      </c>
      <c r="E39" s="69" t="s">
        <v>878</v>
      </c>
      <c r="F39" s="69">
        <v>4</v>
      </c>
    </row>
    <row r="40" spans="1:6" ht="15" customHeight="1">
      <c r="A40" s="70" t="s">
        <v>879</v>
      </c>
      <c r="B40" s="69">
        <v>4</v>
      </c>
      <c r="C40" s="69" t="s">
        <v>887</v>
      </c>
      <c r="D40" s="69">
        <v>2</v>
      </c>
      <c r="E40" s="69" t="s">
        <v>879</v>
      </c>
      <c r="F40" s="69">
        <v>4</v>
      </c>
    </row>
    <row r="41" spans="1:6" ht="15">
      <c r="A41" s="70" t="s">
        <v>880</v>
      </c>
      <c r="B41" s="69">
        <v>4</v>
      </c>
      <c r="C41" s="69" t="s">
        <v>888</v>
      </c>
      <c r="D41" s="69">
        <v>2</v>
      </c>
      <c r="E41" s="69" t="s">
        <v>880</v>
      </c>
      <c r="F41" s="69">
        <v>4</v>
      </c>
    </row>
    <row r="42" spans="1:6" ht="15" customHeight="1">
      <c r="A42" s="70" t="s">
        <v>881</v>
      </c>
      <c r="B42" s="69">
        <v>4</v>
      </c>
      <c r="C42" s="69" t="s">
        <v>889</v>
      </c>
      <c r="D42" s="69">
        <v>2</v>
      </c>
      <c r="E42" s="69" t="s">
        <v>881</v>
      </c>
      <c r="F42" s="69">
        <v>4</v>
      </c>
    </row>
    <row r="43" spans="1:6" ht="15" customHeight="1">
      <c r="A43" s="70" t="s">
        <v>882</v>
      </c>
      <c r="B43" s="69">
        <v>4</v>
      </c>
      <c r="C43" s="69" t="s">
        <v>890</v>
      </c>
      <c r="D43" s="69">
        <v>2</v>
      </c>
      <c r="E43" s="69" t="s">
        <v>882</v>
      </c>
      <c r="F43" s="69">
        <v>4</v>
      </c>
    </row>
    <row r="44" spans="1:6" ht="15" customHeight="1">
      <c r="A44" s="70" t="s">
        <v>883</v>
      </c>
      <c r="B44" s="69">
        <v>4</v>
      </c>
      <c r="C44" s="69" t="s">
        <v>891</v>
      </c>
      <c r="D44" s="69">
        <v>2</v>
      </c>
      <c r="E44" s="69" t="s">
        <v>883</v>
      </c>
      <c r="F44" s="69">
        <v>4</v>
      </c>
    </row>
    <row r="45" spans="1:6" ht="15" customHeight="1">
      <c r="A45" s="70" t="s">
        <v>884</v>
      </c>
      <c r="B45" s="69">
        <v>4</v>
      </c>
      <c r="C45" s="69" t="s">
        <v>892</v>
      </c>
      <c r="D45" s="69">
        <v>2</v>
      </c>
      <c r="E45" s="69" t="s">
        <v>884</v>
      </c>
      <c r="F45" s="69">
        <v>4</v>
      </c>
    </row>
    <row r="46" spans="1:6" ht="15" customHeight="1">
      <c r="A46" s="70" t="s">
        <v>885</v>
      </c>
      <c r="B46" s="69">
        <v>4</v>
      </c>
      <c r="C46" s="69" t="s">
        <v>893</v>
      </c>
      <c r="D46" s="69">
        <v>2</v>
      </c>
      <c r="E46" s="69" t="s">
        <v>885</v>
      </c>
      <c r="F46" s="69">
        <v>4</v>
      </c>
    </row>
    <row r="47" spans="1:6" ht="15" customHeight="1">
      <c r="A47" s="70" t="s">
        <v>886</v>
      </c>
      <c r="B47" s="69">
        <v>2</v>
      </c>
      <c r="C47" s="69" t="s">
        <v>894</v>
      </c>
      <c r="D47" s="69">
        <v>2</v>
      </c>
      <c r="E47" s="69" t="s">
        <v>896</v>
      </c>
      <c r="F47" s="69">
        <v>2</v>
      </c>
    </row>
    <row r="48" spans="1:6" ht="15" customHeight="1">
      <c r="A48" s="70" t="s">
        <v>887</v>
      </c>
      <c r="B48" s="69">
        <v>2</v>
      </c>
      <c r="C48" s="69" t="s">
        <v>895</v>
      </c>
      <c r="D48" s="69">
        <v>2</v>
      </c>
      <c r="E48" s="69" t="s">
        <v>897</v>
      </c>
      <c r="F48" s="69">
        <v>2</v>
      </c>
    </row>
    <row r="49" ht="15" customHeight="1"/>
    <row r="50" ht="15" customHeight="1"/>
    <row r="51" spans="1:6" ht="15" customHeight="1">
      <c r="A51" s="63" t="s">
        <v>245</v>
      </c>
      <c r="B51" s="63" t="s">
        <v>229</v>
      </c>
      <c r="C51" s="63" t="s">
        <v>247</v>
      </c>
      <c r="D51" s="63" t="s">
        <v>231</v>
      </c>
      <c r="E51" s="63" t="s">
        <v>680</v>
      </c>
      <c r="F51" s="63" t="s">
        <v>675</v>
      </c>
    </row>
    <row r="52" spans="1:6" ht="15" customHeight="1">
      <c r="A52" s="63"/>
      <c r="B52" s="63"/>
      <c r="C52" s="63"/>
      <c r="D52" s="63"/>
      <c r="E52" s="63"/>
      <c r="F52" s="63"/>
    </row>
    <row r="53" ht="15" customHeight="1"/>
    <row r="54" spans="1:6" ht="15" customHeight="1">
      <c r="A54" s="13" t="s">
        <v>246</v>
      </c>
      <c r="B54" s="13" t="s">
        <v>229</v>
      </c>
      <c r="C54" s="13" t="s">
        <v>248</v>
      </c>
      <c r="D54" s="13" t="s">
        <v>231</v>
      </c>
      <c r="E54" s="13" t="s">
        <v>681</v>
      </c>
      <c r="F54" s="13" t="s">
        <v>675</v>
      </c>
    </row>
    <row r="55" spans="1:6" ht="15" customHeight="1">
      <c r="A55" s="63" t="s">
        <v>726</v>
      </c>
      <c r="B55" s="63">
        <v>4</v>
      </c>
      <c r="C55" s="63" t="s">
        <v>352</v>
      </c>
      <c r="D55" s="63">
        <v>2</v>
      </c>
      <c r="E55" s="63" t="s">
        <v>726</v>
      </c>
      <c r="F55" s="63">
        <v>4</v>
      </c>
    </row>
    <row r="56" spans="1:6" ht="15" customHeight="1">
      <c r="A56" s="64" t="s">
        <v>352</v>
      </c>
      <c r="B56" s="63">
        <v>2</v>
      </c>
      <c r="C56" s="63" t="s">
        <v>802</v>
      </c>
      <c r="D56" s="63">
        <v>2</v>
      </c>
      <c r="E56" s="63" t="s">
        <v>736</v>
      </c>
      <c r="F56" s="63">
        <v>2</v>
      </c>
    </row>
    <row r="57" spans="1:6" ht="15" customHeight="1">
      <c r="A57" s="64" t="s">
        <v>802</v>
      </c>
      <c r="B57" s="63">
        <v>2</v>
      </c>
      <c r="C57" s="63" t="s">
        <v>737</v>
      </c>
      <c r="D57" s="63">
        <v>2</v>
      </c>
      <c r="E57" s="63" t="s">
        <v>795</v>
      </c>
      <c r="F57" s="63">
        <v>2</v>
      </c>
    </row>
    <row r="58" spans="1:6" ht="15" customHeight="1">
      <c r="A58" s="64" t="s">
        <v>737</v>
      </c>
      <c r="B58" s="63">
        <v>2</v>
      </c>
      <c r="C58" s="63" t="s">
        <v>735</v>
      </c>
      <c r="D58" s="63">
        <v>2</v>
      </c>
      <c r="E58" s="63"/>
      <c r="F58" s="63"/>
    </row>
    <row r="59" spans="1:6" ht="15" customHeight="1">
      <c r="A59" s="64" t="s">
        <v>735</v>
      </c>
      <c r="B59" s="63">
        <v>2</v>
      </c>
      <c r="C59" s="63" t="s">
        <v>728</v>
      </c>
      <c r="D59" s="63">
        <v>2</v>
      </c>
      <c r="E59" s="63"/>
      <c r="F59" s="63"/>
    </row>
    <row r="60" spans="1:6" ht="15" customHeight="1">
      <c r="A60" s="64" t="s">
        <v>728</v>
      </c>
      <c r="B60" s="63">
        <v>2</v>
      </c>
      <c r="C60" s="63" t="s">
        <v>801</v>
      </c>
      <c r="D60" s="63">
        <v>2</v>
      </c>
      <c r="E60" s="63"/>
      <c r="F60" s="63"/>
    </row>
    <row r="61" spans="1:6" ht="15" customHeight="1">
      <c r="A61" s="64" t="s">
        <v>801</v>
      </c>
      <c r="B61" s="63">
        <v>2</v>
      </c>
      <c r="C61" s="63" t="s">
        <v>800</v>
      </c>
      <c r="D61" s="63">
        <v>2</v>
      </c>
      <c r="E61" s="63"/>
      <c r="F61" s="63"/>
    </row>
    <row r="62" spans="1:6" ht="15">
      <c r="A62" s="64" t="s">
        <v>800</v>
      </c>
      <c r="B62" s="63">
        <v>2</v>
      </c>
      <c r="C62" s="63" t="s">
        <v>799</v>
      </c>
      <c r="D62" s="63">
        <v>2</v>
      </c>
      <c r="E62" s="63"/>
      <c r="F62" s="63"/>
    </row>
    <row r="63" spans="1:6" ht="15" customHeight="1">
      <c r="A63" s="64" t="s">
        <v>799</v>
      </c>
      <c r="B63" s="63">
        <v>2</v>
      </c>
      <c r="C63" s="63" t="s">
        <v>739</v>
      </c>
      <c r="D63" s="63">
        <v>2</v>
      </c>
      <c r="E63" s="63"/>
      <c r="F63" s="63"/>
    </row>
    <row r="64" spans="1:6" ht="15" customHeight="1">
      <c r="A64" s="64" t="s">
        <v>739</v>
      </c>
      <c r="B64" s="63">
        <v>2</v>
      </c>
      <c r="C64" s="63" t="s">
        <v>766</v>
      </c>
      <c r="D64" s="63">
        <v>2</v>
      </c>
      <c r="E64" s="63"/>
      <c r="F64" s="63"/>
    </row>
    <row r="65" ht="15" customHeight="1"/>
    <row r="66" ht="15" customHeight="1"/>
    <row r="67" spans="1:6" ht="15" customHeight="1">
      <c r="A67" s="13" t="s">
        <v>251</v>
      </c>
      <c r="B67" s="13" t="s">
        <v>229</v>
      </c>
      <c r="C67" s="13" t="s">
        <v>252</v>
      </c>
      <c r="D67" s="13" t="s">
        <v>231</v>
      </c>
      <c r="E67" s="13" t="s">
        <v>682</v>
      </c>
      <c r="F67" s="13" t="s">
        <v>675</v>
      </c>
    </row>
    <row r="68" spans="1:6" ht="15" customHeight="1">
      <c r="A68" s="107" t="s">
        <v>352</v>
      </c>
      <c r="B68" s="63">
        <v>163972</v>
      </c>
      <c r="C68" s="107" t="s">
        <v>735</v>
      </c>
      <c r="D68" s="63">
        <v>140277</v>
      </c>
      <c r="E68" s="107" t="s">
        <v>352</v>
      </c>
      <c r="F68" s="63">
        <v>163972</v>
      </c>
    </row>
    <row r="69" spans="1:6" ht="15" customHeight="1">
      <c r="A69" s="147" t="s">
        <v>735</v>
      </c>
      <c r="B69" s="63">
        <v>140277</v>
      </c>
      <c r="C69" s="107" t="s">
        <v>739</v>
      </c>
      <c r="D69" s="63">
        <v>85810</v>
      </c>
      <c r="E69" s="107" t="s">
        <v>736</v>
      </c>
      <c r="F69" s="63">
        <v>28284</v>
      </c>
    </row>
    <row r="70" spans="1:6" ht="15" customHeight="1">
      <c r="A70" s="147" t="s">
        <v>739</v>
      </c>
      <c r="B70" s="63">
        <v>85810</v>
      </c>
      <c r="C70" s="107" t="s">
        <v>766</v>
      </c>
      <c r="D70" s="63">
        <v>75673</v>
      </c>
      <c r="E70" s="107" t="s">
        <v>795</v>
      </c>
      <c r="F70" s="63">
        <v>18065</v>
      </c>
    </row>
    <row r="71" spans="1:6" ht="15" customHeight="1">
      <c r="A71" s="147" t="s">
        <v>766</v>
      </c>
      <c r="B71" s="63">
        <v>75673</v>
      </c>
      <c r="C71" s="107" t="s">
        <v>802</v>
      </c>
      <c r="D71" s="63">
        <v>63586</v>
      </c>
      <c r="E71" s="107" t="s">
        <v>726</v>
      </c>
      <c r="F71" s="63">
        <v>67</v>
      </c>
    </row>
    <row r="72" spans="1:6" ht="15" customHeight="1">
      <c r="A72" s="147" t="s">
        <v>802</v>
      </c>
      <c r="B72" s="63">
        <v>63586</v>
      </c>
      <c r="C72" s="107" t="s">
        <v>728</v>
      </c>
      <c r="D72" s="63">
        <v>53077</v>
      </c>
      <c r="E72" s="107" t="s">
        <v>797</v>
      </c>
      <c r="F72" s="63">
        <v>18</v>
      </c>
    </row>
    <row r="73" spans="1:6" ht="15" customHeight="1">
      <c r="A73" s="147" t="s">
        <v>728</v>
      </c>
      <c r="B73" s="63">
        <v>53077</v>
      </c>
      <c r="C73" s="107" t="s">
        <v>801</v>
      </c>
      <c r="D73" s="63">
        <v>43047</v>
      </c>
      <c r="E73" s="107" t="s">
        <v>798</v>
      </c>
      <c r="F73" s="63">
        <v>18</v>
      </c>
    </row>
    <row r="74" spans="1:6" ht="15" customHeight="1">
      <c r="A74" s="147" t="s">
        <v>801</v>
      </c>
      <c r="B74" s="63">
        <v>43047</v>
      </c>
      <c r="C74" s="107" t="s">
        <v>800</v>
      </c>
      <c r="D74" s="63">
        <v>16574</v>
      </c>
      <c r="E74" s="107"/>
      <c r="F74" s="63"/>
    </row>
    <row r="75" spans="1:6" ht="15" customHeight="1">
      <c r="A75" s="147" t="s">
        <v>736</v>
      </c>
      <c r="B75" s="63">
        <v>28284</v>
      </c>
      <c r="C75" s="107" t="s">
        <v>737</v>
      </c>
      <c r="D75" s="63">
        <v>2131</v>
      </c>
      <c r="E75" s="107"/>
      <c r="F75" s="63"/>
    </row>
    <row r="76" spans="1:6" ht="15" customHeight="1">
      <c r="A76" s="147" t="s">
        <v>795</v>
      </c>
      <c r="B76" s="63">
        <v>18065</v>
      </c>
      <c r="C76" s="107" t="s">
        <v>799</v>
      </c>
      <c r="D76" s="63">
        <v>959</v>
      </c>
      <c r="E76" s="107"/>
      <c r="F76" s="63"/>
    </row>
    <row r="77" spans="1:6" ht="15" customHeight="1">
      <c r="A77" s="147" t="s">
        <v>800</v>
      </c>
      <c r="B77" s="63">
        <v>16574</v>
      </c>
      <c r="C77" s="107"/>
      <c r="D77" s="63"/>
      <c r="E77" s="107"/>
      <c r="F77" s="63"/>
    </row>
    <row r="78" ht="15" customHeight="1"/>
    <row r="79" ht="15" customHeight="1"/>
    <row r="81"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sheetData>
  <hyperlinks>
    <hyperlink ref="A2" r:id="rId1" display="https://mailchi.mp/a72644a71c60/happy-holidays-welcome-to-theuno-social-media-lab-newsletter-5820392"/>
    <hyperlink ref="A3" r:id="rId2" display="https://nodexlgraphgallery.org/Pages/Graph.aspx?graphID=235072"/>
    <hyperlink ref="A4" r:id="rId3" display="https://www.linkedin.com/pulse/relationships-social-media-jeremy-harris-lipschultz/"/>
    <hyperlink ref="C2" r:id="rId4" display="https://nodexlgraphgallery.org/Pages/Graph.aspx?graphID=235072"/>
    <hyperlink ref="E2" r:id="rId5" display="https://mailchi.mp/a72644a71c60/happy-holidays-welcome-to-theuno-social-media-lab-newsletter-5820392"/>
    <hyperlink ref="E3" r:id="rId6" display="https://www.linkedin.com/pulse/relationships-social-media-jeremy-harris-lipschultz/"/>
  </hyperlinks>
  <printOptions/>
  <pageMargins left="0.7" right="0.7" top="0.75" bottom="0.75" header="0.3" footer="0.3"/>
  <pageSetup orientation="portrait" paperSize="9"/>
  <tableParts>
    <tablePart r:id="rId9"/>
    <tablePart r:id="rId10"/>
    <tablePart r:id="rId8"/>
    <tablePart r:id="rId13"/>
    <tablePart r:id="rId11"/>
    <tablePart r:id="rId12"/>
    <tablePart r:id="rId7"/>
    <tablePart r:id="rId1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264</v>
      </c>
      <c r="B1" s="13" t="s">
        <v>265</v>
      </c>
      <c r="C1" s="13" t="s">
        <v>266</v>
      </c>
      <c r="D1" s="13" t="s">
        <v>144</v>
      </c>
      <c r="E1" s="13" t="s">
        <v>711</v>
      </c>
      <c r="F1" s="13" t="s">
        <v>712</v>
      </c>
      <c r="G1" s="13" t="s">
        <v>713</v>
      </c>
    </row>
    <row r="2" spans="1:7" ht="15">
      <c r="A2" s="63" t="s">
        <v>702</v>
      </c>
      <c r="B2" s="63" t="s">
        <v>708</v>
      </c>
      <c r="C2" s="105"/>
      <c r="D2" s="63"/>
      <c r="E2" s="63"/>
      <c r="F2" s="63"/>
      <c r="G2" s="63"/>
    </row>
    <row r="3" spans="1:7" ht="15">
      <c r="A3" s="64" t="s">
        <v>703</v>
      </c>
      <c r="B3" s="63" t="s">
        <v>709</v>
      </c>
      <c r="C3" s="105"/>
      <c r="D3" s="63"/>
      <c r="E3" s="63"/>
      <c r="F3" s="63"/>
      <c r="G3" s="63"/>
    </row>
    <row r="4" spans="1:7" ht="15">
      <c r="A4" s="64" t="s">
        <v>704</v>
      </c>
      <c r="B4" s="63" t="s">
        <v>710</v>
      </c>
      <c r="C4" s="105"/>
      <c r="D4" s="63"/>
      <c r="E4" s="63"/>
      <c r="F4" s="63"/>
      <c r="G4" s="63"/>
    </row>
    <row r="5" spans="1:7" ht="15">
      <c r="A5" s="64" t="s">
        <v>705</v>
      </c>
      <c r="B5" s="63">
        <v>0</v>
      </c>
      <c r="C5" s="105">
        <v>0</v>
      </c>
      <c r="D5" s="63"/>
      <c r="E5" s="63"/>
      <c r="F5" s="63"/>
      <c r="G5" s="63"/>
    </row>
    <row r="6" spans="1:7" ht="15">
      <c r="A6" s="64" t="s">
        <v>706</v>
      </c>
      <c r="B6" s="63">
        <v>0</v>
      </c>
      <c r="C6" s="105">
        <v>0</v>
      </c>
      <c r="D6" s="63"/>
      <c r="E6" s="63"/>
      <c r="F6" s="63"/>
      <c r="G6" s="63"/>
    </row>
    <row r="7" spans="1:7" ht="15">
      <c r="A7" s="64" t="s">
        <v>707</v>
      </c>
      <c r="B7" s="63">
        <v>0</v>
      </c>
      <c r="C7" s="105">
        <v>0</v>
      </c>
      <c r="D7" s="63"/>
      <c r="E7" s="63"/>
      <c r="F7" s="63"/>
      <c r="G7" s="63"/>
    </row>
    <row r="8" spans="1:7" ht="15">
      <c r="A8" s="64" t="s">
        <v>275</v>
      </c>
      <c r="B8" s="63">
        <v>154</v>
      </c>
      <c r="C8" s="105">
        <v>1</v>
      </c>
      <c r="D8" s="63"/>
      <c r="E8" s="63"/>
      <c r="F8" s="63"/>
      <c r="G8" s="63"/>
    </row>
    <row r="9" spans="1:7" ht="15">
      <c r="A9" s="64" t="s">
        <v>276</v>
      </c>
      <c r="B9" s="63">
        <v>154</v>
      </c>
      <c r="C9" s="105">
        <v>1</v>
      </c>
      <c r="D9" s="63"/>
      <c r="E9" s="63"/>
      <c r="F9" s="63"/>
      <c r="G9" s="63"/>
    </row>
    <row r="10" spans="1:7" ht="15">
      <c r="A10" s="70" t="s">
        <v>875</v>
      </c>
      <c r="B10" s="69">
        <v>8</v>
      </c>
      <c r="C10" s="87">
        <v>0</v>
      </c>
      <c r="D10" s="69" t="s">
        <v>267</v>
      </c>
      <c r="E10" s="69" t="b">
        <v>0</v>
      </c>
      <c r="F10" s="69" t="b">
        <v>0</v>
      </c>
      <c r="G10" s="69" t="b">
        <v>0</v>
      </c>
    </row>
    <row r="11" spans="1:7" ht="15">
      <c r="A11" s="70" t="s">
        <v>352</v>
      </c>
      <c r="B11" s="69">
        <v>4</v>
      </c>
      <c r="C11" s="87">
        <v>0.020760689356136633</v>
      </c>
      <c r="D11" s="69" t="s">
        <v>267</v>
      </c>
      <c r="E11" s="69" t="b">
        <v>0</v>
      </c>
      <c r="F11" s="69" t="b">
        <v>0</v>
      </c>
      <c r="G11" s="69" t="b">
        <v>0</v>
      </c>
    </row>
    <row r="12" spans="1:7" ht="15">
      <c r="A12" s="70" t="s">
        <v>762</v>
      </c>
      <c r="B12" s="69">
        <v>4</v>
      </c>
      <c r="C12" s="87">
        <v>0.010380344678068316</v>
      </c>
      <c r="D12" s="69" t="s">
        <v>267</v>
      </c>
      <c r="E12" s="69" t="b">
        <v>0</v>
      </c>
      <c r="F12" s="69" t="b">
        <v>0</v>
      </c>
      <c r="G12" s="69" t="b">
        <v>0</v>
      </c>
    </row>
    <row r="13" spans="1:7" ht="15">
      <c r="A13" s="70" t="s">
        <v>764</v>
      </c>
      <c r="B13" s="69">
        <v>4</v>
      </c>
      <c r="C13" s="87">
        <v>0.010380344678068316</v>
      </c>
      <c r="D13" s="69" t="s">
        <v>267</v>
      </c>
      <c r="E13" s="69" t="b">
        <v>0</v>
      </c>
      <c r="F13" s="69" t="b">
        <v>0</v>
      </c>
      <c r="G13" s="69" t="b">
        <v>0</v>
      </c>
    </row>
    <row r="14" spans="1:7" ht="15">
      <c r="A14" s="70" t="s">
        <v>761</v>
      </c>
      <c r="B14" s="69">
        <v>4</v>
      </c>
      <c r="C14" s="87">
        <v>0.010380344678068316</v>
      </c>
      <c r="D14" s="69" t="s">
        <v>267</v>
      </c>
      <c r="E14" s="69" t="b">
        <v>0</v>
      </c>
      <c r="F14" s="69" t="b">
        <v>0</v>
      </c>
      <c r="G14" s="69" t="b">
        <v>0</v>
      </c>
    </row>
    <row r="15" spans="1:7" ht="15">
      <c r="A15" s="70" t="s">
        <v>763</v>
      </c>
      <c r="B15" s="69">
        <v>4</v>
      </c>
      <c r="C15" s="87">
        <v>0.010380344678068316</v>
      </c>
      <c r="D15" s="69" t="s">
        <v>267</v>
      </c>
      <c r="E15" s="69" t="b">
        <v>0</v>
      </c>
      <c r="F15" s="69" t="b">
        <v>0</v>
      </c>
      <c r="G15" s="69" t="b">
        <v>0</v>
      </c>
    </row>
    <row r="16" spans="1:7" ht="15">
      <c r="A16" s="70" t="s">
        <v>791</v>
      </c>
      <c r="B16" s="69">
        <v>4</v>
      </c>
      <c r="C16" s="87">
        <v>0.010380344678068316</v>
      </c>
      <c r="D16" s="69" t="s">
        <v>267</v>
      </c>
      <c r="E16" s="69" t="b">
        <v>0</v>
      </c>
      <c r="F16" s="69" t="b">
        <v>0</v>
      </c>
      <c r="G16" s="69" t="b">
        <v>0</v>
      </c>
    </row>
    <row r="17" spans="1:7" ht="15">
      <c r="A17" s="70" t="s">
        <v>726</v>
      </c>
      <c r="B17" s="69">
        <v>4</v>
      </c>
      <c r="C17" s="87">
        <v>0.010380344678068316</v>
      </c>
      <c r="D17" s="69" t="s">
        <v>267</v>
      </c>
      <c r="E17" s="69" t="b">
        <v>0</v>
      </c>
      <c r="F17" s="69" t="b">
        <v>0</v>
      </c>
      <c r="G17" s="69" t="b">
        <v>0</v>
      </c>
    </row>
    <row r="18" spans="1:7" ht="15">
      <c r="A18" s="70" t="s">
        <v>734</v>
      </c>
      <c r="B18" s="69">
        <v>4</v>
      </c>
      <c r="C18" s="87">
        <v>0.010380344678068316</v>
      </c>
      <c r="D18" s="69" t="s">
        <v>267</v>
      </c>
      <c r="E18" s="69" t="b">
        <v>0</v>
      </c>
      <c r="F18" s="69" t="b">
        <v>0</v>
      </c>
      <c r="G18" s="69" t="b">
        <v>0</v>
      </c>
    </row>
    <row r="19" spans="1:7" ht="15">
      <c r="A19" s="70" t="s">
        <v>777</v>
      </c>
      <c r="B19" s="69">
        <v>4</v>
      </c>
      <c r="C19" s="87">
        <v>0.010380344678068316</v>
      </c>
      <c r="D19" s="69" t="s">
        <v>267</v>
      </c>
      <c r="E19" s="69" t="b">
        <v>0</v>
      </c>
      <c r="F19" s="69" t="b">
        <v>0</v>
      </c>
      <c r="G19" s="69" t="b">
        <v>0</v>
      </c>
    </row>
    <row r="20" spans="1:7" ht="15">
      <c r="A20" s="70" t="s">
        <v>780</v>
      </c>
      <c r="B20" s="69">
        <v>4</v>
      </c>
      <c r="C20" s="87">
        <v>0.010380344678068316</v>
      </c>
      <c r="D20" s="69" t="s">
        <v>267</v>
      </c>
      <c r="E20" s="69" t="b">
        <v>0</v>
      </c>
      <c r="F20" s="69" t="b">
        <v>0</v>
      </c>
      <c r="G20" s="69" t="b">
        <v>0</v>
      </c>
    </row>
    <row r="21" spans="1:7" ht="15">
      <c r="A21" s="70" t="s">
        <v>793</v>
      </c>
      <c r="B21" s="69">
        <v>4</v>
      </c>
      <c r="C21" s="87">
        <v>0.010380344678068316</v>
      </c>
      <c r="D21" s="69" t="s">
        <v>267</v>
      </c>
      <c r="E21" s="69" t="b">
        <v>0</v>
      </c>
      <c r="F21" s="69" t="b">
        <v>0</v>
      </c>
      <c r="G21" s="69" t="b">
        <v>0</v>
      </c>
    </row>
    <row r="22" spans="1:7" ht="15">
      <c r="A22" s="70" t="s">
        <v>779</v>
      </c>
      <c r="B22" s="69">
        <v>4</v>
      </c>
      <c r="C22" s="87">
        <v>0.010380344678068316</v>
      </c>
      <c r="D22" s="69" t="s">
        <v>267</v>
      </c>
      <c r="E22" s="69" t="b">
        <v>0</v>
      </c>
      <c r="F22" s="69" t="b">
        <v>0</v>
      </c>
      <c r="G22" s="69" t="b">
        <v>0</v>
      </c>
    </row>
    <row r="23" spans="1:7" ht="15">
      <c r="A23" s="70" t="s">
        <v>796</v>
      </c>
      <c r="B23" s="69">
        <v>4</v>
      </c>
      <c r="C23" s="87">
        <v>0.010380344678068316</v>
      </c>
      <c r="D23" s="69" t="s">
        <v>267</v>
      </c>
      <c r="E23" s="69" t="b">
        <v>0</v>
      </c>
      <c r="F23" s="69" t="b">
        <v>0</v>
      </c>
      <c r="G23" s="69" t="b">
        <v>0</v>
      </c>
    </row>
    <row r="24" spans="1:7" ht="15">
      <c r="A24" s="70" t="s">
        <v>776</v>
      </c>
      <c r="B24" s="69">
        <v>4</v>
      </c>
      <c r="C24" s="87">
        <v>0.010380344678068316</v>
      </c>
      <c r="D24" s="69" t="s">
        <v>267</v>
      </c>
      <c r="E24" s="69" t="b">
        <v>0</v>
      </c>
      <c r="F24" s="69" t="b">
        <v>0</v>
      </c>
      <c r="G24" s="69" t="b">
        <v>0</v>
      </c>
    </row>
    <row r="25" spans="1:7" ht="15">
      <c r="A25" s="70" t="s">
        <v>738</v>
      </c>
      <c r="B25" s="69">
        <v>2</v>
      </c>
      <c r="C25" s="87">
        <v>0.010380344678068316</v>
      </c>
      <c r="D25" s="69" t="s">
        <v>267</v>
      </c>
      <c r="E25" s="69" t="b">
        <v>0</v>
      </c>
      <c r="F25" s="69" t="b">
        <v>0</v>
      </c>
      <c r="G25" s="69" t="b">
        <v>0</v>
      </c>
    </row>
    <row r="26" spans="1:7" ht="15">
      <c r="A26" s="70" t="s">
        <v>802</v>
      </c>
      <c r="B26" s="69">
        <v>2</v>
      </c>
      <c r="C26" s="87">
        <v>0.010380344678068316</v>
      </c>
      <c r="D26" s="69" t="s">
        <v>267</v>
      </c>
      <c r="E26" s="69" t="b">
        <v>0</v>
      </c>
      <c r="F26" s="69" t="b">
        <v>0</v>
      </c>
      <c r="G26" s="69" t="b">
        <v>0</v>
      </c>
    </row>
    <row r="27" spans="1:7" ht="15">
      <c r="A27" s="70" t="s">
        <v>737</v>
      </c>
      <c r="B27" s="69">
        <v>2</v>
      </c>
      <c r="C27" s="87">
        <v>0.010380344678068316</v>
      </c>
      <c r="D27" s="69" t="s">
        <v>267</v>
      </c>
      <c r="E27" s="69" t="b">
        <v>0</v>
      </c>
      <c r="F27" s="69" t="b">
        <v>0</v>
      </c>
      <c r="G27" s="69" t="b">
        <v>0</v>
      </c>
    </row>
    <row r="28" spans="1:7" ht="15">
      <c r="A28" s="70" t="s">
        <v>735</v>
      </c>
      <c r="B28" s="69">
        <v>2</v>
      </c>
      <c r="C28" s="87">
        <v>0.010380344678068316</v>
      </c>
      <c r="D28" s="69" t="s">
        <v>267</v>
      </c>
      <c r="E28" s="69" t="b">
        <v>0</v>
      </c>
      <c r="F28" s="69" t="b">
        <v>0</v>
      </c>
      <c r="G28" s="69" t="b">
        <v>0</v>
      </c>
    </row>
    <row r="29" spans="1:7" ht="15">
      <c r="A29" s="70" t="s">
        <v>728</v>
      </c>
      <c r="B29" s="69">
        <v>2</v>
      </c>
      <c r="C29" s="87">
        <v>0.010380344678068316</v>
      </c>
      <c r="D29" s="69" t="s">
        <v>267</v>
      </c>
      <c r="E29" s="69" t="b">
        <v>0</v>
      </c>
      <c r="F29" s="69" t="b">
        <v>0</v>
      </c>
      <c r="G29" s="69" t="b">
        <v>0</v>
      </c>
    </row>
    <row r="30" spans="1:7" ht="15">
      <c r="A30" s="70" t="s">
        <v>801</v>
      </c>
      <c r="B30" s="69">
        <v>2</v>
      </c>
      <c r="C30" s="87">
        <v>0.010380344678068316</v>
      </c>
      <c r="D30" s="69" t="s">
        <v>267</v>
      </c>
      <c r="E30" s="69" t="b">
        <v>0</v>
      </c>
      <c r="F30" s="69" t="b">
        <v>0</v>
      </c>
      <c r="G30" s="69" t="b">
        <v>0</v>
      </c>
    </row>
    <row r="31" spans="1:7" ht="15">
      <c r="A31" s="70" t="s">
        <v>800</v>
      </c>
      <c r="B31" s="69">
        <v>2</v>
      </c>
      <c r="C31" s="87">
        <v>0.010380344678068316</v>
      </c>
      <c r="D31" s="69" t="s">
        <v>267</v>
      </c>
      <c r="E31" s="69" t="b">
        <v>0</v>
      </c>
      <c r="F31" s="69" t="b">
        <v>0</v>
      </c>
      <c r="G31" s="69" t="b">
        <v>0</v>
      </c>
    </row>
    <row r="32" spans="1:7" ht="15">
      <c r="A32" s="70" t="s">
        <v>799</v>
      </c>
      <c r="B32" s="69">
        <v>2</v>
      </c>
      <c r="C32" s="87">
        <v>0.010380344678068316</v>
      </c>
      <c r="D32" s="69" t="s">
        <v>267</v>
      </c>
      <c r="E32" s="69" t="b">
        <v>0</v>
      </c>
      <c r="F32" s="69" t="b">
        <v>0</v>
      </c>
      <c r="G32" s="69" t="b">
        <v>0</v>
      </c>
    </row>
    <row r="33" spans="1:7" ht="15">
      <c r="A33" s="70" t="s">
        <v>739</v>
      </c>
      <c r="B33" s="69">
        <v>2</v>
      </c>
      <c r="C33" s="87">
        <v>0.010380344678068316</v>
      </c>
      <c r="D33" s="69" t="s">
        <v>267</v>
      </c>
      <c r="E33" s="69" t="b">
        <v>0</v>
      </c>
      <c r="F33" s="69" t="b">
        <v>0</v>
      </c>
      <c r="G33" s="69" t="b">
        <v>0</v>
      </c>
    </row>
    <row r="34" spans="1:7" ht="15">
      <c r="A34" s="70" t="s">
        <v>766</v>
      </c>
      <c r="B34" s="69">
        <v>2</v>
      </c>
      <c r="C34" s="87">
        <v>0.010380344678068316</v>
      </c>
      <c r="D34" s="69" t="s">
        <v>267</v>
      </c>
      <c r="E34" s="69" t="b">
        <v>0</v>
      </c>
      <c r="F34" s="69" t="b">
        <v>0</v>
      </c>
      <c r="G34" s="69" t="b">
        <v>0</v>
      </c>
    </row>
    <row r="35" spans="1:7" ht="15">
      <c r="A35" s="70" t="s">
        <v>759</v>
      </c>
      <c r="B35" s="69">
        <v>2</v>
      </c>
      <c r="C35" s="87">
        <v>0.010380344678068316</v>
      </c>
      <c r="D35" s="69" t="s">
        <v>267</v>
      </c>
      <c r="E35" s="69" t="b">
        <v>0</v>
      </c>
      <c r="F35" s="69" t="b">
        <v>0</v>
      </c>
      <c r="G35" s="69" t="b">
        <v>0</v>
      </c>
    </row>
    <row r="36" spans="1:7" ht="15">
      <c r="A36" s="70" t="s">
        <v>760</v>
      </c>
      <c r="B36" s="69">
        <v>2</v>
      </c>
      <c r="C36" s="87">
        <v>0.010380344678068316</v>
      </c>
      <c r="D36" s="69" t="s">
        <v>267</v>
      </c>
      <c r="E36" s="69" t="b">
        <v>0</v>
      </c>
      <c r="F36" s="69" t="b">
        <v>0</v>
      </c>
      <c r="G36" s="69" t="b">
        <v>0</v>
      </c>
    </row>
    <row r="37" spans="1:7" ht="15">
      <c r="A37" s="70" t="s">
        <v>774</v>
      </c>
      <c r="B37" s="69">
        <v>2</v>
      </c>
      <c r="C37" s="87">
        <v>0.010380344678068316</v>
      </c>
      <c r="D37" s="69" t="s">
        <v>267</v>
      </c>
      <c r="E37" s="69" t="b">
        <v>0</v>
      </c>
      <c r="F37" s="69" t="b">
        <v>0</v>
      </c>
      <c r="G37" s="69" t="b">
        <v>0</v>
      </c>
    </row>
    <row r="38" spans="1:7" ht="15">
      <c r="A38" s="70" t="s">
        <v>773</v>
      </c>
      <c r="B38" s="69">
        <v>2</v>
      </c>
      <c r="C38" s="87">
        <v>0.010380344678068316</v>
      </c>
      <c r="D38" s="69" t="s">
        <v>267</v>
      </c>
      <c r="E38" s="69" t="b">
        <v>0</v>
      </c>
      <c r="F38" s="69" t="b">
        <v>0</v>
      </c>
      <c r="G38" s="69" t="b">
        <v>0</v>
      </c>
    </row>
    <row r="39" spans="1:7" ht="15">
      <c r="A39" s="70" t="s">
        <v>765</v>
      </c>
      <c r="B39" s="69">
        <v>2</v>
      </c>
      <c r="C39" s="87">
        <v>0.010380344678068316</v>
      </c>
      <c r="D39" s="69" t="s">
        <v>267</v>
      </c>
      <c r="E39" s="69" t="b">
        <v>0</v>
      </c>
      <c r="F39" s="69" t="b">
        <v>0</v>
      </c>
      <c r="G39" s="69" t="b">
        <v>0</v>
      </c>
    </row>
    <row r="40" spans="1:7" ht="15">
      <c r="A40" s="70" t="s">
        <v>782</v>
      </c>
      <c r="B40" s="69">
        <v>2</v>
      </c>
      <c r="C40" s="87">
        <v>0.010380344678068316</v>
      </c>
      <c r="D40" s="69" t="s">
        <v>267</v>
      </c>
      <c r="E40" s="69" t="b">
        <v>0</v>
      </c>
      <c r="F40" s="69" t="b">
        <v>0</v>
      </c>
      <c r="G40" s="69" t="b">
        <v>0</v>
      </c>
    </row>
    <row r="41" spans="1:7" ht="15">
      <c r="A41" s="70" t="s">
        <v>784</v>
      </c>
      <c r="B41" s="69">
        <v>2</v>
      </c>
      <c r="C41" s="87">
        <v>0.010380344678068316</v>
      </c>
      <c r="D41" s="69" t="s">
        <v>267</v>
      </c>
      <c r="E41" s="69" t="b">
        <v>0</v>
      </c>
      <c r="F41" s="69" t="b">
        <v>0</v>
      </c>
      <c r="G41" s="69" t="b">
        <v>0</v>
      </c>
    </row>
    <row r="42" spans="1:7" ht="15">
      <c r="A42" s="70" t="s">
        <v>775</v>
      </c>
      <c r="B42" s="69">
        <v>2</v>
      </c>
      <c r="C42" s="87">
        <v>0.010380344678068316</v>
      </c>
      <c r="D42" s="69" t="s">
        <v>267</v>
      </c>
      <c r="E42" s="69" t="b">
        <v>0</v>
      </c>
      <c r="F42" s="69" t="b">
        <v>0</v>
      </c>
      <c r="G42" s="69" t="b">
        <v>0</v>
      </c>
    </row>
    <row r="43" spans="1:7" ht="15">
      <c r="A43" s="70" t="s">
        <v>736</v>
      </c>
      <c r="B43" s="69">
        <v>2</v>
      </c>
      <c r="C43" s="87">
        <v>0.010380344678068316</v>
      </c>
      <c r="D43" s="69" t="s">
        <v>267</v>
      </c>
      <c r="E43" s="69" t="b">
        <v>0</v>
      </c>
      <c r="F43" s="69" t="b">
        <v>0</v>
      </c>
      <c r="G43" s="69" t="b">
        <v>0</v>
      </c>
    </row>
    <row r="44" spans="1:7" ht="15">
      <c r="A44" s="70" t="s">
        <v>327</v>
      </c>
      <c r="B44" s="69">
        <v>2</v>
      </c>
      <c r="C44" s="87">
        <v>0.010380344678068316</v>
      </c>
      <c r="D44" s="69" t="s">
        <v>267</v>
      </c>
      <c r="E44" s="69" t="b">
        <v>0</v>
      </c>
      <c r="F44" s="69" t="b">
        <v>0</v>
      </c>
      <c r="G44" s="69" t="b">
        <v>0</v>
      </c>
    </row>
    <row r="45" spans="1:7" ht="15">
      <c r="A45" s="70" t="s">
        <v>795</v>
      </c>
      <c r="B45" s="69">
        <v>2</v>
      </c>
      <c r="C45" s="87">
        <v>0.010380344678068316</v>
      </c>
      <c r="D45" s="69" t="s">
        <v>267</v>
      </c>
      <c r="E45" s="69" t="b">
        <v>0</v>
      </c>
      <c r="F45" s="69" t="b">
        <v>0</v>
      </c>
      <c r="G45" s="69" t="b">
        <v>0</v>
      </c>
    </row>
    <row r="46" spans="1:7" ht="15">
      <c r="A46" s="70" t="s">
        <v>794</v>
      </c>
      <c r="B46" s="69">
        <v>2</v>
      </c>
      <c r="C46" s="87">
        <v>0.010380344678068316</v>
      </c>
      <c r="D46" s="69" t="s">
        <v>267</v>
      </c>
      <c r="E46" s="69" t="b">
        <v>0</v>
      </c>
      <c r="F46" s="69" t="b">
        <v>0</v>
      </c>
      <c r="G46" s="69" t="b">
        <v>0</v>
      </c>
    </row>
    <row r="47" spans="1:7" ht="15">
      <c r="A47" s="70" t="s">
        <v>783</v>
      </c>
      <c r="B47" s="69">
        <v>2</v>
      </c>
      <c r="C47" s="87">
        <v>0.010380344678068316</v>
      </c>
      <c r="D47" s="69" t="s">
        <v>267</v>
      </c>
      <c r="E47" s="69" t="b">
        <v>0</v>
      </c>
      <c r="F47" s="69" t="b">
        <v>0</v>
      </c>
      <c r="G47" s="69" t="b">
        <v>0</v>
      </c>
    </row>
    <row r="48" spans="1:7" ht="15">
      <c r="A48" s="70" t="s">
        <v>778</v>
      </c>
      <c r="B48" s="69">
        <v>2</v>
      </c>
      <c r="C48" s="87">
        <v>0.010380344678068316</v>
      </c>
      <c r="D48" s="69" t="s">
        <v>267</v>
      </c>
      <c r="E48" s="69" t="b">
        <v>0</v>
      </c>
      <c r="F48" s="69" t="b">
        <v>0</v>
      </c>
      <c r="G48" s="69" t="b">
        <v>0</v>
      </c>
    </row>
    <row r="49" spans="1:7" ht="15">
      <c r="A49" s="70" t="s">
        <v>781</v>
      </c>
      <c r="B49" s="69">
        <v>2</v>
      </c>
      <c r="C49" s="87">
        <v>0.010380344678068316</v>
      </c>
      <c r="D49" s="69" t="s">
        <v>267</v>
      </c>
      <c r="E49" s="69" t="b">
        <v>0</v>
      </c>
      <c r="F49" s="69" t="b">
        <v>0</v>
      </c>
      <c r="G49" s="69" t="b">
        <v>0</v>
      </c>
    </row>
    <row r="50" spans="1:7" ht="15">
      <c r="A50" s="70" t="s">
        <v>792</v>
      </c>
      <c r="B50" s="69">
        <v>2</v>
      </c>
      <c r="C50" s="87">
        <v>0.010380344678068316</v>
      </c>
      <c r="D50" s="69" t="s">
        <v>267</v>
      </c>
      <c r="E50" s="69" t="b">
        <v>0</v>
      </c>
      <c r="F50" s="69" t="b">
        <v>0</v>
      </c>
      <c r="G50" s="69" t="b">
        <v>0</v>
      </c>
    </row>
    <row r="51" spans="1:7" ht="15">
      <c r="A51" s="70" t="s">
        <v>352</v>
      </c>
      <c r="B51" s="69">
        <v>4</v>
      </c>
      <c r="C51" s="87">
        <v>0</v>
      </c>
      <c r="D51" s="69" t="s">
        <v>220</v>
      </c>
      <c r="E51" s="69" t="b">
        <v>0</v>
      </c>
      <c r="F51" s="69" t="b">
        <v>0</v>
      </c>
      <c r="G51" s="69" t="b">
        <v>0</v>
      </c>
    </row>
    <row r="52" spans="1:7" ht="15">
      <c r="A52" s="70" t="s">
        <v>738</v>
      </c>
      <c r="B52" s="69">
        <v>2</v>
      </c>
      <c r="C52" s="87">
        <v>0</v>
      </c>
      <c r="D52" s="69" t="s">
        <v>220</v>
      </c>
      <c r="E52" s="69" t="b">
        <v>0</v>
      </c>
      <c r="F52" s="69" t="b">
        <v>0</v>
      </c>
      <c r="G52" s="69" t="b">
        <v>0</v>
      </c>
    </row>
    <row r="53" spans="1:7" ht="15">
      <c r="A53" s="70" t="s">
        <v>802</v>
      </c>
      <c r="B53" s="69">
        <v>2</v>
      </c>
      <c r="C53" s="87">
        <v>0</v>
      </c>
      <c r="D53" s="69" t="s">
        <v>220</v>
      </c>
      <c r="E53" s="69" t="b">
        <v>0</v>
      </c>
      <c r="F53" s="69" t="b">
        <v>0</v>
      </c>
      <c r="G53" s="69" t="b">
        <v>0</v>
      </c>
    </row>
    <row r="54" spans="1:7" ht="15">
      <c r="A54" s="70" t="s">
        <v>737</v>
      </c>
      <c r="B54" s="69">
        <v>2</v>
      </c>
      <c r="C54" s="87">
        <v>0</v>
      </c>
      <c r="D54" s="69" t="s">
        <v>220</v>
      </c>
      <c r="E54" s="69" t="b">
        <v>0</v>
      </c>
      <c r="F54" s="69" t="b">
        <v>0</v>
      </c>
      <c r="G54" s="69" t="b">
        <v>0</v>
      </c>
    </row>
    <row r="55" spans="1:7" ht="15">
      <c r="A55" s="70" t="s">
        <v>735</v>
      </c>
      <c r="B55" s="69">
        <v>2</v>
      </c>
      <c r="C55" s="87">
        <v>0</v>
      </c>
      <c r="D55" s="69" t="s">
        <v>220</v>
      </c>
      <c r="E55" s="69" t="b">
        <v>0</v>
      </c>
      <c r="F55" s="69" t="b">
        <v>0</v>
      </c>
      <c r="G55" s="69" t="b">
        <v>0</v>
      </c>
    </row>
    <row r="56" spans="1:7" ht="15">
      <c r="A56" s="70" t="s">
        <v>728</v>
      </c>
      <c r="B56" s="69">
        <v>2</v>
      </c>
      <c r="C56" s="87">
        <v>0</v>
      </c>
      <c r="D56" s="69" t="s">
        <v>220</v>
      </c>
      <c r="E56" s="69" t="b">
        <v>0</v>
      </c>
      <c r="F56" s="69" t="b">
        <v>0</v>
      </c>
      <c r="G56" s="69" t="b">
        <v>0</v>
      </c>
    </row>
    <row r="57" spans="1:7" ht="15">
      <c r="A57" s="70" t="s">
        <v>801</v>
      </c>
      <c r="B57" s="69">
        <v>2</v>
      </c>
      <c r="C57" s="87">
        <v>0</v>
      </c>
      <c r="D57" s="69" t="s">
        <v>220</v>
      </c>
      <c r="E57" s="69" t="b">
        <v>0</v>
      </c>
      <c r="F57" s="69" t="b">
        <v>0</v>
      </c>
      <c r="G57" s="69" t="b">
        <v>0</v>
      </c>
    </row>
    <row r="58" spans="1:7" ht="15">
      <c r="A58" s="70" t="s">
        <v>800</v>
      </c>
      <c r="B58" s="69">
        <v>2</v>
      </c>
      <c r="C58" s="87">
        <v>0</v>
      </c>
      <c r="D58" s="69" t="s">
        <v>220</v>
      </c>
      <c r="E58" s="69" t="b">
        <v>0</v>
      </c>
      <c r="F58" s="69" t="b">
        <v>0</v>
      </c>
      <c r="G58" s="69" t="b">
        <v>0</v>
      </c>
    </row>
    <row r="59" spans="1:7" ht="15">
      <c r="A59" s="70" t="s">
        <v>799</v>
      </c>
      <c r="B59" s="69">
        <v>2</v>
      </c>
      <c r="C59" s="87">
        <v>0</v>
      </c>
      <c r="D59" s="69" t="s">
        <v>220</v>
      </c>
      <c r="E59" s="69" t="b">
        <v>0</v>
      </c>
      <c r="F59" s="69" t="b">
        <v>0</v>
      </c>
      <c r="G59" s="69" t="b">
        <v>0</v>
      </c>
    </row>
    <row r="60" spans="1:7" ht="15">
      <c r="A60" s="70" t="s">
        <v>739</v>
      </c>
      <c r="B60" s="69">
        <v>2</v>
      </c>
      <c r="C60" s="87">
        <v>0</v>
      </c>
      <c r="D60" s="69" t="s">
        <v>220</v>
      </c>
      <c r="E60" s="69" t="b">
        <v>0</v>
      </c>
      <c r="F60" s="69" t="b">
        <v>0</v>
      </c>
      <c r="G60" s="69" t="b">
        <v>0</v>
      </c>
    </row>
    <row r="61" spans="1:7" ht="15">
      <c r="A61" s="70" t="s">
        <v>766</v>
      </c>
      <c r="B61" s="69">
        <v>2</v>
      </c>
      <c r="C61" s="87">
        <v>0</v>
      </c>
      <c r="D61" s="69" t="s">
        <v>220</v>
      </c>
      <c r="E61" s="69" t="b">
        <v>0</v>
      </c>
      <c r="F61" s="69" t="b">
        <v>0</v>
      </c>
      <c r="G61" s="69" t="b">
        <v>0</v>
      </c>
    </row>
    <row r="62" spans="1:7" ht="15">
      <c r="A62" s="70" t="s">
        <v>759</v>
      </c>
      <c r="B62" s="69">
        <v>2</v>
      </c>
      <c r="C62" s="87">
        <v>0</v>
      </c>
      <c r="D62" s="69" t="s">
        <v>220</v>
      </c>
      <c r="E62" s="69" t="b">
        <v>0</v>
      </c>
      <c r="F62" s="69" t="b">
        <v>0</v>
      </c>
      <c r="G62" s="69" t="b">
        <v>0</v>
      </c>
    </row>
    <row r="63" spans="1:7" ht="15">
      <c r="A63" s="70" t="s">
        <v>760</v>
      </c>
      <c r="B63" s="69">
        <v>2</v>
      </c>
      <c r="C63" s="87">
        <v>0</v>
      </c>
      <c r="D63" s="69" t="s">
        <v>220</v>
      </c>
      <c r="E63" s="69" t="b">
        <v>0</v>
      </c>
      <c r="F63" s="69" t="b">
        <v>0</v>
      </c>
      <c r="G63" s="69" t="b">
        <v>0</v>
      </c>
    </row>
    <row r="64" spans="1:7" ht="15">
      <c r="A64" s="70" t="s">
        <v>762</v>
      </c>
      <c r="B64" s="69">
        <v>2</v>
      </c>
      <c r="C64" s="87">
        <v>0</v>
      </c>
      <c r="D64" s="69" t="s">
        <v>220</v>
      </c>
      <c r="E64" s="69" t="b">
        <v>0</v>
      </c>
      <c r="F64" s="69" t="b">
        <v>0</v>
      </c>
      <c r="G64" s="69" t="b">
        <v>0</v>
      </c>
    </row>
    <row r="65" spans="1:7" ht="15">
      <c r="A65" s="70" t="s">
        <v>764</v>
      </c>
      <c r="B65" s="69">
        <v>2</v>
      </c>
      <c r="C65" s="87">
        <v>0</v>
      </c>
      <c r="D65" s="69" t="s">
        <v>220</v>
      </c>
      <c r="E65" s="69" t="b">
        <v>0</v>
      </c>
      <c r="F65" s="69" t="b">
        <v>0</v>
      </c>
      <c r="G65" s="69" t="b">
        <v>0</v>
      </c>
    </row>
    <row r="66" spans="1:7" ht="15">
      <c r="A66" s="70" t="s">
        <v>761</v>
      </c>
      <c r="B66" s="69">
        <v>2</v>
      </c>
      <c r="C66" s="87">
        <v>0</v>
      </c>
      <c r="D66" s="69" t="s">
        <v>220</v>
      </c>
      <c r="E66" s="69" t="b">
        <v>0</v>
      </c>
      <c r="F66" s="69" t="b">
        <v>0</v>
      </c>
      <c r="G66" s="69" t="b">
        <v>0</v>
      </c>
    </row>
    <row r="67" spans="1:7" ht="15">
      <c r="A67" s="70" t="s">
        <v>763</v>
      </c>
      <c r="B67" s="69">
        <v>2</v>
      </c>
      <c r="C67" s="87">
        <v>0</v>
      </c>
      <c r="D67" s="69" t="s">
        <v>220</v>
      </c>
      <c r="E67" s="69" t="b">
        <v>0</v>
      </c>
      <c r="F67" s="69" t="b">
        <v>0</v>
      </c>
      <c r="G67" s="69" t="b">
        <v>0</v>
      </c>
    </row>
    <row r="68" spans="1:7" ht="15">
      <c r="A68" s="70" t="s">
        <v>791</v>
      </c>
      <c r="B68" s="69">
        <v>2</v>
      </c>
      <c r="C68" s="87">
        <v>0</v>
      </c>
      <c r="D68" s="69" t="s">
        <v>220</v>
      </c>
      <c r="E68" s="69" t="b">
        <v>0</v>
      </c>
      <c r="F68" s="69" t="b">
        <v>0</v>
      </c>
      <c r="G68" s="69" t="b">
        <v>0</v>
      </c>
    </row>
    <row r="69" spans="1:7" ht="15">
      <c r="A69" s="70" t="s">
        <v>774</v>
      </c>
      <c r="B69" s="69">
        <v>2</v>
      </c>
      <c r="C69" s="87">
        <v>0</v>
      </c>
      <c r="D69" s="69" t="s">
        <v>220</v>
      </c>
      <c r="E69" s="69" t="b">
        <v>0</v>
      </c>
      <c r="F69" s="69" t="b">
        <v>0</v>
      </c>
      <c r="G69" s="69" t="b">
        <v>0</v>
      </c>
    </row>
    <row r="70" spans="1:7" ht="15">
      <c r="A70" s="70" t="s">
        <v>773</v>
      </c>
      <c r="B70" s="69">
        <v>2</v>
      </c>
      <c r="C70" s="87">
        <v>0</v>
      </c>
      <c r="D70" s="69" t="s">
        <v>220</v>
      </c>
      <c r="E70" s="69" t="b">
        <v>0</v>
      </c>
      <c r="F70" s="69" t="b">
        <v>0</v>
      </c>
      <c r="G70" s="69" t="b">
        <v>0</v>
      </c>
    </row>
    <row r="71" spans="1:7" ht="15">
      <c r="A71" s="70" t="s">
        <v>765</v>
      </c>
      <c r="B71" s="69">
        <v>2</v>
      </c>
      <c r="C71" s="87">
        <v>0</v>
      </c>
      <c r="D71" s="69" t="s">
        <v>220</v>
      </c>
      <c r="E71" s="69" t="b">
        <v>0</v>
      </c>
      <c r="F71" s="69" t="b">
        <v>0</v>
      </c>
      <c r="G71" s="69" t="b">
        <v>0</v>
      </c>
    </row>
    <row r="72" spans="1:7" ht="15">
      <c r="A72" s="70" t="s">
        <v>875</v>
      </c>
      <c r="B72" s="69">
        <v>2</v>
      </c>
      <c r="C72" s="87">
        <v>0</v>
      </c>
      <c r="D72" s="69" t="s">
        <v>220</v>
      </c>
      <c r="E72" s="69" t="b">
        <v>0</v>
      </c>
      <c r="F72" s="69" t="b">
        <v>0</v>
      </c>
      <c r="G72" s="69" t="b">
        <v>0</v>
      </c>
    </row>
    <row r="73" spans="1:7" ht="15">
      <c r="A73" s="70" t="s">
        <v>875</v>
      </c>
      <c r="B73" s="69">
        <v>6</v>
      </c>
      <c r="C73" s="87">
        <v>0</v>
      </c>
      <c r="D73" s="69" t="s">
        <v>672</v>
      </c>
      <c r="E73" s="69" t="b">
        <v>0</v>
      </c>
      <c r="F73" s="69" t="b">
        <v>0</v>
      </c>
      <c r="G73" s="69" t="b">
        <v>0</v>
      </c>
    </row>
    <row r="74" spans="1:7" ht="15">
      <c r="A74" s="70" t="s">
        <v>726</v>
      </c>
      <c r="B74" s="69">
        <v>4</v>
      </c>
      <c r="C74" s="87">
        <v>0.010062357660324641</v>
      </c>
      <c r="D74" s="69" t="s">
        <v>672</v>
      </c>
      <c r="E74" s="69" t="b">
        <v>0</v>
      </c>
      <c r="F74" s="69" t="b">
        <v>0</v>
      </c>
      <c r="G74" s="69" t="b">
        <v>0</v>
      </c>
    </row>
    <row r="75" spans="1:7" ht="15">
      <c r="A75" s="70" t="s">
        <v>734</v>
      </c>
      <c r="B75" s="69">
        <v>4</v>
      </c>
      <c r="C75" s="87">
        <v>0.010062357660324641</v>
      </c>
      <c r="D75" s="69" t="s">
        <v>672</v>
      </c>
      <c r="E75" s="69" t="b">
        <v>0</v>
      </c>
      <c r="F75" s="69" t="b">
        <v>0</v>
      </c>
      <c r="G75" s="69" t="b">
        <v>0</v>
      </c>
    </row>
    <row r="76" spans="1:7" ht="15">
      <c r="A76" s="70" t="s">
        <v>777</v>
      </c>
      <c r="B76" s="69">
        <v>4</v>
      </c>
      <c r="C76" s="87">
        <v>0.010062357660324641</v>
      </c>
      <c r="D76" s="69" t="s">
        <v>672</v>
      </c>
      <c r="E76" s="69" t="b">
        <v>0</v>
      </c>
      <c r="F76" s="69" t="b">
        <v>0</v>
      </c>
      <c r="G76" s="69" t="b">
        <v>0</v>
      </c>
    </row>
    <row r="77" spans="1:7" ht="15">
      <c r="A77" s="70" t="s">
        <v>780</v>
      </c>
      <c r="B77" s="69">
        <v>4</v>
      </c>
      <c r="C77" s="87">
        <v>0.010062357660324641</v>
      </c>
      <c r="D77" s="69" t="s">
        <v>672</v>
      </c>
      <c r="E77" s="69" t="b">
        <v>0</v>
      </c>
      <c r="F77" s="69" t="b">
        <v>0</v>
      </c>
      <c r="G77" s="69" t="b">
        <v>0</v>
      </c>
    </row>
    <row r="78" spans="1:7" ht="15">
      <c r="A78" s="70" t="s">
        <v>793</v>
      </c>
      <c r="B78" s="69">
        <v>4</v>
      </c>
      <c r="C78" s="87">
        <v>0.010062357660324641</v>
      </c>
      <c r="D78" s="69" t="s">
        <v>672</v>
      </c>
      <c r="E78" s="69" t="b">
        <v>0</v>
      </c>
      <c r="F78" s="69" t="b">
        <v>0</v>
      </c>
      <c r="G78" s="69" t="b">
        <v>0</v>
      </c>
    </row>
    <row r="79" spans="1:7" ht="15">
      <c r="A79" s="70" t="s">
        <v>779</v>
      </c>
      <c r="B79" s="69">
        <v>4</v>
      </c>
      <c r="C79" s="87">
        <v>0.010062357660324641</v>
      </c>
      <c r="D79" s="69" t="s">
        <v>672</v>
      </c>
      <c r="E79" s="69" t="b">
        <v>0</v>
      </c>
      <c r="F79" s="69" t="b">
        <v>0</v>
      </c>
      <c r="G79" s="69" t="b">
        <v>0</v>
      </c>
    </row>
    <row r="80" spans="1:7" ht="15">
      <c r="A80" s="70" t="s">
        <v>796</v>
      </c>
      <c r="B80" s="69">
        <v>4</v>
      </c>
      <c r="C80" s="87">
        <v>0.010062357660324641</v>
      </c>
      <c r="D80" s="69" t="s">
        <v>672</v>
      </c>
      <c r="E80" s="69" t="b">
        <v>0</v>
      </c>
      <c r="F80" s="69" t="b">
        <v>0</v>
      </c>
      <c r="G80" s="69" t="b">
        <v>0</v>
      </c>
    </row>
    <row r="81" spans="1:7" ht="15">
      <c r="A81" s="70" t="s">
        <v>776</v>
      </c>
      <c r="B81" s="69">
        <v>4</v>
      </c>
      <c r="C81" s="87">
        <v>0.010062357660324641</v>
      </c>
      <c r="D81" s="69" t="s">
        <v>672</v>
      </c>
      <c r="E81" s="69" t="b">
        <v>0</v>
      </c>
      <c r="F81" s="69" t="b">
        <v>0</v>
      </c>
      <c r="G81" s="69" t="b">
        <v>0</v>
      </c>
    </row>
    <row r="82" spans="1:7" ht="15">
      <c r="A82" s="70" t="s">
        <v>782</v>
      </c>
      <c r="B82" s="69">
        <v>2</v>
      </c>
      <c r="C82" s="87">
        <v>0.013632035849133212</v>
      </c>
      <c r="D82" s="69" t="s">
        <v>672</v>
      </c>
      <c r="E82" s="69" t="b">
        <v>0</v>
      </c>
      <c r="F82" s="69" t="b">
        <v>0</v>
      </c>
      <c r="G82" s="69" t="b">
        <v>0</v>
      </c>
    </row>
    <row r="83" spans="1:7" ht="15">
      <c r="A83" s="70" t="s">
        <v>784</v>
      </c>
      <c r="B83" s="69">
        <v>2</v>
      </c>
      <c r="C83" s="87">
        <v>0.013632035849133212</v>
      </c>
      <c r="D83" s="69" t="s">
        <v>672</v>
      </c>
      <c r="E83" s="69" t="b">
        <v>0</v>
      </c>
      <c r="F83" s="69" t="b">
        <v>0</v>
      </c>
      <c r="G83" s="69" t="b">
        <v>0</v>
      </c>
    </row>
    <row r="84" spans="1:7" ht="15">
      <c r="A84" s="70" t="s">
        <v>775</v>
      </c>
      <c r="B84" s="69">
        <v>2</v>
      </c>
      <c r="C84" s="87">
        <v>0.013632035849133212</v>
      </c>
      <c r="D84" s="69" t="s">
        <v>672</v>
      </c>
      <c r="E84" s="69" t="b">
        <v>0</v>
      </c>
      <c r="F84" s="69" t="b">
        <v>0</v>
      </c>
      <c r="G84" s="69" t="b">
        <v>0</v>
      </c>
    </row>
    <row r="85" spans="1:7" ht="15">
      <c r="A85" s="70" t="s">
        <v>736</v>
      </c>
      <c r="B85" s="69">
        <v>2</v>
      </c>
      <c r="C85" s="87">
        <v>0.013632035849133212</v>
      </c>
      <c r="D85" s="69" t="s">
        <v>672</v>
      </c>
      <c r="E85" s="69" t="b">
        <v>0</v>
      </c>
      <c r="F85" s="69" t="b">
        <v>0</v>
      </c>
      <c r="G85" s="69" t="b">
        <v>0</v>
      </c>
    </row>
    <row r="86" spans="1:7" ht="15">
      <c r="A86" s="70" t="s">
        <v>791</v>
      </c>
      <c r="B86" s="69">
        <v>2</v>
      </c>
      <c r="C86" s="87">
        <v>0.013632035849133212</v>
      </c>
      <c r="D86" s="69" t="s">
        <v>672</v>
      </c>
      <c r="E86" s="69" t="b">
        <v>0</v>
      </c>
      <c r="F86" s="69" t="b">
        <v>0</v>
      </c>
      <c r="G86" s="69" t="b">
        <v>0</v>
      </c>
    </row>
    <row r="87" spans="1:7" ht="15">
      <c r="A87" s="70" t="s">
        <v>327</v>
      </c>
      <c r="B87" s="69">
        <v>2</v>
      </c>
      <c r="C87" s="87">
        <v>0.013632035849133212</v>
      </c>
      <c r="D87" s="69" t="s">
        <v>672</v>
      </c>
      <c r="E87" s="69" t="b">
        <v>0</v>
      </c>
      <c r="F87" s="69" t="b">
        <v>0</v>
      </c>
      <c r="G87" s="69" t="b">
        <v>0</v>
      </c>
    </row>
    <row r="88" spans="1:7" ht="15">
      <c r="A88" s="70" t="s">
        <v>795</v>
      </c>
      <c r="B88" s="69">
        <v>2</v>
      </c>
      <c r="C88" s="87">
        <v>0.013632035849133212</v>
      </c>
      <c r="D88" s="69" t="s">
        <v>672</v>
      </c>
      <c r="E88" s="69" t="b">
        <v>0</v>
      </c>
      <c r="F88" s="69" t="b">
        <v>0</v>
      </c>
      <c r="G88" s="69" t="b">
        <v>0</v>
      </c>
    </row>
    <row r="89" spans="1:7" ht="15">
      <c r="A89" s="70" t="s">
        <v>794</v>
      </c>
      <c r="B89" s="69">
        <v>2</v>
      </c>
      <c r="C89" s="87">
        <v>0.013632035849133212</v>
      </c>
      <c r="D89" s="69" t="s">
        <v>672</v>
      </c>
      <c r="E89" s="69" t="b">
        <v>0</v>
      </c>
      <c r="F89" s="69" t="b">
        <v>0</v>
      </c>
      <c r="G89" s="69" t="b">
        <v>0</v>
      </c>
    </row>
    <row r="90" spans="1:7" ht="15">
      <c r="A90" s="70" t="s">
        <v>783</v>
      </c>
      <c r="B90" s="69">
        <v>2</v>
      </c>
      <c r="C90" s="87">
        <v>0.013632035849133212</v>
      </c>
      <c r="D90" s="69" t="s">
        <v>672</v>
      </c>
      <c r="E90" s="69" t="b">
        <v>0</v>
      </c>
      <c r="F90" s="69" t="b">
        <v>0</v>
      </c>
      <c r="G90" s="69" t="b">
        <v>0</v>
      </c>
    </row>
    <row r="91" spans="1:7" ht="15">
      <c r="A91" s="70" t="s">
        <v>778</v>
      </c>
      <c r="B91" s="69">
        <v>2</v>
      </c>
      <c r="C91" s="87">
        <v>0.013632035849133212</v>
      </c>
      <c r="D91" s="69" t="s">
        <v>672</v>
      </c>
      <c r="E91" s="69" t="b">
        <v>0</v>
      </c>
      <c r="F91" s="69" t="b">
        <v>0</v>
      </c>
      <c r="G91" s="69" t="b">
        <v>0</v>
      </c>
    </row>
    <row r="92" spans="1:7" ht="15">
      <c r="A92" s="70" t="s">
        <v>781</v>
      </c>
      <c r="B92" s="69">
        <v>2</v>
      </c>
      <c r="C92" s="87">
        <v>0.013632035849133212</v>
      </c>
      <c r="D92" s="69" t="s">
        <v>672</v>
      </c>
      <c r="E92" s="69" t="b">
        <v>0</v>
      </c>
      <c r="F92" s="69" t="b">
        <v>0</v>
      </c>
      <c r="G92" s="69" t="b">
        <v>0</v>
      </c>
    </row>
    <row r="93" spans="1:7" ht="15">
      <c r="A93" s="70" t="s">
        <v>792</v>
      </c>
      <c r="B93" s="69">
        <v>2</v>
      </c>
      <c r="C93" s="87">
        <v>0.013632035849133212</v>
      </c>
      <c r="D93" s="69" t="s">
        <v>672</v>
      </c>
      <c r="E93" s="69" t="b">
        <v>0</v>
      </c>
      <c r="F93" s="69" t="b">
        <v>0</v>
      </c>
      <c r="G93" s="69" t="b">
        <v>0</v>
      </c>
    </row>
    <row r="94" spans="1:7" ht="15">
      <c r="A94" s="70" t="s">
        <v>761</v>
      </c>
      <c r="B94" s="69">
        <v>2</v>
      </c>
      <c r="C94" s="87">
        <v>0.013632035849133212</v>
      </c>
      <c r="D94" s="69" t="s">
        <v>672</v>
      </c>
      <c r="E94" s="69" t="b">
        <v>0</v>
      </c>
      <c r="F94" s="69" t="b">
        <v>0</v>
      </c>
      <c r="G94" s="69" t="b">
        <v>0</v>
      </c>
    </row>
    <row r="95" spans="1:7" ht="15">
      <c r="A95" s="70" t="s">
        <v>762</v>
      </c>
      <c r="B95" s="69">
        <v>2</v>
      </c>
      <c r="C95" s="87">
        <v>0.013632035849133212</v>
      </c>
      <c r="D95" s="69" t="s">
        <v>672</v>
      </c>
      <c r="E95" s="69" t="b">
        <v>0</v>
      </c>
      <c r="F95" s="69" t="b">
        <v>0</v>
      </c>
      <c r="G95" s="69" t="b">
        <v>0</v>
      </c>
    </row>
    <row r="96" spans="1:7" ht="15">
      <c r="A96" s="70" t="s">
        <v>764</v>
      </c>
      <c r="B96" s="69">
        <v>2</v>
      </c>
      <c r="C96" s="87">
        <v>0.013632035849133212</v>
      </c>
      <c r="D96" s="69" t="s">
        <v>672</v>
      </c>
      <c r="E96" s="69" t="b">
        <v>0</v>
      </c>
      <c r="F96" s="69" t="b">
        <v>0</v>
      </c>
      <c r="G96" s="69" t="b">
        <v>0</v>
      </c>
    </row>
    <row r="97" spans="1:7" ht="15">
      <c r="A97" s="70" t="s">
        <v>763</v>
      </c>
      <c r="B97" s="69">
        <v>2</v>
      </c>
      <c r="C97" s="87">
        <v>0.013632035849133212</v>
      </c>
      <c r="D97" s="69" t="s">
        <v>672</v>
      </c>
      <c r="E97" s="69" t="b">
        <v>0</v>
      </c>
      <c r="F97" s="69" t="b">
        <v>0</v>
      </c>
      <c r="G97" s="69"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268</v>
      </c>
      <c r="B1" s="13" t="s">
        <v>269</v>
      </c>
      <c r="C1" s="13" t="s">
        <v>265</v>
      </c>
      <c r="D1" s="13" t="s">
        <v>266</v>
      </c>
      <c r="E1" s="13" t="s">
        <v>270</v>
      </c>
      <c r="F1" s="13" t="s">
        <v>144</v>
      </c>
      <c r="G1" s="13" t="s">
        <v>714</v>
      </c>
      <c r="H1" s="13" t="s">
        <v>715</v>
      </c>
      <c r="I1" s="13" t="s">
        <v>716</v>
      </c>
      <c r="J1" s="13" t="s">
        <v>717</v>
      </c>
      <c r="K1" s="13" t="s">
        <v>718</v>
      </c>
      <c r="L1" s="13" t="s">
        <v>719</v>
      </c>
    </row>
    <row r="2" spans="1:12" ht="15">
      <c r="A2" s="69" t="s">
        <v>726</v>
      </c>
      <c r="B2" s="69" t="s">
        <v>734</v>
      </c>
      <c r="C2" s="69">
        <v>4</v>
      </c>
      <c r="D2" s="87">
        <v>0.010380344678068316</v>
      </c>
      <c r="E2" s="87">
        <v>1.4313637641589874</v>
      </c>
      <c r="F2" s="69" t="s">
        <v>267</v>
      </c>
      <c r="G2" s="69" t="b">
        <v>0</v>
      </c>
      <c r="H2" s="69" t="b">
        <v>0</v>
      </c>
      <c r="I2" s="69" t="b">
        <v>0</v>
      </c>
      <c r="J2" s="69" t="b">
        <v>0</v>
      </c>
      <c r="K2" s="69" t="b">
        <v>0</v>
      </c>
      <c r="L2" s="69" t="b">
        <v>0</v>
      </c>
    </row>
    <row r="3" spans="1:12" ht="15">
      <c r="A3" s="70" t="s">
        <v>734</v>
      </c>
      <c r="B3" s="69" t="s">
        <v>777</v>
      </c>
      <c r="C3" s="69">
        <v>4</v>
      </c>
      <c r="D3" s="87">
        <v>0.010380344678068316</v>
      </c>
      <c r="E3" s="87">
        <v>1.4313637641589874</v>
      </c>
      <c r="F3" s="69" t="s">
        <v>267</v>
      </c>
      <c r="G3" s="69" t="b">
        <v>0</v>
      </c>
      <c r="H3" s="69" t="b">
        <v>0</v>
      </c>
      <c r="I3" s="69" t="b">
        <v>0</v>
      </c>
      <c r="J3" s="69" t="b">
        <v>0</v>
      </c>
      <c r="K3" s="69" t="b">
        <v>0</v>
      </c>
      <c r="L3" s="69" t="b">
        <v>0</v>
      </c>
    </row>
    <row r="4" spans="1:12" ht="15">
      <c r="A4" s="70" t="s">
        <v>777</v>
      </c>
      <c r="B4" s="69" t="s">
        <v>780</v>
      </c>
      <c r="C4" s="69">
        <v>4</v>
      </c>
      <c r="D4" s="87">
        <v>0.010380344678068316</v>
      </c>
      <c r="E4" s="87">
        <v>1.4313637641589874</v>
      </c>
      <c r="F4" s="69" t="s">
        <v>267</v>
      </c>
      <c r="G4" s="69" t="b">
        <v>0</v>
      </c>
      <c r="H4" s="69" t="b">
        <v>0</v>
      </c>
      <c r="I4" s="69" t="b">
        <v>0</v>
      </c>
      <c r="J4" s="69" t="b">
        <v>0</v>
      </c>
      <c r="K4" s="69" t="b">
        <v>0</v>
      </c>
      <c r="L4" s="69" t="b">
        <v>0</v>
      </c>
    </row>
    <row r="5" spans="1:12" ht="15">
      <c r="A5" s="70" t="s">
        <v>780</v>
      </c>
      <c r="B5" s="69" t="s">
        <v>793</v>
      </c>
      <c r="C5" s="69">
        <v>4</v>
      </c>
      <c r="D5" s="87">
        <v>0.010380344678068316</v>
      </c>
      <c r="E5" s="87">
        <v>1.4313637641589874</v>
      </c>
      <c r="F5" s="69" t="s">
        <v>267</v>
      </c>
      <c r="G5" s="69" t="b">
        <v>0</v>
      </c>
      <c r="H5" s="69" t="b">
        <v>0</v>
      </c>
      <c r="I5" s="69" t="b">
        <v>0</v>
      </c>
      <c r="J5" s="69" t="b">
        <v>0</v>
      </c>
      <c r="K5" s="69" t="b">
        <v>0</v>
      </c>
      <c r="L5" s="69" t="b">
        <v>0</v>
      </c>
    </row>
    <row r="6" spans="1:12" ht="15">
      <c r="A6" s="70" t="s">
        <v>793</v>
      </c>
      <c r="B6" s="69" t="s">
        <v>875</v>
      </c>
      <c r="C6" s="69">
        <v>4</v>
      </c>
      <c r="D6" s="87">
        <v>0.010380344678068316</v>
      </c>
      <c r="E6" s="87">
        <v>1.130333768495006</v>
      </c>
      <c r="F6" s="69" t="s">
        <v>267</v>
      </c>
      <c r="G6" s="69" t="b">
        <v>0</v>
      </c>
      <c r="H6" s="69" t="b">
        <v>0</v>
      </c>
      <c r="I6" s="69" t="b">
        <v>0</v>
      </c>
      <c r="J6" s="69" t="b">
        <v>0</v>
      </c>
      <c r="K6" s="69" t="b">
        <v>0</v>
      </c>
      <c r="L6" s="69" t="b">
        <v>0</v>
      </c>
    </row>
    <row r="7" spans="1:12" ht="15">
      <c r="A7" s="70" t="s">
        <v>875</v>
      </c>
      <c r="B7" s="69" t="s">
        <v>779</v>
      </c>
      <c r="C7" s="69">
        <v>4</v>
      </c>
      <c r="D7" s="87">
        <v>0.010380344678068316</v>
      </c>
      <c r="E7" s="87">
        <v>1.255272505103306</v>
      </c>
      <c r="F7" s="69" t="s">
        <v>267</v>
      </c>
      <c r="G7" s="69" t="b">
        <v>0</v>
      </c>
      <c r="H7" s="69" t="b">
        <v>0</v>
      </c>
      <c r="I7" s="69" t="b">
        <v>0</v>
      </c>
      <c r="J7" s="69" t="b">
        <v>0</v>
      </c>
      <c r="K7" s="69" t="b">
        <v>0</v>
      </c>
      <c r="L7" s="69" t="b">
        <v>0</v>
      </c>
    </row>
    <row r="8" spans="1:12" ht="15">
      <c r="A8" s="70" t="s">
        <v>779</v>
      </c>
      <c r="B8" s="69" t="s">
        <v>796</v>
      </c>
      <c r="C8" s="69">
        <v>4</v>
      </c>
      <c r="D8" s="87">
        <v>0.010380344678068316</v>
      </c>
      <c r="E8" s="87">
        <v>1.4313637641589874</v>
      </c>
      <c r="F8" s="69" t="s">
        <v>267</v>
      </c>
      <c r="G8" s="69" t="b">
        <v>0</v>
      </c>
      <c r="H8" s="69" t="b">
        <v>0</v>
      </c>
      <c r="I8" s="69" t="b">
        <v>0</v>
      </c>
      <c r="J8" s="69" t="b">
        <v>0</v>
      </c>
      <c r="K8" s="69" t="b">
        <v>0</v>
      </c>
      <c r="L8" s="69" t="b">
        <v>0</v>
      </c>
    </row>
    <row r="9" spans="1:12" ht="15">
      <c r="A9" s="70" t="s">
        <v>796</v>
      </c>
      <c r="B9" s="69" t="s">
        <v>776</v>
      </c>
      <c r="C9" s="69">
        <v>4</v>
      </c>
      <c r="D9" s="87">
        <v>0.010380344678068316</v>
      </c>
      <c r="E9" s="87">
        <v>1.4313637641589874</v>
      </c>
      <c r="F9" s="69" t="s">
        <v>267</v>
      </c>
      <c r="G9" s="69" t="b">
        <v>0</v>
      </c>
      <c r="H9" s="69" t="b">
        <v>0</v>
      </c>
      <c r="I9" s="69" t="b">
        <v>0</v>
      </c>
      <c r="J9" s="69" t="b">
        <v>0</v>
      </c>
      <c r="K9" s="69" t="b">
        <v>0</v>
      </c>
      <c r="L9" s="69" t="b">
        <v>0</v>
      </c>
    </row>
    <row r="10" spans="1:12" ht="15">
      <c r="A10" s="70" t="s">
        <v>352</v>
      </c>
      <c r="B10" s="69" t="s">
        <v>738</v>
      </c>
      <c r="C10" s="69">
        <v>2</v>
      </c>
      <c r="D10" s="87">
        <v>0.010380344678068316</v>
      </c>
      <c r="E10" s="87">
        <v>1.4313637641589874</v>
      </c>
      <c r="F10" s="69" t="s">
        <v>267</v>
      </c>
      <c r="G10" s="69" t="b">
        <v>0</v>
      </c>
      <c r="H10" s="69" t="b">
        <v>0</v>
      </c>
      <c r="I10" s="69" t="b">
        <v>0</v>
      </c>
      <c r="J10" s="69" t="b">
        <v>0</v>
      </c>
      <c r="K10" s="69" t="b">
        <v>0</v>
      </c>
      <c r="L10" s="69" t="b">
        <v>0</v>
      </c>
    </row>
    <row r="11" spans="1:12" ht="15">
      <c r="A11" s="70" t="s">
        <v>738</v>
      </c>
      <c r="B11" s="69" t="s">
        <v>352</v>
      </c>
      <c r="C11" s="69">
        <v>2</v>
      </c>
      <c r="D11" s="87">
        <v>0.010380344678068316</v>
      </c>
      <c r="E11" s="87">
        <v>1.7323937598229686</v>
      </c>
      <c r="F11" s="69" t="s">
        <v>267</v>
      </c>
      <c r="G11" s="69" t="b">
        <v>0</v>
      </c>
      <c r="H11" s="69" t="b">
        <v>0</v>
      </c>
      <c r="I11" s="69" t="b">
        <v>0</v>
      </c>
      <c r="J11" s="69" t="b">
        <v>0</v>
      </c>
      <c r="K11" s="69" t="b">
        <v>0</v>
      </c>
      <c r="L11" s="69" t="b">
        <v>0</v>
      </c>
    </row>
    <row r="12" spans="1:12" ht="15">
      <c r="A12" s="70" t="s">
        <v>352</v>
      </c>
      <c r="B12" s="69" t="s">
        <v>802</v>
      </c>
      <c r="C12" s="69">
        <v>2</v>
      </c>
      <c r="D12" s="87">
        <v>0.010380344678068316</v>
      </c>
      <c r="E12" s="87">
        <v>1.4313637641589874</v>
      </c>
      <c r="F12" s="69" t="s">
        <v>267</v>
      </c>
      <c r="G12" s="69" t="b">
        <v>0</v>
      </c>
      <c r="H12" s="69" t="b">
        <v>0</v>
      </c>
      <c r="I12" s="69" t="b">
        <v>0</v>
      </c>
      <c r="J12" s="69" t="b">
        <v>0</v>
      </c>
      <c r="K12" s="69" t="b">
        <v>0</v>
      </c>
      <c r="L12" s="69" t="b">
        <v>0</v>
      </c>
    </row>
    <row r="13" spans="1:12" ht="15">
      <c r="A13" s="70" t="s">
        <v>802</v>
      </c>
      <c r="B13" s="69" t="s">
        <v>737</v>
      </c>
      <c r="C13" s="69">
        <v>2</v>
      </c>
      <c r="D13" s="87">
        <v>0.010380344678068316</v>
      </c>
      <c r="E13" s="87">
        <v>1.7323937598229686</v>
      </c>
      <c r="F13" s="69" t="s">
        <v>267</v>
      </c>
      <c r="G13" s="69" t="b">
        <v>0</v>
      </c>
      <c r="H13" s="69" t="b">
        <v>0</v>
      </c>
      <c r="I13" s="69" t="b">
        <v>0</v>
      </c>
      <c r="J13" s="69" t="b">
        <v>0</v>
      </c>
      <c r="K13" s="69" t="b">
        <v>0</v>
      </c>
      <c r="L13" s="69" t="b">
        <v>0</v>
      </c>
    </row>
    <row r="14" spans="1:12" ht="15">
      <c r="A14" s="70" t="s">
        <v>737</v>
      </c>
      <c r="B14" s="69" t="s">
        <v>735</v>
      </c>
      <c r="C14" s="69">
        <v>2</v>
      </c>
      <c r="D14" s="87">
        <v>0.010380344678068316</v>
      </c>
      <c r="E14" s="87">
        <v>1.7323937598229686</v>
      </c>
      <c r="F14" s="69" t="s">
        <v>267</v>
      </c>
      <c r="G14" s="69" t="b">
        <v>0</v>
      </c>
      <c r="H14" s="69" t="b">
        <v>0</v>
      </c>
      <c r="I14" s="69" t="b">
        <v>0</v>
      </c>
      <c r="J14" s="69" t="b">
        <v>0</v>
      </c>
      <c r="K14" s="69" t="b">
        <v>0</v>
      </c>
      <c r="L14" s="69" t="b">
        <v>0</v>
      </c>
    </row>
    <row r="15" spans="1:12" ht="15">
      <c r="A15" s="70" t="s">
        <v>735</v>
      </c>
      <c r="B15" s="69" t="s">
        <v>728</v>
      </c>
      <c r="C15" s="69">
        <v>2</v>
      </c>
      <c r="D15" s="87">
        <v>0.010380344678068316</v>
      </c>
      <c r="E15" s="87">
        <v>1.7323937598229686</v>
      </c>
      <c r="F15" s="69" t="s">
        <v>267</v>
      </c>
      <c r="G15" s="69" t="b">
        <v>0</v>
      </c>
      <c r="H15" s="69" t="b">
        <v>0</v>
      </c>
      <c r="I15" s="69" t="b">
        <v>0</v>
      </c>
      <c r="J15" s="69" t="b">
        <v>0</v>
      </c>
      <c r="K15" s="69" t="b">
        <v>0</v>
      </c>
      <c r="L15" s="69" t="b">
        <v>0</v>
      </c>
    </row>
    <row r="16" spans="1:12" ht="15">
      <c r="A16" s="70" t="s">
        <v>728</v>
      </c>
      <c r="B16" s="69" t="s">
        <v>801</v>
      </c>
      <c r="C16" s="69">
        <v>2</v>
      </c>
      <c r="D16" s="87">
        <v>0.010380344678068316</v>
      </c>
      <c r="E16" s="87">
        <v>1.7323937598229686</v>
      </c>
      <c r="F16" s="69" t="s">
        <v>267</v>
      </c>
      <c r="G16" s="69" t="b">
        <v>0</v>
      </c>
      <c r="H16" s="69" t="b">
        <v>0</v>
      </c>
      <c r="I16" s="69" t="b">
        <v>0</v>
      </c>
      <c r="J16" s="69" t="b">
        <v>0</v>
      </c>
      <c r="K16" s="69" t="b">
        <v>0</v>
      </c>
      <c r="L16" s="69" t="b">
        <v>0</v>
      </c>
    </row>
    <row r="17" spans="1:12" ht="15">
      <c r="A17" s="70" t="s">
        <v>801</v>
      </c>
      <c r="B17" s="69" t="s">
        <v>800</v>
      </c>
      <c r="C17" s="69">
        <v>2</v>
      </c>
      <c r="D17" s="87">
        <v>0.010380344678068316</v>
      </c>
      <c r="E17" s="87">
        <v>1.7323937598229686</v>
      </c>
      <c r="F17" s="69" t="s">
        <v>267</v>
      </c>
      <c r="G17" s="69" t="b">
        <v>0</v>
      </c>
      <c r="H17" s="69" t="b">
        <v>0</v>
      </c>
      <c r="I17" s="69" t="b">
        <v>0</v>
      </c>
      <c r="J17" s="69" t="b">
        <v>0</v>
      </c>
      <c r="K17" s="69" t="b">
        <v>0</v>
      </c>
      <c r="L17" s="69" t="b">
        <v>0</v>
      </c>
    </row>
    <row r="18" spans="1:12" ht="15">
      <c r="A18" s="70" t="s">
        <v>800</v>
      </c>
      <c r="B18" s="69" t="s">
        <v>799</v>
      </c>
      <c r="C18" s="69">
        <v>2</v>
      </c>
      <c r="D18" s="87">
        <v>0.010380344678068316</v>
      </c>
      <c r="E18" s="87">
        <v>1.7323937598229686</v>
      </c>
      <c r="F18" s="69" t="s">
        <v>267</v>
      </c>
      <c r="G18" s="69" t="b">
        <v>0</v>
      </c>
      <c r="H18" s="69" t="b">
        <v>0</v>
      </c>
      <c r="I18" s="69" t="b">
        <v>0</v>
      </c>
      <c r="J18" s="69" t="b">
        <v>0</v>
      </c>
      <c r="K18" s="69" t="b">
        <v>0</v>
      </c>
      <c r="L18" s="69" t="b">
        <v>0</v>
      </c>
    </row>
    <row r="19" spans="1:12" ht="15">
      <c r="A19" s="70" t="s">
        <v>799</v>
      </c>
      <c r="B19" s="69" t="s">
        <v>739</v>
      </c>
      <c r="C19" s="69">
        <v>2</v>
      </c>
      <c r="D19" s="87">
        <v>0.010380344678068316</v>
      </c>
      <c r="E19" s="87">
        <v>1.7323937598229686</v>
      </c>
      <c r="F19" s="69" t="s">
        <v>267</v>
      </c>
      <c r="G19" s="69" t="b">
        <v>0</v>
      </c>
      <c r="H19" s="69" t="b">
        <v>0</v>
      </c>
      <c r="I19" s="69" t="b">
        <v>0</v>
      </c>
      <c r="J19" s="69" t="b">
        <v>0</v>
      </c>
      <c r="K19" s="69" t="b">
        <v>0</v>
      </c>
      <c r="L19" s="69" t="b">
        <v>0</v>
      </c>
    </row>
    <row r="20" spans="1:12" ht="15">
      <c r="A20" s="70" t="s">
        <v>739</v>
      </c>
      <c r="B20" s="69" t="s">
        <v>766</v>
      </c>
      <c r="C20" s="69">
        <v>2</v>
      </c>
      <c r="D20" s="87">
        <v>0.010380344678068316</v>
      </c>
      <c r="E20" s="87">
        <v>1.7323937598229686</v>
      </c>
      <c r="F20" s="69" t="s">
        <v>267</v>
      </c>
      <c r="G20" s="69" t="b">
        <v>0</v>
      </c>
      <c r="H20" s="69" t="b">
        <v>0</v>
      </c>
      <c r="I20" s="69" t="b">
        <v>0</v>
      </c>
      <c r="J20" s="69" t="b">
        <v>0</v>
      </c>
      <c r="K20" s="69" t="b">
        <v>0</v>
      </c>
      <c r="L20" s="69" t="b">
        <v>0</v>
      </c>
    </row>
    <row r="21" spans="1:12" ht="15">
      <c r="A21" s="70" t="s">
        <v>766</v>
      </c>
      <c r="B21" s="69" t="s">
        <v>759</v>
      </c>
      <c r="C21" s="69">
        <v>2</v>
      </c>
      <c r="D21" s="87">
        <v>0.010380344678068316</v>
      </c>
      <c r="E21" s="87">
        <v>1.7323937598229686</v>
      </c>
      <c r="F21" s="69" t="s">
        <v>267</v>
      </c>
      <c r="G21" s="69" t="b">
        <v>0</v>
      </c>
      <c r="H21" s="69" t="b">
        <v>0</v>
      </c>
      <c r="I21" s="69" t="b">
        <v>0</v>
      </c>
      <c r="J21" s="69" t="b">
        <v>0</v>
      </c>
      <c r="K21" s="69" t="b">
        <v>0</v>
      </c>
      <c r="L21" s="69" t="b">
        <v>0</v>
      </c>
    </row>
    <row r="22" spans="1:12" ht="15">
      <c r="A22" s="70" t="s">
        <v>759</v>
      </c>
      <c r="B22" s="69" t="s">
        <v>760</v>
      </c>
      <c r="C22" s="69">
        <v>2</v>
      </c>
      <c r="D22" s="87">
        <v>0.010380344678068316</v>
      </c>
      <c r="E22" s="87">
        <v>1.7323937598229686</v>
      </c>
      <c r="F22" s="69" t="s">
        <v>267</v>
      </c>
      <c r="G22" s="69" t="b">
        <v>0</v>
      </c>
      <c r="H22" s="69" t="b">
        <v>0</v>
      </c>
      <c r="I22" s="69" t="b">
        <v>0</v>
      </c>
      <c r="J22" s="69" t="b">
        <v>0</v>
      </c>
      <c r="K22" s="69" t="b">
        <v>0</v>
      </c>
      <c r="L22" s="69" t="b">
        <v>0</v>
      </c>
    </row>
    <row r="23" spans="1:12" ht="15">
      <c r="A23" s="70" t="s">
        <v>760</v>
      </c>
      <c r="B23" s="69" t="s">
        <v>762</v>
      </c>
      <c r="C23" s="69">
        <v>2</v>
      </c>
      <c r="D23" s="87">
        <v>0.010380344678068316</v>
      </c>
      <c r="E23" s="87">
        <v>1.4313637641589874</v>
      </c>
      <c r="F23" s="69" t="s">
        <v>267</v>
      </c>
      <c r="G23" s="69" t="b">
        <v>0</v>
      </c>
      <c r="H23" s="69" t="b">
        <v>0</v>
      </c>
      <c r="I23" s="69" t="b">
        <v>0</v>
      </c>
      <c r="J23" s="69" t="b">
        <v>0</v>
      </c>
      <c r="K23" s="69" t="b">
        <v>0</v>
      </c>
      <c r="L23" s="69" t="b">
        <v>0</v>
      </c>
    </row>
    <row r="24" spans="1:12" ht="15">
      <c r="A24" s="70" t="s">
        <v>762</v>
      </c>
      <c r="B24" s="69" t="s">
        <v>764</v>
      </c>
      <c r="C24" s="69">
        <v>2</v>
      </c>
      <c r="D24" s="87">
        <v>0.010380344678068316</v>
      </c>
      <c r="E24" s="87">
        <v>1.130333768495006</v>
      </c>
      <c r="F24" s="69" t="s">
        <v>267</v>
      </c>
      <c r="G24" s="69" t="b">
        <v>0</v>
      </c>
      <c r="H24" s="69" t="b">
        <v>0</v>
      </c>
      <c r="I24" s="69" t="b">
        <v>0</v>
      </c>
      <c r="J24" s="69" t="b">
        <v>0</v>
      </c>
      <c r="K24" s="69" t="b">
        <v>0</v>
      </c>
      <c r="L24" s="69" t="b">
        <v>0</v>
      </c>
    </row>
    <row r="25" spans="1:12" ht="15">
      <c r="A25" s="70" t="s">
        <v>764</v>
      </c>
      <c r="B25" s="69" t="s">
        <v>761</v>
      </c>
      <c r="C25" s="69">
        <v>2</v>
      </c>
      <c r="D25" s="87">
        <v>0.010380344678068316</v>
      </c>
      <c r="E25" s="87">
        <v>1.130333768495006</v>
      </c>
      <c r="F25" s="69" t="s">
        <v>267</v>
      </c>
      <c r="G25" s="69" t="b">
        <v>0</v>
      </c>
      <c r="H25" s="69" t="b">
        <v>0</v>
      </c>
      <c r="I25" s="69" t="b">
        <v>0</v>
      </c>
      <c r="J25" s="69" t="b">
        <v>0</v>
      </c>
      <c r="K25" s="69" t="b">
        <v>0</v>
      </c>
      <c r="L25" s="69" t="b">
        <v>0</v>
      </c>
    </row>
    <row r="26" spans="1:12" ht="15">
      <c r="A26" s="70" t="s">
        <v>761</v>
      </c>
      <c r="B26" s="69" t="s">
        <v>763</v>
      </c>
      <c r="C26" s="69">
        <v>2</v>
      </c>
      <c r="D26" s="87">
        <v>0.010380344678068316</v>
      </c>
      <c r="E26" s="87">
        <v>1.130333768495006</v>
      </c>
      <c r="F26" s="69" t="s">
        <v>267</v>
      </c>
      <c r="G26" s="69" t="b">
        <v>0</v>
      </c>
      <c r="H26" s="69" t="b">
        <v>0</v>
      </c>
      <c r="I26" s="69" t="b">
        <v>0</v>
      </c>
      <c r="J26" s="69" t="b">
        <v>0</v>
      </c>
      <c r="K26" s="69" t="b">
        <v>0</v>
      </c>
      <c r="L26" s="69" t="b">
        <v>0</v>
      </c>
    </row>
    <row r="27" spans="1:12" ht="15">
      <c r="A27" s="70" t="s">
        <v>763</v>
      </c>
      <c r="B27" s="69" t="s">
        <v>791</v>
      </c>
      <c r="C27" s="69">
        <v>2</v>
      </c>
      <c r="D27" s="87">
        <v>0.010380344678068316</v>
      </c>
      <c r="E27" s="87">
        <v>1.4313637641589874</v>
      </c>
      <c r="F27" s="69" t="s">
        <v>267</v>
      </c>
      <c r="G27" s="69" t="b">
        <v>0</v>
      </c>
      <c r="H27" s="69" t="b">
        <v>0</v>
      </c>
      <c r="I27" s="69" t="b">
        <v>0</v>
      </c>
      <c r="J27" s="69" t="b">
        <v>0</v>
      </c>
      <c r="K27" s="69" t="b">
        <v>0</v>
      </c>
      <c r="L27" s="69" t="b">
        <v>0</v>
      </c>
    </row>
    <row r="28" spans="1:12" ht="15">
      <c r="A28" s="70" t="s">
        <v>791</v>
      </c>
      <c r="B28" s="69" t="s">
        <v>774</v>
      </c>
      <c r="C28" s="69">
        <v>2</v>
      </c>
      <c r="D28" s="87">
        <v>0.010380344678068316</v>
      </c>
      <c r="E28" s="87">
        <v>1.4313637641589874</v>
      </c>
      <c r="F28" s="69" t="s">
        <v>267</v>
      </c>
      <c r="G28" s="69" t="b">
        <v>0</v>
      </c>
      <c r="H28" s="69" t="b">
        <v>0</v>
      </c>
      <c r="I28" s="69" t="b">
        <v>0</v>
      </c>
      <c r="J28" s="69" t="b">
        <v>0</v>
      </c>
      <c r="K28" s="69" t="b">
        <v>0</v>
      </c>
      <c r="L28" s="69" t="b">
        <v>0</v>
      </c>
    </row>
    <row r="29" spans="1:12" ht="15">
      <c r="A29" s="70" t="s">
        <v>774</v>
      </c>
      <c r="B29" s="69" t="s">
        <v>773</v>
      </c>
      <c r="C29" s="69">
        <v>2</v>
      </c>
      <c r="D29" s="87">
        <v>0.010380344678068316</v>
      </c>
      <c r="E29" s="87">
        <v>1.7323937598229686</v>
      </c>
      <c r="F29" s="69" t="s">
        <v>267</v>
      </c>
      <c r="G29" s="69" t="b">
        <v>0</v>
      </c>
      <c r="H29" s="69" t="b">
        <v>0</v>
      </c>
      <c r="I29" s="69" t="b">
        <v>0</v>
      </c>
      <c r="J29" s="69" t="b">
        <v>0</v>
      </c>
      <c r="K29" s="69" t="b">
        <v>0</v>
      </c>
      <c r="L29" s="69" t="b">
        <v>0</v>
      </c>
    </row>
    <row r="30" spans="1:12" ht="15">
      <c r="A30" s="70" t="s">
        <v>773</v>
      </c>
      <c r="B30" s="69" t="s">
        <v>765</v>
      </c>
      <c r="C30" s="69">
        <v>2</v>
      </c>
      <c r="D30" s="87">
        <v>0.010380344678068316</v>
      </c>
      <c r="E30" s="87">
        <v>1.7323937598229686</v>
      </c>
      <c r="F30" s="69" t="s">
        <v>267</v>
      </c>
      <c r="G30" s="69" t="b">
        <v>0</v>
      </c>
      <c r="H30" s="69" t="b">
        <v>0</v>
      </c>
      <c r="I30" s="69" t="b">
        <v>0</v>
      </c>
      <c r="J30" s="69" t="b">
        <v>0</v>
      </c>
      <c r="K30" s="69" t="b">
        <v>0</v>
      </c>
      <c r="L30" s="69" t="b">
        <v>0</v>
      </c>
    </row>
    <row r="31" spans="1:12" ht="15">
      <c r="A31" s="70" t="s">
        <v>765</v>
      </c>
      <c r="B31" s="69" t="s">
        <v>875</v>
      </c>
      <c r="C31" s="69">
        <v>2</v>
      </c>
      <c r="D31" s="87">
        <v>0.010380344678068316</v>
      </c>
      <c r="E31" s="87">
        <v>1.130333768495006</v>
      </c>
      <c r="F31" s="69" t="s">
        <v>267</v>
      </c>
      <c r="G31" s="69" t="b">
        <v>0</v>
      </c>
      <c r="H31" s="69" t="b">
        <v>0</v>
      </c>
      <c r="I31" s="69" t="b">
        <v>0</v>
      </c>
      <c r="J31" s="69" t="b">
        <v>0</v>
      </c>
      <c r="K31" s="69" t="b">
        <v>0</v>
      </c>
      <c r="L31" s="69" t="b">
        <v>0</v>
      </c>
    </row>
    <row r="32" spans="1:12" ht="15">
      <c r="A32" s="70" t="s">
        <v>782</v>
      </c>
      <c r="B32" s="69" t="s">
        <v>784</v>
      </c>
      <c r="C32" s="69">
        <v>2</v>
      </c>
      <c r="D32" s="87">
        <v>0.010380344678068316</v>
      </c>
      <c r="E32" s="87">
        <v>1.7323937598229686</v>
      </c>
      <c r="F32" s="69" t="s">
        <v>267</v>
      </c>
      <c r="G32" s="69" t="b">
        <v>0</v>
      </c>
      <c r="H32" s="69" t="b">
        <v>0</v>
      </c>
      <c r="I32" s="69" t="b">
        <v>0</v>
      </c>
      <c r="J32" s="69" t="b">
        <v>0</v>
      </c>
      <c r="K32" s="69" t="b">
        <v>0</v>
      </c>
      <c r="L32" s="69" t="b">
        <v>0</v>
      </c>
    </row>
    <row r="33" spans="1:12" ht="15">
      <c r="A33" s="70" t="s">
        <v>784</v>
      </c>
      <c r="B33" s="69" t="s">
        <v>775</v>
      </c>
      <c r="C33" s="69">
        <v>2</v>
      </c>
      <c r="D33" s="87">
        <v>0.010380344678068316</v>
      </c>
      <c r="E33" s="87">
        <v>1.7323937598229686</v>
      </c>
      <c r="F33" s="69" t="s">
        <v>267</v>
      </c>
      <c r="G33" s="69" t="b">
        <v>0</v>
      </c>
      <c r="H33" s="69" t="b">
        <v>0</v>
      </c>
      <c r="I33" s="69" t="b">
        <v>0</v>
      </c>
      <c r="J33" s="69" t="b">
        <v>0</v>
      </c>
      <c r="K33" s="69" t="b">
        <v>0</v>
      </c>
      <c r="L33" s="69" t="b">
        <v>0</v>
      </c>
    </row>
    <row r="34" spans="1:12" ht="15">
      <c r="A34" s="70" t="s">
        <v>775</v>
      </c>
      <c r="B34" s="69" t="s">
        <v>736</v>
      </c>
      <c r="C34" s="69">
        <v>2</v>
      </c>
      <c r="D34" s="87">
        <v>0.010380344678068316</v>
      </c>
      <c r="E34" s="87">
        <v>1.7323937598229686</v>
      </c>
      <c r="F34" s="69" t="s">
        <v>267</v>
      </c>
      <c r="G34" s="69" t="b">
        <v>0</v>
      </c>
      <c r="H34" s="69" t="b">
        <v>0</v>
      </c>
      <c r="I34" s="69" t="b">
        <v>0</v>
      </c>
      <c r="J34" s="69" t="b">
        <v>0</v>
      </c>
      <c r="K34" s="69" t="b">
        <v>0</v>
      </c>
      <c r="L34" s="69" t="b">
        <v>0</v>
      </c>
    </row>
    <row r="35" spans="1:12" ht="15">
      <c r="A35" s="70" t="s">
        <v>736</v>
      </c>
      <c r="B35" s="69" t="s">
        <v>791</v>
      </c>
      <c r="C35" s="69">
        <v>2</v>
      </c>
      <c r="D35" s="87">
        <v>0.010380344678068316</v>
      </c>
      <c r="E35" s="87">
        <v>1.4313637641589874</v>
      </c>
      <c r="F35" s="69" t="s">
        <v>267</v>
      </c>
      <c r="G35" s="69" t="b">
        <v>0</v>
      </c>
      <c r="H35" s="69" t="b">
        <v>0</v>
      </c>
      <c r="I35" s="69" t="b">
        <v>0</v>
      </c>
      <c r="J35" s="69" t="b">
        <v>0</v>
      </c>
      <c r="K35" s="69" t="b">
        <v>0</v>
      </c>
      <c r="L35" s="69" t="b">
        <v>0</v>
      </c>
    </row>
    <row r="36" spans="1:12" ht="15">
      <c r="A36" s="70" t="s">
        <v>791</v>
      </c>
      <c r="B36" s="69" t="s">
        <v>327</v>
      </c>
      <c r="C36" s="69">
        <v>2</v>
      </c>
      <c r="D36" s="87">
        <v>0.010380344678068316</v>
      </c>
      <c r="E36" s="87">
        <v>1.4313637641589874</v>
      </c>
      <c r="F36" s="69" t="s">
        <v>267</v>
      </c>
      <c r="G36" s="69" t="b">
        <v>0</v>
      </c>
      <c r="H36" s="69" t="b">
        <v>0</v>
      </c>
      <c r="I36" s="69" t="b">
        <v>0</v>
      </c>
      <c r="J36" s="69" t="b">
        <v>0</v>
      </c>
      <c r="K36" s="69" t="b">
        <v>0</v>
      </c>
      <c r="L36" s="69" t="b">
        <v>0</v>
      </c>
    </row>
    <row r="37" spans="1:12" ht="15">
      <c r="A37" s="70" t="s">
        <v>327</v>
      </c>
      <c r="B37" s="69" t="s">
        <v>795</v>
      </c>
      <c r="C37" s="69">
        <v>2</v>
      </c>
      <c r="D37" s="87">
        <v>0.010380344678068316</v>
      </c>
      <c r="E37" s="87">
        <v>1.7323937598229686</v>
      </c>
      <c r="F37" s="69" t="s">
        <v>267</v>
      </c>
      <c r="G37" s="69" t="b">
        <v>0</v>
      </c>
      <c r="H37" s="69" t="b">
        <v>0</v>
      </c>
      <c r="I37" s="69" t="b">
        <v>0</v>
      </c>
      <c r="J37" s="69" t="b">
        <v>0</v>
      </c>
      <c r="K37" s="69" t="b">
        <v>0</v>
      </c>
      <c r="L37" s="69" t="b">
        <v>0</v>
      </c>
    </row>
    <row r="38" spans="1:12" ht="15">
      <c r="A38" s="70" t="s">
        <v>795</v>
      </c>
      <c r="B38" s="69" t="s">
        <v>794</v>
      </c>
      <c r="C38" s="69">
        <v>2</v>
      </c>
      <c r="D38" s="87">
        <v>0.010380344678068316</v>
      </c>
      <c r="E38" s="87">
        <v>1.7323937598229686</v>
      </c>
      <c r="F38" s="69" t="s">
        <v>267</v>
      </c>
      <c r="G38" s="69" t="b">
        <v>0</v>
      </c>
      <c r="H38" s="69" t="b">
        <v>0</v>
      </c>
      <c r="I38" s="69" t="b">
        <v>0</v>
      </c>
      <c r="J38" s="69" t="b">
        <v>0</v>
      </c>
      <c r="K38" s="69" t="b">
        <v>0</v>
      </c>
      <c r="L38" s="69" t="b">
        <v>0</v>
      </c>
    </row>
    <row r="39" spans="1:12" ht="15">
      <c r="A39" s="70" t="s">
        <v>794</v>
      </c>
      <c r="B39" s="69" t="s">
        <v>783</v>
      </c>
      <c r="C39" s="69">
        <v>2</v>
      </c>
      <c r="D39" s="87">
        <v>0.010380344678068316</v>
      </c>
      <c r="E39" s="87">
        <v>1.7323937598229686</v>
      </c>
      <c r="F39" s="69" t="s">
        <v>267</v>
      </c>
      <c r="G39" s="69" t="b">
        <v>0</v>
      </c>
      <c r="H39" s="69" t="b">
        <v>0</v>
      </c>
      <c r="I39" s="69" t="b">
        <v>0</v>
      </c>
      <c r="J39" s="69" t="b">
        <v>0</v>
      </c>
      <c r="K39" s="69" t="b">
        <v>0</v>
      </c>
      <c r="L39" s="69" t="b">
        <v>0</v>
      </c>
    </row>
    <row r="40" spans="1:12" ht="15">
      <c r="A40" s="70" t="s">
        <v>783</v>
      </c>
      <c r="B40" s="69" t="s">
        <v>778</v>
      </c>
      <c r="C40" s="69">
        <v>2</v>
      </c>
      <c r="D40" s="87">
        <v>0.010380344678068316</v>
      </c>
      <c r="E40" s="87">
        <v>1.7323937598229686</v>
      </c>
      <c r="F40" s="69" t="s">
        <v>267</v>
      </c>
      <c r="G40" s="69" t="b">
        <v>0</v>
      </c>
      <c r="H40" s="69" t="b">
        <v>0</v>
      </c>
      <c r="I40" s="69" t="b">
        <v>0</v>
      </c>
      <c r="J40" s="69" t="b">
        <v>0</v>
      </c>
      <c r="K40" s="69" t="b">
        <v>0</v>
      </c>
      <c r="L40" s="69" t="b">
        <v>0</v>
      </c>
    </row>
    <row r="41" spans="1:12" ht="15">
      <c r="A41" s="70" t="s">
        <v>778</v>
      </c>
      <c r="B41" s="69" t="s">
        <v>781</v>
      </c>
      <c r="C41" s="69">
        <v>2</v>
      </c>
      <c r="D41" s="87">
        <v>0.010380344678068316</v>
      </c>
      <c r="E41" s="87">
        <v>1.7323937598229686</v>
      </c>
      <c r="F41" s="69" t="s">
        <v>267</v>
      </c>
      <c r="G41" s="69" t="b">
        <v>0</v>
      </c>
      <c r="H41" s="69" t="b">
        <v>0</v>
      </c>
      <c r="I41" s="69" t="b">
        <v>0</v>
      </c>
      <c r="J41" s="69" t="b">
        <v>0</v>
      </c>
      <c r="K41" s="69" t="b">
        <v>0</v>
      </c>
      <c r="L41" s="69" t="b">
        <v>0</v>
      </c>
    </row>
    <row r="42" spans="1:12" ht="15">
      <c r="A42" s="70" t="s">
        <v>781</v>
      </c>
      <c r="B42" s="69" t="s">
        <v>792</v>
      </c>
      <c r="C42" s="69">
        <v>2</v>
      </c>
      <c r="D42" s="87">
        <v>0.010380344678068316</v>
      </c>
      <c r="E42" s="87">
        <v>1.7323937598229686</v>
      </c>
      <c r="F42" s="69" t="s">
        <v>267</v>
      </c>
      <c r="G42" s="69" t="b">
        <v>0</v>
      </c>
      <c r="H42" s="69" t="b">
        <v>0</v>
      </c>
      <c r="I42" s="69" t="b">
        <v>0</v>
      </c>
      <c r="J42" s="69" t="b">
        <v>0</v>
      </c>
      <c r="K42" s="69" t="b">
        <v>0</v>
      </c>
      <c r="L42" s="69" t="b">
        <v>0</v>
      </c>
    </row>
    <row r="43" spans="1:12" ht="15">
      <c r="A43" s="70" t="s">
        <v>792</v>
      </c>
      <c r="B43" s="69" t="s">
        <v>761</v>
      </c>
      <c r="C43" s="69">
        <v>2</v>
      </c>
      <c r="D43" s="87">
        <v>0.010380344678068316</v>
      </c>
      <c r="E43" s="87">
        <v>1.4313637641589874</v>
      </c>
      <c r="F43" s="69" t="s">
        <v>267</v>
      </c>
      <c r="G43" s="69" t="b">
        <v>0</v>
      </c>
      <c r="H43" s="69" t="b">
        <v>0</v>
      </c>
      <c r="I43" s="69" t="b">
        <v>0</v>
      </c>
      <c r="J43" s="69" t="b">
        <v>0</v>
      </c>
      <c r="K43" s="69" t="b">
        <v>0</v>
      </c>
      <c r="L43" s="69" t="b">
        <v>0</v>
      </c>
    </row>
    <row r="44" spans="1:12" ht="15">
      <c r="A44" s="70" t="s">
        <v>761</v>
      </c>
      <c r="B44" s="69" t="s">
        <v>762</v>
      </c>
      <c r="C44" s="69">
        <v>2</v>
      </c>
      <c r="D44" s="87">
        <v>0.010380344678068316</v>
      </c>
      <c r="E44" s="87">
        <v>1.130333768495006</v>
      </c>
      <c r="F44" s="69" t="s">
        <v>267</v>
      </c>
      <c r="G44" s="69" t="b">
        <v>0</v>
      </c>
      <c r="H44" s="69" t="b">
        <v>0</v>
      </c>
      <c r="I44" s="69" t="b">
        <v>0</v>
      </c>
      <c r="J44" s="69" t="b">
        <v>0</v>
      </c>
      <c r="K44" s="69" t="b">
        <v>0</v>
      </c>
      <c r="L44" s="69" t="b">
        <v>0</v>
      </c>
    </row>
    <row r="45" spans="1:12" ht="15">
      <c r="A45" s="70" t="s">
        <v>762</v>
      </c>
      <c r="B45" s="69" t="s">
        <v>875</v>
      </c>
      <c r="C45" s="69">
        <v>2</v>
      </c>
      <c r="D45" s="87">
        <v>0.010380344678068316</v>
      </c>
      <c r="E45" s="87">
        <v>0.829303772831025</v>
      </c>
      <c r="F45" s="69" t="s">
        <v>267</v>
      </c>
      <c r="G45" s="69" t="b">
        <v>0</v>
      </c>
      <c r="H45" s="69" t="b">
        <v>0</v>
      </c>
      <c r="I45" s="69" t="b">
        <v>0</v>
      </c>
      <c r="J45" s="69" t="b">
        <v>0</v>
      </c>
      <c r="K45" s="69" t="b">
        <v>0</v>
      </c>
      <c r="L45" s="69" t="b">
        <v>0</v>
      </c>
    </row>
    <row r="46" spans="1:12" ht="15">
      <c r="A46" s="70" t="s">
        <v>875</v>
      </c>
      <c r="B46" s="69" t="s">
        <v>764</v>
      </c>
      <c r="C46" s="69">
        <v>2</v>
      </c>
      <c r="D46" s="87">
        <v>0.010380344678068316</v>
      </c>
      <c r="E46" s="87">
        <v>0.9542425094393249</v>
      </c>
      <c r="F46" s="69" t="s">
        <v>267</v>
      </c>
      <c r="G46" s="69" t="b">
        <v>0</v>
      </c>
      <c r="H46" s="69" t="b">
        <v>0</v>
      </c>
      <c r="I46" s="69" t="b">
        <v>0</v>
      </c>
      <c r="J46" s="69" t="b">
        <v>0</v>
      </c>
      <c r="K46" s="69" t="b">
        <v>0</v>
      </c>
      <c r="L46" s="69" t="b">
        <v>0</v>
      </c>
    </row>
    <row r="47" spans="1:12" ht="15">
      <c r="A47" s="70" t="s">
        <v>764</v>
      </c>
      <c r="B47" s="69" t="s">
        <v>763</v>
      </c>
      <c r="C47" s="69">
        <v>2</v>
      </c>
      <c r="D47" s="87">
        <v>0.010380344678068316</v>
      </c>
      <c r="E47" s="87">
        <v>1.130333768495006</v>
      </c>
      <c r="F47" s="69" t="s">
        <v>267</v>
      </c>
      <c r="G47" s="69" t="b">
        <v>0</v>
      </c>
      <c r="H47" s="69" t="b">
        <v>0</v>
      </c>
      <c r="I47" s="69" t="b">
        <v>0</v>
      </c>
      <c r="J47" s="69" t="b">
        <v>0</v>
      </c>
      <c r="K47" s="69" t="b">
        <v>0</v>
      </c>
      <c r="L47" s="69" t="b">
        <v>0</v>
      </c>
    </row>
    <row r="48" spans="1:12" ht="15">
      <c r="A48" s="70" t="s">
        <v>352</v>
      </c>
      <c r="B48" s="69" t="s">
        <v>738</v>
      </c>
      <c r="C48" s="69">
        <v>2</v>
      </c>
      <c r="D48" s="87">
        <v>0</v>
      </c>
      <c r="E48" s="87">
        <v>1.0413926851582251</v>
      </c>
      <c r="F48" s="69" t="s">
        <v>220</v>
      </c>
      <c r="G48" s="69" t="b">
        <v>0</v>
      </c>
      <c r="H48" s="69" t="b">
        <v>0</v>
      </c>
      <c r="I48" s="69" t="b">
        <v>0</v>
      </c>
      <c r="J48" s="69" t="b">
        <v>0</v>
      </c>
      <c r="K48" s="69" t="b">
        <v>0</v>
      </c>
      <c r="L48" s="69" t="b">
        <v>0</v>
      </c>
    </row>
    <row r="49" spans="1:12" ht="15">
      <c r="A49" s="70" t="s">
        <v>738</v>
      </c>
      <c r="B49" s="69" t="s">
        <v>352</v>
      </c>
      <c r="C49" s="69">
        <v>2</v>
      </c>
      <c r="D49" s="87">
        <v>0</v>
      </c>
      <c r="E49" s="87">
        <v>1.3424226808222062</v>
      </c>
      <c r="F49" s="69" t="s">
        <v>220</v>
      </c>
      <c r="G49" s="69" t="b">
        <v>0</v>
      </c>
      <c r="H49" s="69" t="b">
        <v>0</v>
      </c>
      <c r="I49" s="69" t="b">
        <v>0</v>
      </c>
      <c r="J49" s="69" t="b">
        <v>0</v>
      </c>
      <c r="K49" s="69" t="b">
        <v>0</v>
      </c>
      <c r="L49" s="69" t="b">
        <v>0</v>
      </c>
    </row>
    <row r="50" spans="1:12" ht="15">
      <c r="A50" s="70" t="s">
        <v>352</v>
      </c>
      <c r="B50" s="69" t="s">
        <v>802</v>
      </c>
      <c r="C50" s="69">
        <v>2</v>
      </c>
      <c r="D50" s="87">
        <v>0</v>
      </c>
      <c r="E50" s="87">
        <v>1.0413926851582251</v>
      </c>
      <c r="F50" s="69" t="s">
        <v>220</v>
      </c>
      <c r="G50" s="69" t="b">
        <v>0</v>
      </c>
      <c r="H50" s="69" t="b">
        <v>0</v>
      </c>
      <c r="I50" s="69" t="b">
        <v>0</v>
      </c>
      <c r="J50" s="69" t="b">
        <v>0</v>
      </c>
      <c r="K50" s="69" t="b">
        <v>0</v>
      </c>
      <c r="L50" s="69" t="b">
        <v>0</v>
      </c>
    </row>
    <row r="51" spans="1:12" ht="15">
      <c r="A51" s="70" t="s">
        <v>802</v>
      </c>
      <c r="B51" s="69" t="s">
        <v>737</v>
      </c>
      <c r="C51" s="69">
        <v>2</v>
      </c>
      <c r="D51" s="87">
        <v>0</v>
      </c>
      <c r="E51" s="87">
        <v>1.3424226808222062</v>
      </c>
      <c r="F51" s="69" t="s">
        <v>220</v>
      </c>
      <c r="G51" s="69" t="b">
        <v>0</v>
      </c>
      <c r="H51" s="69" t="b">
        <v>0</v>
      </c>
      <c r="I51" s="69" t="b">
        <v>0</v>
      </c>
      <c r="J51" s="69" t="b">
        <v>0</v>
      </c>
      <c r="K51" s="69" t="b">
        <v>0</v>
      </c>
      <c r="L51" s="69" t="b">
        <v>0</v>
      </c>
    </row>
    <row r="52" spans="1:12" ht="15">
      <c r="A52" s="70" t="s">
        <v>737</v>
      </c>
      <c r="B52" s="69" t="s">
        <v>735</v>
      </c>
      <c r="C52" s="69">
        <v>2</v>
      </c>
      <c r="D52" s="87">
        <v>0</v>
      </c>
      <c r="E52" s="87">
        <v>1.3424226808222062</v>
      </c>
      <c r="F52" s="69" t="s">
        <v>220</v>
      </c>
      <c r="G52" s="69" t="b">
        <v>0</v>
      </c>
      <c r="H52" s="69" t="b">
        <v>0</v>
      </c>
      <c r="I52" s="69" t="b">
        <v>0</v>
      </c>
      <c r="J52" s="69" t="b">
        <v>0</v>
      </c>
      <c r="K52" s="69" t="b">
        <v>0</v>
      </c>
      <c r="L52" s="69" t="b">
        <v>0</v>
      </c>
    </row>
    <row r="53" spans="1:12" ht="15">
      <c r="A53" s="70" t="s">
        <v>735</v>
      </c>
      <c r="B53" s="69" t="s">
        <v>728</v>
      </c>
      <c r="C53" s="69">
        <v>2</v>
      </c>
      <c r="D53" s="87">
        <v>0</v>
      </c>
      <c r="E53" s="87">
        <v>1.3424226808222062</v>
      </c>
      <c r="F53" s="69" t="s">
        <v>220</v>
      </c>
      <c r="G53" s="69" t="b">
        <v>0</v>
      </c>
      <c r="H53" s="69" t="b">
        <v>0</v>
      </c>
      <c r="I53" s="69" t="b">
        <v>0</v>
      </c>
      <c r="J53" s="69" t="b">
        <v>0</v>
      </c>
      <c r="K53" s="69" t="b">
        <v>0</v>
      </c>
      <c r="L53" s="69" t="b">
        <v>0</v>
      </c>
    </row>
    <row r="54" spans="1:12" ht="15">
      <c r="A54" s="70" t="s">
        <v>728</v>
      </c>
      <c r="B54" s="69" t="s">
        <v>801</v>
      </c>
      <c r="C54" s="69">
        <v>2</v>
      </c>
      <c r="D54" s="87">
        <v>0</v>
      </c>
      <c r="E54" s="87">
        <v>1.3424226808222062</v>
      </c>
      <c r="F54" s="69" t="s">
        <v>220</v>
      </c>
      <c r="G54" s="69" t="b">
        <v>0</v>
      </c>
      <c r="H54" s="69" t="b">
        <v>0</v>
      </c>
      <c r="I54" s="69" t="b">
        <v>0</v>
      </c>
      <c r="J54" s="69" t="b">
        <v>0</v>
      </c>
      <c r="K54" s="69" t="b">
        <v>0</v>
      </c>
      <c r="L54" s="69" t="b">
        <v>0</v>
      </c>
    </row>
    <row r="55" spans="1:12" ht="15">
      <c r="A55" s="70" t="s">
        <v>801</v>
      </c>
      <c r="B55" s="69" t="s">
        <v>800</v>
      </c>
      <c r="C55" s="69">
        <v>2</v>
      </c>
      <c r="D55" s="87">
        <v>0</v>
      </c>
      <c r="E55" s="87">
        <v>1.3424226808222062</v>
      </c>
      <c r="F55" s="69" t="s">
        <v>220</v>
      </c>
      <c r="G55" s="69" t="b">
        <v>0</v>
      </c>
      <c r="H55" s="69" t="b">
        <v>0</v>
      </c>
      <c r="I55" s="69" t="b">
        <v>0</v>
      </c>
      <c r="J55" s="69" t="b">
        <v>0</v>
      </c>
      <c r="K55" s="69" t="b">
        <v>0</v>
      </c>
      <c r="L55" s="69" t="b">
        <v>0</v>
      </c>
    </row>
    <row r="56" spans="1:12" ht="15">
      <c r="A56" s="70" t="s">
        <v>800</v>
      </c>
      <c r="B56" s="69" t="s">
        <v>799</v>
      </c>
      <c r="C56" s="69">
        <v>2</v>
      </c>
      <c r="D56" s="87">
        <v>0</v>
      </c>
      <c r="E56" s="87">
        <v>1.3424226808222062</v>
      </c>
      <c r="F56" s="69" t="s">
        <v>220</v>
      </c>
      <c r="G56" s="69" t="b">
        <v>0</v>
      </c>
      <c r="H56" s="69" t="b">
        <v>0</v>
      </c>
      <c r="I56" s="69" t="b">
        <v>0</v>
      </c>
      <c r="J56" s="69" t="b">
        <v>0</v>
      </c>
      <c r="K56" s="69" t="b">
        <v>0</v>
      </c>
      <c r="L56" s="69" t="b">
        <v>0</v>
      </c>
    </row>
    <row r="57" spans="1:12" ht="15">
      <c r="A57" s="70" t="s">
        <v>799</v>
      </c>
      <c r="B57" s="69" t="s">
        <v>739</v>
      </c>
      <c r="C57" s="69">
        <v>2</v>
      </c>
      <c r="D57" s="87">
        <v>0</v>
      </c>
      <c r="E57" s="87">
        <v>1.3424226808222062</v>
      </c>
      <c r="F57" s="69" t="s">
        <v>220</v>
      </c>
      <c r="G57" s="69" t="b">
        <v>0</v>
      </c>
      <c r="H57" s="69" t="b">
        <v>0</v>
      </c>
      <c r="I57" s="69" t="b">
        <v>0</v>
      </c>
      <c r="J57" s="69" t="b">
        <v>0</v>
      </c>
      <c r="K57" s="69" t="b">
        <v>0</v>
      </c>
      <c r="L57" s="69" t="b">
        <v>0</v>
      </c>
    </row>
    <row r="58" spans="1:12" ht="15">
      <c r="A58" s="70" t="s">
        <v>739</v>
      </c>
      <c r="B58" s="69" t="s">
        <v>766</v>
      </c>
      <c r="C58" s="69">
        <v>2</v>
      </c>
      <c r="D58" s="87">
        <v>0</v>
      </c>
      <c r="E58" s="87">
        <v>1.3424226808222062</v>
      </c>
      <c r="F58" s="69" t="s">
        <v>220</v>
      </c>
      <c r="G58" s="69" t="b">
        <v>0</v>
      </c>
      <c r="H58" s="69" t="b">
        <v>0</v>
      </c>
      <c r="I58" s="69" t="b">
        <v>0</v>
      </c>
      <c r="J58" s="69" t="b">
        <v>0</v>
      </c>
      <c r="K58" s="69" t="b">
        <v>0</v>
      </c>
      <c r="L58" s="69" t="b">
        <v>0</v>
      </c>
    </row>
    <row r="59" spans="1:12" ht="15">
      <c r="A59" s="70" t="s">
        <v>766</v>
      </c>
      <c r="B59" s="69" t="s">
        <v>759</v>
      </c>
      <c r="C59" s="69">
        <v>2</v>
      </c>
      <c r="D59" s="87">
        <v>0</v>
      </c>
      <c r="E59" s="87">
        <v>1.3424226808222062</v>
      </c>
      <c r="F59" s="69" t="s">
        <v>220</v>
      </c>
      <c r="G59" s="69" t="b">
        <v>0</v>
      </c>
      <c r="H59" s="69" t="b">
        <v>0</v>
      </c>
      <c r="I59" s="69" t="b">
        <v>0</v>
      </c>
      <c r="J59" s="69" t="b">
        <v>0</v>
      </c>
      <c r="K59" s="69" t="b">
        <v>0</v>
      </c>
      <c r="L59" s="69" t="b">
        <v>0</v>
      </c>
    </row>
    <row r="60" spans="1:12" ht="15">
      <c r="A60" s="70" t="s">
        <v>759</v>
      </c>
      <c r="B60" s="69" t="s">
        <v>760</v>
      </c>
      <c r="C60" s="69">
        <v>2</v>
      </c>
      <c r="D60" s="87">
        <v>0</v>
      </c>
      <c r="E60" s="87">
        <v>1.3424226808222062</v>
      </c>
      <c r="F60" s="69" t="s">
        <v>220</v>
      </c>
      <c r="G60" s="69" t="b">
        <v>0</v>
      </c>
      <c r="H60" s="69" t="b">
        <v>0</v>
      </c>
      <c r="I60" s="69" t="b">
        <v>0</v>
      </c>
      <c r="J60" s="69" t="b">
        <v>0</v>
      </c>
      <c r="K60" s="69" t="b">
        <v>0</v>
      </c>
      <c r="L60" s="69" t="b">
        <v>0</v>
      </c>
    </row>
    <row r="61" spans="1:12" ht="15">
      <c r="A61" s="70" t="s">
        <v>760</v>
      </c>
      <c r="B61" s="69" t="s">
        <v>762</v>
      </c>
      <c r="C61" s="69">
        <v>2</v>
      </c>
      <c r="D61" s="87">
        <v>0</v>
      </c>
      <c r="E61" s="87">
        <v>1.3424226808222062</v>
      </c>
      <c r="F61" s="69" t="s">
        <v>220</v>
      </c>
      <c r="G61" s="69" t="b">
        <v>0</v>
      </c>
      <c r="H61" s="69" t="b">
        <v>0</v>
      </c>
      <c r="I61" s="69" t="b">
        <v>0</v>
      </c>
      <c r="J61" s="69" t="b">
        <v>0</v>
      </c>
      <c r="K61" s="69" t="b">
        <v>0</v>
      </c>
      <c r="L61" s="69" t="b">
        <v>0</v>
      </c>
    </row>
    <row r="62" spans="1:12" ht="15">
      <c r="A62" s="70" t="s">
        <v>762</v>
      </c>
      <c r="B62" s="69" t="s">
        <v>764</v>
      </c>
      <c r="C62" s="69">
        <v>2</v>
      </c>
      <c r="D62" s="87">
        <v>0</v>
      </c>
      <c r="E62" s="87">
        <v>1.3424226808222062</v>
      </c>
      <c r="F62" s="69" t="s">
        <v>220</v>
      </c>
      <c r="G62" s="69" t="b">
        <v>0</v>
      </c>
      <c r="H62" s="69" t="b">
        <v>0</v>
      </c>
      <c r="I62" s="69" t="b">
        <v>0</v>
      </c>
      <c r="J62" s="69" t="b">
        <v>0</v>
      </c>
      <c r="K62" s="69" t="b">
        <v>0</v>
      </c>
      <c r="L62" s="69" t="b">
        <v>0</v>
      </c>
    </row>
    <row r="63" spans="1:12" ht="15">
      <c r="A63" s="70" t="s">
        <v>764</v>
      </c>
      <c r="B63" s="69" t="s">
        <v>761</v>
      </c>
      <c r="C63" s="69">
        <v>2</v>
      </c>
      <c r="D63" s="87">
        <v>0</v>
      </c>
      <c r="E63" s="87">
        <v>1.3424226808222062</v>
      </c>
      <c r="F63" s="69" t="s">
        <v>220</v>
      </c>
      <c r="G63" s="69" t="b">
        <v>0</v>
      </c>
      <c r="H63" s="69" t="b">
        <v>0</v>
      </c>
      <c r="I63" s="69" t="b">
        <v>0</v>
      </c>
      <c r="J63" s="69" t="b">
        <v>0</v>
      </c>
      <c r="K63" s="69" t="b">
        <v>0</v>
      </c>
      <c r="L63" s="69" t="b">
        <v>0</v>
      </c>
    </row>
    <row r="64" spans="1:12" ht="15">
      <c r="A64" s="70" t="s">
        <v>761</v>
      </c>
      <c r="B64" s="69" t="s">
        <v>763</v>
      </c>
      <c r="C64" s="69">
        <v>2</v>
      </c>
      <c r="D64" s="87">
        <v>0</v>
      </c>
      <c r="E64" s="87">
        <v>1.3424226808222062</v>
      </c>
      <c r="F64" s="69" t="s">
        <v>220</v>
      </c>
      <c r="G64" s="69" t="b">
        <v>0</v>
      </c>
      <c r="H64" s="69" t="b">
        <v>0</v>
      </c>
      <c r="I64" s="69" t="b">
        <v>0</v>
      </c>
      <c r="J64" s="69" t="b">
        <v>0</v>
      </c>
      <c r="K64" s="69" t="b">
        <v>0</v>
      </c>
      <c r="L64" s="69" t="b">
        <v>0</v>
      </c>
    </row>
    <row r="65" spans="1:12" ht="15">
      <c r="A65" s="70" t="s">
        <v>763</v>
      </c>
      <c r="B65" s="69" t="s">
        <v>791</v>
      </c>
      <c r="C65" s="69">
        <v>2</v>
      </c>
      <c r="D65" s="87">
        <v>0</v>
      </c>
      <c r="E65" s="87">
        <v>1.3424226808222062</v>
      </c>
      <c r="F65" s="69" t="s">
        <v>220</v>
      </c>
      <c r="G65" s="69" t="b">
        <v>0</v>
      </c>
      <c r="H65" s="69" t="b">
        <v>0</v>
      </c>
      <c r="I65" s="69" t="b">
        <v>0</v>
      </c>
      <c r="J65" s="69" t="b">
        <v>0</v>
      </c>
      <c r="K65" s="69" t="b">
        <v>0</v>
      </c>
      <c r="L65" s="69" t="b">
        <v>0</v>
      </c>
    </row>
    <row r="66" spans="1:12" ht="15">
      <c r="A66" s="70" t="s">
        <v>791</v>
      </c>
      <c r="B66" s="69" t="s">
        <v>774</v>
      </c>
      <c r="C66" s="69">
        <v>2</v>
      </c>
      <c r="D66" s="87">
        <v>0</v>
      </c>
      <c r="E66" s="87">
        <v>1.3424226808222062</v>
      </c>
      <c r="F66" s="69" t="s">
        <v>220</v>
      </c>
      <c r="G66" s="69" t="b">
        <v>0</v>
      </c>
      <c r="H66" s="69" t="b">
        <v>0</v>
      </c>
      <c r="I66" s="69" t="b">
        <v>0</v>
      </c>
      <c r="J66" s="69" t="b">
        <v>0</v>
      </c>
      <c r="K66" s="69" t="b">
        <v>0</v>
      </c>
      <c r="L66" s="69" t="b">
        <v>0</v>
      </c>
    </row>
    <row r="67" spans="1:12" ht="15">
      <c r="A67" s="70" t="s">
        <v>774</v>
      </c>
      <c r="B67" s="69" t="s">
        <v>773</v>
      </c>
      <c r="C67" s="69">
        <v>2</v>
      </c>
      <c r="D67" s="87">
        <v>0</v>
      </c>
      <c r="E67" s="87">
        <v>1.3424226808222062</v>
      </c>
      <c r="F67" s="69" t="s">
        <v>220</v>
      </c>
      <c r="G67" s="69" t="b">
        <v>0</v>
      </c>
      <c r="H67" s="69" t="b">
        <v>0</v>
      </c>
      <c r="I67" s="69" t="b">
        <v>0</v>
      </c>
      <c r="J67" s="69" t="b">
        <v>0</v>
      </c>
      <c r="K67" s="69" t="b">
        <v>0</v>
      </c>
      <c r="L67" s="69" t="b">
        <v>0</v>
      </c>
    </row>
    <row r="68" spans="1:12" ht="15">
      <c r="A68" s="70" t="s">
        <v>773</v>
      </c>
      <c r="B68" s="69" t="s">
        <v>765</v>
      </c>
      <c r="C68" s="69">
        <v>2</v>
      </c>
      <c r="D68" s="87">
        <v>0</v>
      </c>
      <c r="E68" s="87">
        <v>1.3424226808222062</v>
      </c>
      <c r="F68" s="69" t="s">
        <v>220</v>
      </c>
      <c r="G68" s="69" t="b">
        <v>0</v>
      </c>
      <c r="H68" s="69" t="b">
        <v>0</v>
      </c>
      <c r="I68" s="69" t="b">
        <v>0</v>
      </c>
      <c r="J68" s="69" t="b">
        <v>0</v>
      </c>
      <c r="K68" s="69" t="b">
        <v>0</v>
      </c>
      <c r="L68" s="69" t="b">
        <v>0</v>
      </c>
    </row>
    <row r="69" spans="1:12" ht="15">
      <c r="A69" s="70" t="s">
        <v>765</v>
      </c>
      <c r="B69" s="69" t="s">
        <v>875</v>
      </c>
      <c r="C69" s="69">
        <v>2</v>
      </c>
      <c r="D69" s="87">
        <v>0</v>
      </c>
      <c r="E69" s="87">
        <v>1.3424226808222062</v>
      </c>
      <c r="F69" s="69" t="s">
        <v>220</v>
      </c>
      <c r="G69" s="69" t="b">
        <v>0</v>
      </c>
      <c r="H69" s="69" t="b">
        <v>0</v>
      </c>
      <c r="I69" s="69" t="b">
        <v>0</v>
      </c>
      <c r="J69" s="69" t="b">
        <v>0</v>
      </c>
      <c r="K69" s="69" t="b">
        <v>0</v>
      </c>
      <c r="L69" s="69" t="b">
        <v>0</v>
      </c>
    </row>
    <row r="70" spans="1:12" ht="15">
      <c r="A70" s="70" t="s">
        <v>726</v>
      </c>
      <c r="B70" s="69" t="s">
        <v>734</v>
      </c>
      <c r="C70" s="69">
        <v>4</v>
      </c>
      <c r="D70" s="87">
        <v>0.010062357660324641</v>
      </c>
      <c r="E70" s="87">
        <v>1.2041199826559248</v>
      </c>
      <c r="F70" s="69" t="s">
        <v>672</v>
      </c>
      <c r="G70" s="69" t="b">
        <v>0</v>
      </c>
      <c r="H70" s="69" t="b">
        <v>0</v>
      </c>
      <c r="I70" s="69" t="b">
        <v>0</v>
      </c>
      <c r="J70" s="69" t="b">
        <v>0</v>
      </c>
      <c r="K70" s="69" t="b">
        <v>0</v>
      </c>
      <c r="L70" s="69" t="b">
        <v>0</v>
      </c>
    </row>
    <row r="71" spans="1:12" ht="15">
      <c r="A71" s="70" t="s">
        <v>734</v>
      </c>
      <c r="B71" s="69" t="s">
        <v>777</v>
      </c>
      <c r="C71" s="69">
        <v>4</v>
      </c>
      <c r="D71" s="87">
        <v>0.010062357660324641</v>
      </c>
      <c r="E71" s="87">
        <v>1.2041199826559248</v>
      </c>
      <c r="F71" s="69" t="s">
        <v>672</v>
      </c>
      <c r="G71" s="69" t="b">
        <v>0</v>
      </c>
      <c r="H71" s="69" t="b">
        <v>0</v>
      </c>
      <c r="I71" s="69" t="b">
        <v>0</v>
      </c>
      <c r="J71" s="69" t="b">
        <v>0</v>
      </c>
      <c r="K71" s="69" t="b">
        <v>0</v>
      </c>
      <c r="L71" s="69" t="b">
        <v>0</v>
      </c>
    </row>
    <row r="72" spans="1:12" ht="15">
      <c r="A72" s="70" t="s">
        <v>777</v>
      </c>
      <c r="B72" s="69" t="s">
        <v>780</v>
      </c>
      <c r="C72" s="69">
        <v>4</v>
      </c>
      <c r="D72" s="87">
        <v>0.010062357660324641</v>
      </c>
      <c r="E72" s="87">
        <v>1.2041199826559248</v>
      </c>
      <c r="F72" s="69" t="s">
        <v>672</v>
      </c>
      <c r="G72" s="69" t="b">
        <v>0</v>
      </c>
      <c r="H72" s="69" t="b">
        <v>0</v>
      </c>
      <c r="I72" s="69" t="b">
        <v>0</v>
      </c>
      <c r="J72" s="69" t="b">
        <v>0</v>
      </c>
      <c r="K72" s="69" t="b">
        <v>0</v>
      </c>
      <c r="L72" s="69" t="b">
        <v>0</v>
      </c>
    </row>
    <row r="73" spans="1:12" ht="15">
      <c r="A73" s="70" t="s">
        <v>780</v>
      </c>
      <c r="B73" s="69" t="s">
        <v>793</v>
      </c>
      <c r="C73" s="69">
        <v>4</v>
      </c>
      <c r="D73" s="87">
        <v>0.010062357660324641</v>
      </c>
      <c r="E73" s="87">
        <v>1.2041199826559248</v>
      </c>
      <c r="F73" s="69" t="s">
        <v>672</v>
      </c>
      <c r="G73" s="69" t="b">
        <v>0</v>
      </c>
      <c r="H73" s="69" t="b">
        <v>0</v>
      </c>
      <c r="I73" s="69" t="b">
        <v>0</v>
      </c>
      <c r="J73" s="69" t="b">
        <v>0</v>
      </c>
      <c r="K73" s="69" t="b">
        <v>0</v>
      </c>
      <c r="L73" s="69" t="b">
        <v>0</v>
      </c>
    </row>
    <row r="74" spans="1:12" ht="15">
      <c r="A74" s="70" t="s">
        <v>793</v>
      </c>
      <c r="B74" s="69" t="s">
        <v>875</v>
      </c>
      <c r="C74" s="69">
        <v>4</v>
      </c>
      <c r="D74" s="87">
        <v>0.010062357660324641</v>
      </c>
      <c r="E74" s="87">
        <v>1.0280287236002434</v>
      </c>
      <c r="F74" s="69" t="s">
        <v>672</v>
      </c>
      <c r="G74" s="69" t="b">
        <v>0</v>
      </c>
      <c r="H74" s="69" t="b">
        <v>0</v>
      </c>
      <c r="I74" s="69" t="b">
        <v>0</v>
      </c>
      <c r="J74" s="69" t="b">
        <v>0</v>
      </c>
      <c r="K74" s="69" t="b">
        <v>0</v>
      </c>
      <c r="L74" s="69" t="b">
        <v>0</v>
      </c>
    </row>
    <row r="75" spans="1:12" ht="15">
      <c r="A75" s="70" t="s">
        <v>875</v>
      </c>
      <c r="B75" s="69" t="s">
        <v>779</v>
      </c>
      <c r="C75" s="69">
        <v>4</v>
      </c>
      <c r="D75" s="87">
        <v>0.010062357660324641</v>
      </c>
      <c r="E75" s="87">
        <v>1.0280287236002434</v>
      </c>
      <c r="F75" s="69" t="s">
        <v>672</v>
      </c>
      <c r="G75" s="69" t="b">
        <v>0</v>
      </c>
      <c r="H75" s="69" t="b">
        <v>0</v>
      </c>
      <c r="I75" s="69" t="b">
        <v>0</v>
      </c>
      <c r="J75" s="69" t="b">
        <v>0</v>
      </c>
      <c r="K75" s="69" t="b">
        <v>0</v>
      </c>
      <c r="L75" s="69" t="b">
        <v>0</v>
      </c>
    </row>
    <row r="76" spans="1:12" ht="15">
      <c r="A76" s="70" t="s">
        <v>779</v>
      </c>
      <c r="B76" s="69" t="s">
        <v>796</v>
      </c>
      <c r="C76" s="69">
        <v>4</v>
      </c>
      <c r="D76" s="87">
        <v>0.010062357660324641</v>
      </c>
      <c r="E76" s="87">
        <v>1.2041199826559248</v>
      </c>
      <c r="F76" s="69" t="s">
        <v>672</v>
      </c>
      <c r="G76" s="69" t="b">
        <v>0</v>
      </c>
      <c r="H76" s="69" t="b">
        <v>0</v>
      </c>
      <c r="I76" s="69" t="b">
        <v>0</v>
      </c>
      <c r="J76" s="69" t="b">
        <v>0</v>
      </c>
      <c r="K76" s="69" t="b">
        <v>0</v>
      </c>
      <c r="L76" s="69" t="b">
        <v>0</v>
      </c>
    </row>
    <row r="77" spans="1:12" ht="15">
      <c r="A77" s="70" t="s">
        <v>796</v>
      </c>
      <c r="B77" s="69" t="s">
        <v>776</v>
      </c>
      <c r="C77" s="69">
        <v>4</v>
      </c>
      <c r="D77" s="87">
        <v>0.010062357660324641</v>
      </c>
      <c r="E77" s="87">
        <v>1.2041199826559248</v>
      </c>
      <c r="F77" s="69" t="s">
        <v>672</v>
      </c>
      <c r="G77" s="69" t="b">
        <v>0</v>
      </c>
      <c r="H77" s="69" t="b">
        <v>0</v>
      </c>
      <c r="I77" s="69" t="b">
        <v>0</v>
      </c>
      <c r="J77" s="69" t="b">
        <v>0</v>
      </c>
      <c r="K77" s="69" t="b">
        <v>0</v>
      </c>
      <c r="L77" s="69" t="b">
        <v>0</v>
      </c>
    </row>
    <row r="78" spans="1:12" ht="15">
      <c r="A78" s="70" t="s">
        <v>782</v>
      </c>
      <c r="B78" s="69" t="s">
        <v>784</v>
      </c>
      <c r="C78" s="69">
        <v>2</v>
      </c>
      <c r="D78" s="87">
        <v>0.013632035849133212</v>
      </c>
      <c r="E78" s="87">
        <v>1.505149978319906</v>
      </c>
      <c r="F78" s="69" t="s">
        <v>672</v>
      </c>
      <c r="G78" s="69" t="b">
        <v>0</v>
      </c>
      <c r="H78" s="69" t="b">
        <v>0</v>
      </c>
      <c r="I78" s="69" t="b">
        <v>0</v>
      </c>
      <c r="J78" s="69" t="b">
        <v>0</v>
      </c>
      <c r="K78" s="69" t="b">
        <v>0</v>
      </c>
      <c r="L78" s="69" t="b">
        <v>0</v>
      </c>
    </row>
    <row r="79" spans="1:12" ht="15">
      <c r="A79" s="70" t="s">
        <v>784</v>
      </c>
      <c r="B79" s="69" t="s">
        <v>775</v>
      </c>
      <c r="C79" s="69">
        <v>2</v>
      </c>
      <c r="D79" s="87">
        <v>0.013632035849133212</v>
      </c>
      <c r="E79" s="87">
        <v>1.505149978319906</v>
      </c>
      <c r="F79" s="69" t="s">
        <v>672</v>
      </c>
      <c r="G79" s="69" t="b">
        <v>0</v>
      </c>
      <c r="H79" s="69" t="b">
        <v>0</v>
      </c>
      <c r="I79" s="69" t="b">
        <v>0</v>
      </c>
      <c r="J79" s="69" t="b">
        <v>0</v>
      </c>
      <c r="K79" s="69" t="b">
        <v>0</v>
      </c>
      <c r="L79" s="69" t="b">
        <v>0</v>
      </c>
    </row>
    <row r="80" spans="1:12" ht="15">
      <c r="A80" s="70" t="s">
        <v>775</v>
      </c>
      <c r="B80" s="69" t="s">
        <v>736</v>
      </c>
      <c r="C80" s="69">
        <v>2</v>
      </c>
      <c r="D80" s="87">
        <v>0.013632035849133212</v>
      </c>
      <c r="E80" s="87">
        <v>1.505149978319906</v>
      </c>
      <c r="F80" s="69" t="s">
        <v>672</v>
      </c>
      <c r="G80" s="69" t="b">
        <v>0</v>
      </c>
      <c r="H80" s="69" t="b">
        <v>0</v>
      </c>
      <c r="I80" s="69" t="b">
        <v>0</v>
      </c>
      <c r="J80" s="69" t="b">
        <v>0</v>
      </c>
      <c r="K80" s="69" t="b">
        <v>0</v>
      </c>
      <c r="L80" s="69" t="b">
        <v>0</v>
      </c>
    </row>
    <row r="81" spans="1:12" ht="15">
      <c r="A81" s="70" t="s">
        <v>736</v>
      </c>
      <c r="B81" s="69" t="s">
        <v>791</v>
      </c>
      <c r="C81" s="69">
        <v>2</v>
      </c>
      <c r="D81" s="87">
        <v>0.013632035849133212</v>
      </c>
      <c r="E81" s="87">
        <v>1.505149978319906</v>
      </c>
      <c r="F81" s="69" t="s">
        <v>672</v>
      </c>
      <c r="G81" s="69" t="b">
        <v>0</v>
      </c>
      <c r="H81" s="69" t="b">
        <v>0</v>
      </c>
      <c r="I81" s="69" t="b">
        <v>0</v>
      </c>
      <c r="J81" s="69" t="b">
        <v>0</v>
      </c>
      <c r="K81" s="69" t="b">
        <v>0</v>
      </c>
      <c r="L81" s="69" t="b">
        <v>0</v>
      </c>
    </row>
    <row r="82" spans="1:12" ht="15">
      <c r="A82" s="70" t="s">
        <v>791</v>
      </c>
      <c r="B82" s="69" t="s">
        <v>327</v>
      </c>
      <c r="C82" s="69">
        <v>2</v>
      </c>
      <c r="D82" s="87">
        <v>0.013632035849133212</v>
      </c>
      <c r="E82" s="87">
        <v>1.505149978319906</v>
      </c>
      <c r="F82" s="69" t="s">
        <v>672</v>
      </c>
      <c r="G82" s="69" t="b">
        <v>0</v>
      </c>
      <c r="H82" s="69" t="b">
        <v>0</v>
      </c>
      <c r="I82" s="69" t="b">
        <v>0</v>
      </c>
      <c r="J82" s="69" t="b">
        <v>0</v>
      </c>
      <c r="K82" s="69" t="b">
        <v>0</v>
      </c>
      <c r="L82" s="69" t="b">
        <v>0</v>
      </c>
    </row>
    <row r="83" spans="1:12" ht="15">
      <c r="A83" s="70" t="s">
        <v>327</v>
      </c>
      <c r="B83" s="69" t="s">
        <v>795</v>
      </c>
      <c r="C83" s="69">
        <v>2</v>
      </c>
      <c r="D83" s="87">
        <v>0.013632035849133212</v>
      </c>
      <c r="E83" s="87">
        <v>1.505149978319906</v>
      </c>
      <c r="F83" s="69" t="s">
        <v>672</v>
      </c>
      <c r="G83" s="69" t="b">
        <v>0</v>
      </c>
      <c r="H83" s="69" t="b">
        <v>0</v>
      </c>
      <c r="I83" s="69" t="b">
        <v>0</v>
      </c>
      <c r="J83" s="69" t="b">
        <v>0</v>
      </c>
      <c r="K83" s="69" t="b">
        <v>0</v>
      </c>
      <c r="L83" s="69" t="b">
        <v>0</v>
      </c>
    </row>
    <row r="84" spans="1:12" ht="15">
      <c r="A84" s="70" t="s">
        <v>795</v>
      </c>
      <c r="B84" s="69" t="s">
        <v>794</v>
      </c>
      <c r="C84" s="69">
        <v>2</v>
      </c>
      <c r="D84" s="87">
        <v>0.013632035849133212</v>
      </c>
      <c r="E84" s="87">
        <v>1.505149978319906</v>
      </c>
      <c r="F84" s="69" t="s">
        <v>672</v>
      </c>
      <c r="G84" s="69" t="b">
        <v>0</v>
      </c>
      <c r="H84" s="69" t="b">
        <v>0</v>
      </c>
      <c r="I84" s="69" t="b">
        <v>0</v>
      </c>
      <c r="J84" s="69" t="b">
        <v>0</v>
      </c>
      <c r="K84" s="69" t="b">
        <v>0</v>
      </c>
      <c r="L84" s="69" t="b">
        <v>0</v>
      </c>
    </row>
    <row r="85" spans="1:12" ht="15">
      <c r="A85" s="70" t="s">
        <v>794</v>
      </c>
      <c r="B85" s="69" t="s">
        <v>783</v>
      </c>
      <c r="C85" s="69">
        <v>2</v>
      </c>
      <c r="D85" s="87">
        <v>0.013632035849133212</v>
      </c>
      <c r="E85" s="87">
        <v>1.505149978319906</v>
      </c>
      <c r="F85" s="69" t="s">
        <v>672</v>
      </c>
      <c r="G85" s="69" t="b">
        <v>0</v>
      </c>
      <c r="H85" s="69" t="b">
        <v>0</v>
      </c>
      <c r="I85" s="69" t="b">
        <v>0</v>
      </c>
      <c r="J85" s="69" t="b">
        <v>0</v>
      </c>
      <c r="K85" s="69" t="b">
        <v>0</v>
      </c>
      <c r="L85" s="69" t="b">
        <v>0</v>
      </c>
    </row>
    <row r="86" spans="1:12" ht="15">
      <c r="A86" s="70" t="s">
        <v>783</v>
      </c>
      <c r="B86" s="69" t="s">
        <v>778</v>
      </c>
      <c r="C86" s="69">
        <v>2</v>
      </c>
      <c r="D86" s="87">
        <v>0.013632035849133212</v>
      </c>
      <c r="E86" s="87">
        <v>1.505149978319906</v>
      </c>
      <c r="F86" s="69" t="s">
        <v>672</v>
      </c>
      <c r="G86" s="69" t="b">
        <v>0</v>
      </c>
      <c r="H86" s="69" t="b">
        <v>0</v>
      </c>
      <c r="I86" s="69" t="b">
        <v>0</v>
      </c>
      <c r="J86" s="69" t="b">
        <v>0</v>
      </c>
      <c r="K86" s="69" t="b">
        <v>0</v>
      </c>
      <c r="L86" s="69" t="b">
        <v>0</v>
      </c>
    </row>
    <row r="87" spans="1:12" ht="15">
      <c r="A87" s="70" t="s">
        <v>778</v>
      </c>
      <c r="B87" s="69" t="s">
        <v>781</v>
      </c>
      <c r="C87" s="69">
        <v>2</v>
      </c>
      <c r="D87" s="87">
        <v>0.013632035849133212</v>
      </c>
      <c r="E87" s="87">
        <v>1.505149978319906</v>
      </c>
      <c r="F87" s="69" t="s">
        <v>672</v>
      </c>
      <c r="G87" s="69" t="b">
        <v>0</v>
      </c>
      <c r="H87" s="69" t="b">
        <v>0</v>
      </c>
      <c r="I87" s="69" t="b">
        <v>0</v>
      </c>
      <c r="J87" s="69" t="b">
        <v>0</v>
      </c>
      <c r="K87" s="69" t="b">
        <v>0</v>
      </c>
      <c r="L87" s="69" t="b">
        <v>0</v>
      </c>
    </row>
    <row r="88" spans="1:12" ht="15">
      <c r="A88" s="70" t="s">
        <v>781</v>
      </c>
      <c r="B88" s="69" t="s">
        <v>792</v>
      </c>
      <c r="C88" s="69">
        <v>2</v>
      </c>
      <c r="D88" s="87">
        <v>0.013632035849133212</v>
      </c>
      <c r="E88" s="87">
        <v>1.505149978319906</v>
      </c>
      <c r="F88" s="69" t="s">
        <v>672</v>
      </c>
      <c r="G88" s="69" t="b">
        <v>0</v>
      </c>
      <c r="H88" s="69" t="b">
        <v>0</v>
      </c>
      <c r="I88" s="69" t="b">
        <v>0</v>
      </c>
      <c r="J88" s="69" t="b">
        <v>0</v>
      </c>
      <c r="K88" s="69" t="b">
        <v>0</v>
      </c>
      <c r="L88" s="69" t="b">
        <v>0</v>
      </c>
    </row>
    <row r="89" spans="1:12" ht="15">
      <c r="A89" s="70" t="s">
        <v>792</v>
      </c>
      <c r="B89" s="69" t="s">
        <v>761</v>
      </c>
      <c r="C89" s="69">
        <v>2</v>
      </c>
      <c r="D89" s="87">
        <v>0.013632035849133212</v>
      </c>
      <c r="E89" s="87">
        <v>1.505149978319906</v>
      </c>
      <c r="F89" s="69" t="s">
        <v>672</v>
      </c>
      <c r="G89" s="69" t="b">
        <v>0</v>
      </c>
      <c r="H89" s="69" t="b">
        <v>0</v>
      </c>
      <c r="I89" s="69" t="b">
        <v>0</v>
      </c>
      <c r="J89" s="69" t="b">
        <v>0</v>
      </c>
      <c r="K89" s="69" t="b">
        <v>0</v>
      </c>
      <c r="L89" s="69" t="b">
        <v>0</v>
      </c>
    </row>
    <row r="90" spans="1:12" ht="15">
      <c r="A90" s="70" t="s">
        <v>761</v>
      </c>
      <c r="B90" s="69" t="s">
        <v>762</v>
      </c>
      <c r="C90" s="69">
        <v>2</v>
      </c>
      <c r="D90" s="87">
        <v>0.013632035849133212</v>
      </c>
      <c r="E90" s="87">
        <v>1.505149978319906</v>
      </c>
      <c r="F90" s="69" t="s">
        <v>672</v>
      </c>
      <c r="G90" s="69" t="b">
        <v>0</v>
      </c>
      <c r="H90" s="69" t="b">
        <v>0</v>
      </c>
      <c r="I90" s="69" t="b">
        <v>0</v>
      </c>
      <c r="J90" s="69" t="b">
        <v>0</v>
      </c>
      <c r="K90" s="69" t="b">
        <v>0</v>
      </c>
      <c r="L90" s="69" t="b">
        <v>0</v>
      </c>
    </row>
    <row r="91" spans="1:12" ht="15">
      <c r="A91" s="70" t="s">
        <v>762</v>
      </c>
      <c r="B91" s="69" t="s">
        <v>875</v>
      </c>
      <c r="C91" s="69">
        <v>2</v>
      </c>
      <c r="D91" s="87">
        <v>0.013632035849133212</v>
      </c>
      <c r="E91" s="87">
        <v>1.0280287236002434</v>
      </c>
      <c r="F91" s="69" t="s">
        <v>672</v>
      </c>
      <c r="G91" s="69" t="b">
        <v>0</v>
      </c>
      <c r="H91" s="69" t="b">
        <v>0</v>
      </c>
      <c r="I91" s="69" t="b">
        <v>0</v>
      </c>
      <c r="J91" s="69" t="b">
        <v>0</v>
      </c>
      <c r="K91" s="69" t="b">
        <v>0</v>
      </c>
      <c r="L91" s="69" t="b">
        <v>0</v>
      </c>
    </row>
    <row r="92" spans="1:12" ht="15">
      <c r="A92" s="70" t="s">
        <v>875</v>
      </c>
      <c r="B92" s="69" t="s">
        <v>764</v>
      </c>
      <c r="C92" s="69">
        <v>2</v>
      </c>
      <c r="D92" s="87">
        <v>0.013632035849133212</v>
      </c>
      <c r="E92" s="87">
        <v>1.0280287236002434</v>
      </c>
      <c r="F92" s="69" t="s">
        <v>672</v>
      </c>
      <c r="G92" s="69" t="b">
        <v>0</v>
      </c>
      <c r="H92" s="69" t="b">
        <v>0</v>
      </c>
      <c r="I92" s="69" t="b">
        <v>0</v>
      </c>
      <c r="J92" s="69" t="b">
        <v>0</v>
      </c>
      <c r="K92" s="69" t="b">
        <v>0</v>
      </c>
      <c r="L92" s="69" t="b">
        <v>0</v>
      </c>
    </row>
    <row r="93" spans="1:12" ht="15">
      <c r="A93" s="70" t="s">
        <v>764</v>
      </c>
      <c r="B93" s="69" t="s">
        <v>763</v>
      </c>
      <c r="C93" s="69">
        <v>2</v>
      </c>
      <c r="D93" s="87">
        <v>0.013632035849133212</v>
      </c>
      <c r="E93" s="87">
        <v>1.505149978319906</v>
      </c>
      <c r="F93" s="69" t="s">
        <v>672</v>
      </c>
      <c r="G93" s="69" t="b">
        <v>0</v>
      </c>
      <c r="H93" s="69" t="b">
        <v>0</v>
      </c>
      <c r="I93" s="69" t="b">
        <v>0</v>
      </c>
      <c r="J93" s="69" t="b">
        <v>0</v>
      </c>
      <c r="K93" s="69" t="b">
        <v>0</v>
      </c>
      <c r="L93" s="69"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271</v>
      </c>
      <c r="B1" s="13" t="s">
        <v>34</v>
      </c>
    </row>
    <row r="2" spans="1:2" ht="15">
      <c r="A2" s="107" t="s">
        <v>352</v>
      </c>
      <c r="B2" s="63">
        <v>103</v>
      </c>
    </row>
    <row r="3" spans="1:2" ht="15">
      <c r="A3" s="147" t="s">
        <v>737</v>
      </c>
      <c r="B3" s="63">
        <v>63</v>
      </c>
    </row>
    <row r="4" spans="1:2" ht="15">
      <c r="A4" s="147" t="s">
        <v>728</v>
      </c>
      <c r="B4" s="63">
        <v>63</v>
      </c>
    </row>
    <row r="5" spans="1:2" ht="15">
      <c r="A5" s="147" t="s">
        <v>726</v>
      </c>
      <c r="B5" s="63">
        <v>1</v>
      </c>
    </row>
    <row r="6" spans="1:2" ht="15">
      <c r="A6" s="147" t="s">
        <v>799</v>
      </c>
      <c r="B6" s="63">
        <v>0</v>
      </c>
    </row>
    <row r="7" spans="1:2" ht="15">
      <c r="A7" s="147" t="s">
        <v>802</v>
      </c>
      <c r="B7" s="63">
        <v>0</v>
      </c>
    </row>
    <row r="8" spans="1:2" ht="15">
      <c r="A8" s="147" t="s">
        <v>735</v>
      </c>
      <c r="B8" s="63">
        <v>0</v>
      </c>
    </row>
    <row r="9" spans="1:2" ht="15">
      <c r="A9" s="147" t="s">
        <v>801</v>
      </c>
      <c r="B9" s="63">
        <v>0</v>
      </c>
    </row>
    <row r="10" spans="1:2" ht="15">
      <c r="A10" s="147" t="s">
        <v>800</v>
      </c>
      <c r="B10" s="63">
        <v>0</v>
      </c>
    </row>
    <row r="11" spans="1:2" ht="15">
      <c r="A11" s="147" t="s">
        <v>739</v>
      </c>
      <c r="B11" s="63">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412</v>
      </c>
      <c r="B1" s="13" t="s">
        <v>264</v>
      </c>
      <c r="C1" s="13" t="s">
        <v>193</v>
      </c>
      <c r="D1" s="13" t="s">
        <v>322</v>
      </c>
    </row>
    <row r="2" spans="1:4" ht="15">
      <c r="A2" s="63" t="s">
        <v>352</v>
      </c>
      <c r="B2" s="63" t="s">
        <v>413</v>
      </c>
      <c r="C2" s="69" t="s">
        <v>370</v>
      </c>
      <c r="D2" s="129">
        <v>43660.63070601852</v>
      </c>
    </row>
    <row r="3" spans="1:4" ht="15">
      <c r="A3" s="63" t="s">
        <v>352</v>
      </c>
      <c r="B3" s="63" t="s">
        <v>332</v>
      </c>
      <c r="C3" s="69" t="s">
        <v>370</v>
      </c>
      <c r="D3" s="129">
        <v>43660.63070601852</v>
      </c>
    </row>
    <row r="4" spans="1:4" ht="15">
      <c r="A4" s="63" t="s">
        <v>352</v>
      </c>
      <c r="B4" s="63" t="s">
        <v>414</v>
      </c>
      <c r="C4" s="69" t="s">
        <v>370</v>
      </c>
      <c r="D4" s="129">
        <v>43660.63070601852</v>
      </c>
    </row>
    <row r="5" spans="1:4" ht="15">
      <c r="A5" s="63" t="s">
        <v>352</v>
      </c>
      <c r="B5" s="63" t="s">
        <v>415</v>
      </c>
      <c r="C5" s="69" t="s">
        <v>370</v>
      </c>
      <c r="D5" s="129">
        <v>43660.63070601852</v>
      </c>
    </row>
    <row r="6" spans="1:4" ht="15">
      <c r="A6" s="63" t="s">
        <v>352</v>
      </c>
      <c r="B6" s="63" t="s">
        <v>416</v>
      </c>
      <c r="C6" s="69" t="s">
        <v>370</v>
      </c>
      <c r="D6" s="129">
        <v>43660.63070601852</v>
      </c>
    </row>
    <row r="7" spans="1:4" ht="15">
      <c r="A7" s="63" t="s">
        <v>352</v>
      </c>
      <c r="B7" s="63" t="s">
        <v>417</v>
      </c>
      <c r="C7" s="69" t="s">
        <v>370</v>
      </c>
      <c r="D7" s="129">
        <v>43660.63070601852</v>
      </c>
    </row>
    <row r="8" spans="1:4" ht="15">
      <c r="A8" s="63" t="s">
        <v>352</v>
      </c>
      <c r="B8" s="63" t="s">
        <v>357</v>
      </c>
      <c r="C8" s="69" t="s">
        <v>370</v>
      </c>
      <c r="D8" s="129">
        <v>43660.63070601852</v>
      </c>
    </row>
    <row r="9" spans="1:4" ht="15">
      <c r="A9" s="63" t="s">
        <v>352</v>
      </c>
      <c r="B9" s="63" t="s">
        <v>418</v>
      </c>
      <c r="C9" s="69" t="s">
        <v>370</v>
      </c>
      <c r="D9" s="129">
        <v>43660.63070601852</v>
      </c>
    </row>
    <row r="10" spans="1:4" ht="15">
      <c r="A10" s="63" t="s">
        <v>352</v>
      </c>
      <c r="B10" s="63" t="s">
        <v>419</v>
      </c>
      <c r="C10" s="69" t="s">
        <v>370</v>
      </c>
      <c r="D10" s="129">
        <v>43660.63070601852</v>
      </c>
    </row>
    <row r="11" spans="1:4" ht="15">
      <c r="A11" s="63" t="s">
        <v>352</v>
      </c>
      <c r="B11" s="63" t="s">
        <v>378</v>
      </c>
      <c r="C11" s="69" t="s">
        <v>370</v>
      </c>
      <c r="D11" s="129">
        <v>43660.63070601852</v>
      </c>
    </row>
    <row r="12" spans="1:4" ht="15">
      <c r="A12" s="63" t="s">
        <v>352</v>
      </c>
      <c r="B12" s="63" t="s">
        <v>420</v>
      </c>
      <c r="C12" s="69" t="s">
        <v>375</v>
      </c>
      <c r="D12" s="129">
        <v>43656.98128472222</v>
      </c>
    </row>
    <row r="13" spans="1:4" ht="15">
      <c r="A13" s="63" t="s">
        <v>352</v>
      </c>
      <c r="B13" s="63" t="s">
        <v>421</v>
      </c>
      <c r="C13" s="69" t="s">
        <v>375</v>
      </c>
      <c r="D13" s="129">
        <v>43656.98128472222</v>
      </c>
    </row>
    <row r="14" spans="1:4" ht="15">
      <c r="A14" s="63" t="s">
        <v>352</v>
      </c>
      <c r="B14" s="63" t="s">
        <v>387</v>
      </c>
      <c r="C14" s="69" t="s">
        <v>375</v>
      </c>
      <c r="D14" s="129">
        <v>43656.98128472222</v>
      </c>
    </row>
    <row r="15" spans="1:4" ht="15">
      <c r="A15" s="63" t="s">
        <v>352</v>
      </c>
      <c r="B15" s="63">
        <v>60</v>
      </c>
      <c r="C15" s="69" t="s">
        <v>375</v>
      </c>
      <c r="D15" s="129">
        <v>43656.98128472222</v>
      </c>
    </row>
    <row r="16" spans="1:4" ht="15">
      <c r="A16" s="63" t="s">
        <v>352</v>
      </c>
      <c r="B16" s="63" t="s">
        <v>328</v>
      </c>
      <c r="C16" s="69" t="s">
        <v>375</v>
      </c>
      <c r="D16" s="129">
        <v>43656.98128472222</v>
      </c>
    </row>
    <row r="17" spans="1:4" ht="15">
      <c r="A17" s="63" t="s">
        <v>352</v>
      </c>
      <c r="B17" s="63" t="s">
        <v>422</v>
      </c>
      <c r="C17" s="69" t="s">
        <v>375</v>
      </c>
      <c r="D17" s="129">
        <v>43656.98128472222</v>
      </c>
    </row>
    <row r="18" spans="1:4" ht="15">
      <c r="A18" s="63" t="s">
        <v>352</v>
      </c>
      <c r="B18" s="63" t="s">
        <v>423</v>
      </c>
      <c r="C18" s="69" t="s">
        <v>375</v>
      </c>
      <c r="D18" s="129">
        <v>43656.98128472222</v>
      </c>
    </row>
    <row r="19" spans="1:4" ht="15">
      <c r="A19" s="63" t="s">
        <v>352</v>
      </c>
      <c r="B19" s="63" t="s">
        <v>424</v>
      </c>
      <c r="C19" s="69" t="s">
        <v>374</v>
      </c>
      <c r="D19" s="129">
        <v>43657.011030092595</v>
      </c>
    </row>
    <row r="20" spans="1:4" ht="15">
      <c r="A20" s="63" t="s">
        <v>352</v>
      </c>
      <c r="B20" s="63" t="s">
        <v>334</v>
      </c>
      <c r="C20" s="69" t="s">
        <v>374</v>
      </c>
      <c r="D20" s="129">
        <v>43657.011030092595</v>
      </c>
    </row>
    <row r="21" spans="1:4" ht="15">
      <c r="A21" s="63" t="s">
        <v>352</v>
      </c>
      <c r="B21" s="63" t="s">
        <v>327</v>
      </c>
      <c r="C21" s="69" t="s">
        <v>374</v>
      </c>
      <c r="D21" s="129">
        <v>43657.011030092595</v>
      </c>
    </row>
    <row r="22" spans="1:4" ht="15">
      <c r="A22" s="63" t="s">
        <v>352</v>
      </c>
      <c r="B22" s="63" t="s">
        <v>421</v>
      </c>
      <c r="C22" s="69" t="s">
        <v>374</v>
      </c>
      <c r="D22" s="129">
        <v>43657.011030092595</v>
      </c>
    </row>
    <row r="23" spans="1:4" ht="15">
      <c r="A23" s="63" t="s">
        <v>352</v>
      </c>
      <c r="B23" s="63" t="s">
        <v>425</v>
      </c>
      <c r="C23" s="69" t="s">
        <v>374</v>
      </c>
      <c r="D23" s="129">
        <v>43657.011030092595</v>
      </c>
    </row>
    <row r="24" spans="1:4" ht="15">
      <c r="A24" s="63" t="s">
        <v>352</v>
      </c>
      <c r="B24" s="63" t="s">
        <v>325</v>
      </c>
      <c r="C24" s="69" t="s">
        <v>374</v>
      </c>
      <c r="D24" s="129">
        <v>43657.011030092595</v>
      </c>
    </row>
    <row r="25" spans="1:4" ht="15">
      <c r="A25" s="63" t="s">
        <v>352</v>
      </c>
      <c r="B25" s="63" t="s">
        <v>391</v>
      </c>
      <c r="C25" s="69" t="s">
        <v>374</v>
      </c>
      <c r="D25" s="129">
        <v>43657.011030092595</v>
      </c>
    </row>
    <row r="26" spans="1:4" ht="15">
      <c r="A26" s="63" t="s">
        <v>352</v>
      </c>
      <c r="B26" s="63" t="s">
        <v>388</v>
      </c>
      <c r="C26" s="69" t="s">
        <v>374</v>
      </c>
      <c r="D26" s="129">
        <v>43657.011030092595</v>
      </c>
    </row>
    <row r="27" spans="1:4" ht="15">
      <c r="A27" s="63" t="s">
        <v>352</v>
      </c>
      <c r="B27" s="63" t="s">
        <v>335</v>
      </c>
      <c r="C27" s="69" t="s">
        <v>374</v>
      </c>
      <c r="D27" s="129">
        <v>43657.011030092595</v>
      </c>
    </row>
    <row r="28" spans="1:4" ht="15">
      <c r="A28" s="63" t="s">
        <v>352</v>
      </c>
      <c r="B28" s="63" t="s">
        <v>423</v>
      </c>
      <c r="C28" s="69" t="s">
        <v>374</v>
      </c>
      <c r="D28" s="129">
        <v>43657.011030092595</v>
      </c>
    </row>
    <row r="29" spans="1:4" ht="15">
      <c r="A29" s="63" t="s">
        <v>352</v>
      </c>
      <c r="B29" s="63" t="s">
        <v>418</v>
      </c>
      <c r="C29" s="69" t="s">
        <v>374</v>
      </c>
      <c r="D29" s="129">
        <v>43657.011030092595</v>
      </c>
    </row>
    <row r="30" spans="1:4" ht="15">
      <c r="A30" s="63" t="s">
        <v>352</v>
      </c>
      <c r="B30" s="63" t="s">
        <v>426</v>
      </c>
      <c r="C30" s="69" t="s">
        <v>369</v>
      </c>
      <c r="D30" s="129">
        <v>43657.00068287037</v>
      </c>
    </row>
    <row r="31" spans="1:4" ht="15">
      <c r="A31" s="63" t="s">
        <v>352</v>
      </c>
      <c r="B31" s="63" t="s">
        <v>379</v>
      </c>
      <c r="C31" s="69" t="s">
        <v>369</v>
      </c>
      <c r="D31" s="129">
        <v>43657.00068287037</v>
      </c>
    </row>
    <row r="32" spans="1:4" ht="15">
      <c r="A32" s="63" t="s">
        <v>352</v>
      </c>
      <c r="B32" s="63" t="s">
        <v>325</v>
      </c>
      <c r="C32" s="69" t="s">
        <v>369</v>
      </c>
      <c r="D32" s="129">
        <v>43657.00068287037</v>
      </c>
    </row>
    <row r="33" spans="1:4" ht="15">
      <c r="A33" s="63" t="s">
        <v>352</v>
      </c>
      <c r="B33" s="63" t="s">
        <v>427</v>
      </c>
      <c r="C33" s="69" t="s">
        <v>369</v>
      </c>
      <c r="D33" s="129">
        <v>43657.00068287037</v>
      </c>
    </row>
    <row r="34" spans="1:4" ht="15">
      <c r="A34" s="63" t="s">
        <v>352</v>
      </c>
      <c r="B34" s="63" t="s">
        <v>356</v>
      </c>
      <c r="C34" s="69" t="s">
        <v>369</v>
      </c>
      <c r="D34" s="129">
        <v>43657.00068287037</v>
      </c>
    </row>
    <row r="35" spans="1:4" ht="15">
      <c r="A35" s="63" t="s">
        <v>352</v>
      </c>
      <c r="B35" s="63" t="s">
        <v>423</v>
      </c>
      <c r="C35" s="69" t="s">
        <v>369</v>
      </c>
      <c r="D35" s="129">
        <v>43657.00068287037</v>
      </c>
    </row>
    <row r="36" spans="1:4" ht="15">
      <c r="A36" s="63" t="s">
        <v>352</v>
      </c>
      <c r="B36" s="63" t="s">
        <v>418</v>
      </c>
      <c r="C36" s="69" t="s">
        <v>369</v>
      </c>
      <c r="D36" s="129">
        <v>43657.00068287037</v>
      </c>
    </row>
    <row r="37" spans="1:4" ht="15">
      <c r="A37" s="63" t="s">
        <v>352</v>
      </c>
      <c r="B37" s="63" t="s">
        <v>428</v>
      </c>
      <c r="C37" s="69" t="s">
        <v>373</v>
      </c>
      <c r="D37" s="129">
        <v>43656.995034722226</v>
      </c>
    </row>
    <row r="38" spans="1:4" ht="15">
      <c r="A38" s="63" t="s">
        <v>352</v>
      </c>
      <c r="B38" s="63" t="s">
        <v>429</v>
      </c>
      <c r="C38" s="69" t="s">
        <v>373</v>
      </c>
      <c r="D38" s="129">
        <v>43656.995034722226</v>
      </c>
    </row>
    <row r="39" spans="1:4" ht="15">
      <c r="A39" s="63" t="s">
        <v>352</v>
      </c>
      <c r="B39" s="63" t="s">
        <v>378</v>
      </c>
      <c r="C39" s="69" t="s">
        <v>373</v>
      </c>
      <c r="D39" s="129">
        <v>43656.995034722226</v>
      </c>
    </row>
    <row r="40" spans="1:4" ht="15">
      <c r="A40" s="63" t="s">
        <v>352</v>
      </c>
      <c r="B40" s="63" t="s">
        <v>380</v>
      </c>
      <c r="C40" s="69" t="s">
        <v>373</v>
      </c>
      <c r="D40" s="129">
        <v>43656.995034722226</v>
      </c>
    </row>
    <row r="41" spans="1:4" ht="15">
      <c r="A41" s="63" t="s">
        <v>352</v>
      </c>
      <c r="B41" s="63" t="s">
        <v>430</v>
      </c>
      <c r="C41" s="69" t="s">
        <v>373</v>
      </c>
      <c r="D41" s="129">
        <v>43656.995034722226</v>
      </c>
    </row>
    <row r="42" spans="1:4" ht="15">
      <c r="A42" s="63" t="s">
        <v>352</v>
      </c>
      <c r="B42" s="63" t="s">
        <v>423</v>
      </c>
      <c r="C42" s="69" t="s">
        <v>373</v>
      </c>
      <c r="D42" s="129">
        <v>43656.995034722226</v>
      </c>
    </row>
    <row r="43" spans="1:4" ht="15">
      <c r="A43" s="63" t="s">
        <v>352</v>
      </c>
      <c r="B43" s="63" t="s">
        <v>418</v>
      </c>
      <c r="C43" s="69" t="s">
        <v>373</v>
      </c>
      <c r="D43" s="129">
        <v>43656.995034722226</v>
      </c>
    </row>
    <row r="44" spans="1:4" ht="15">
      <c r="A44" s="63" t="s">
        <v>352</v>
      </c>
      <c r="B44" s="63" t="s">
        <v>431</v>
      </c>
      <c r="C44" s="69" t="s">
        <v>372</v>
      </c>
      <c r="D44" s="129">
        <v>43656.98375</v>
      </c>
    </row>
    <row r="45" spans="1:4" ht="15">
      <c r="A45" s="63" t="s">
        <v>352</v>
      </c>
      <c r="B45" s="63" t="s">
        <v>425</v>
      </c>
      <c r="C45" s="69" t="s">
        <v>372</v>
      </c>
      <c r="D45" s="129">
        <v>43656.98375</v>
      </c>
    </row>
    <row r="46" spans="1:4" ht="15">
      <c r="A46" s="63" t="s">
        <v>352</v>
      </c>
      <c r="B46" s="63" t="s">
        <v>432</v>
      </c>
      <c r="C46" s="69" t="s">
        <v>372</v>
      </c>
      <c r="D46" s="129">
        <v>43656.98375</v>
      </c>
    </row>
    <row r="47" spans="1:4" ht="15">
      <c r="A47" s="63" t="s">
        <v>352</v>
      </c>
      <c r="B47" s="63" t="s">
        <v>387</v>
      </c>
      <c r="C47" s="69" t="s">
        <v>372</v>
      </c>
      <c r="D47" s="129">
        <v>43656.98375</v>
      </c>
    </row>
    <row r="48" spans="1:4" ht="15">
      <c r="A48" s="63" t="s">
        <v>352</v>
      </c>
      <c r="B48" s="63" t="s">
        <v>423</v>
      </c>
      <c r="C48" s="69" t="s">
        <v>372</v>
      </c>
      <c r="D48" s="129">
        <v>43656.98375</v>
      </c>
    </row>
    <row r="49" spans="1:4" ht="15">
      <c r="A49" s="63" t="s">
        <v>352</v>
      </c>
      <c r="B49" s="63" t="s">
        <v>418</v>
      </c>
      <c r="C49" s="69" t="s">
        <v>372</v>
      </c>
      <c r="D49" s="129">
        <v>43656.98375</v>
      </c>
    </row>
    <row r="50" spans="1:4" ht="15">
      <c r="A50" s="63" t="s">
        <v>352</v>
      </c>
      <c r="B50" s="63" t="s">
        <v>423</v>
      </c>
      <c r="C50" s="69" t="s">
        <v>371</v>
      </c>
      <c r="D50" s="129">
        <v>43656.97730324074</v>
      </c>
    </row>
    <row r="51" spans="1:4" ht="15">
      <c r="A51" s="63" t="s">
        <v>352</v>
      </c>
      <c r="B51" s="63" t="s">
        <v>421</v>
      </c>
      <c r="C51" s="69" t="s">
        <v>371</v>
      </c>
      <c r="D51" s="129">
        <v>43656.97730324074</v>
      </c>
    </row>
    <row r="52" spans="1:4" ht="15">
      <c r="A52" s="63" t="s">
        <v>352</v>
      </c>
      <c r="B52" s="63" t="s">
        <v>425</v>
      </c>
      <c r="C52" s="69" t="s">
        <v>371</v>
      </c>
      <c r="D52" s="129">
        <v>43656.97730324074</v>
      </c>
    </row>
    <row r="53" spans="1:4" ht="15">
      <c r="A53" s="63" t="s">
        <v>352</v>
      </c>
      <c r="B53" s="63" t="s">
        <v>325</v>
      </c>
      <c r="C53" s="69" t="s">
        <v>371</v>
      </c>
      <c r="D53" s="129">
        <v>43656.97730324074</v>
      </c>
    </row>
    <row r="54" spans="1:4" ht="15">
      <c r="A54" s="63" t="s">
        <v>352</v>
      </c>
      <c r="B54" s="63" t="s">
        <v>418</v>
      </c>
      <c r="C54" s="69" t="s">
        <v>371</v>
      </c>
      <c r="D54" s="129">
        <v>43656.97730324074</v>
      </c>
    </row>
    <row r="55" spans="1:4" ht="15">
      <c r="A55" s="63" t="s">
        <v>349</v>
      </c>
      <c r="B55" s="63" t="s">
        <v>418</v>
      </c>
      <c r="C55" s="69" t="s">
        <v>362</v>
      </c>
      <c r="D55" s="129">
        <v>43654.69541666667</v>
      </c>
    </row>
    <row r="56" spans="1:4" ht="15">
      <c r="A56" s="63" t="s">
        <v>349</v>
      </c>
      <c r="B56" s="63" t="s">
        <v>433</v>
      </c>
      <c r="C56" s="69" t="s">
        <v>362</v>
      </c>
      <c r="D56" s="129">
        <v>43654.69541666667</v>
      </c>
    </row>
    <row r="57" spans="1:4" ht="15">
      <c r="A57" s="63" t="s">
        <v>349</v>
      </c>
      <c r="B57" s="63" t="s">
        <v>434</v>
      </c>
      <c r="C57" s="69" t="s">
        <v>362</v>
      </c>
      <c r="D57" s="129">
        <v>43654.69541666667</v>
      </c>
    </row>
    <row r="58" spans="1:4" ht="15">
      <c r="A58" s="63" t="s">
        <v>349</v>
      </c>
      <c r="B58" s="63" t="s">
        <v>435</v>
      </c>
      <c r="C58" s="69" t="s">
        <v>362</v>
      </c>
      <c r="D58" s="129">
        <v>43654.69541666667</v>
      </c>
    </row>
    <row r="59" spans="1:4" ht="15">
      <c r="A59" s="63" t="s">
        <v>349</v>
      </c>
      <c r="B59" s="63" t="s">
        <v>355</v>
      </c>
      <c r="C59" s="69" t="s">
        <v>362</v>
      </c>
      <c r="D59" s="129">
        <v>43654.69541666667</v>
      </c>
    </row>
    <row r="60" spans="1:4" ht="15">
      <c r="A60" s="63" t="s">
        <v>349</v>
      </c>
      <c r="B60" s="63" t="s">
        <v>436</v>
      </c>
      <c r="C60" s="69" t="s">
        <v>362</v>
      </c>
      <c r="D60" s="129">
        <v>43654.69541666667</v>
      </c>
    </row>
    <row r="61" spans="1:4" ht="15">
      <c r="A61" s="63" t="s">
        <v>349</v>
      </c>
      <c r="B61" s="63" t="s">
        <v>437</v>
      </c>
      <c r="C61" s="69" t="s">
        <v>362</v>
      </c>
      <c r="D61" s="129">
        <v>43654.69541666667</v>
      </c>
    </row>
    <row r="62" spans="1:4" ht="15">
      <c r="A62" s="63" t="s">
        <v>349</v>
      </c>
      <c r="B62" s="63" t="s">
        <v>438</v>
      </c>
      <c r="C62" s="69" t="s">
        <v>362</v>
      </c>
      <c r="D62" s="129">
        <v>43654.69541666667</v>
      </c>
    </row>
    <row r="63" spans="1:4" ht="15">
      <c r="A63" s="63" t="s">
        <v>349</v>
      </c>
      <c r="B63" s="63" t="s">
        <v>439</v>
      </c>
      <c r="C63" s="69" t="s">
        <v>362</v>
      </c>
      <c r="D63" s="129">
        <v>43654.69541666667</v>
      </c>
    </row>
    <row r="64" spans="1:4" ht="15">
      <c r="A64" s="63" t="s">
        <v>349</v>
      </c>
      <c r="B64" s="63" t="s">
        <v>440</v>
      </c>
      <c r="C64" s="69" t="s">
        <v>362</v>
      </c>
      <c r="D64" s="129">
        <v>43654.69541666667</v>
      </c>
    </row>
    <row r="65" spans="1:4" ht="15">
      <c r="A65" s="63" t="s">
        <v>349</v>
      </c>
      <c r="B65" s="63" t="s">
        <v>441</v>
      </c>
      <c r="C65" s="69" t="s">
        <v>362</v>
      </c>
      <c r="D65" s="129">
        <v>43654.69541666667</v>
      </c>
    </row>
    <row r="66" spans="1:4" ht="15">
      <c r="A66" s="63" t="s">
        <v>349</v>
      </c>
      <c r="B66" s="63" t="s">
        <v>442</v>
      </c>
      <c r="C66" s="69" t="s">
        <v>362</v>
      </c>
      <c r="D66" s="129">
        <v>43654.69541666667</v>
      </c>
    </row>
    <row r="67" spans="1:4" ht="15">
      <c r="A67" s="63" t="s">
        <v>349</v>
      </c>
      <c r="B67" s="63" t="s">
        <v>398</v>
      </c>
      <c r="C67" s="69" t="s">
        <v>362</v>
      </c>
      <c r="D67" s="129">
        <v>43654.69541666667</v>
      </c>
    </row>
    <row r="68" spans="1:4" ht="15">
      <c r="A68" s="63" t="s">
        <v>349</v>
      </c>
      <c r="B68" s="63" t="s">
        <v>399</v>
      </c>
      <c r="C68" s="69" t="s">
        <v>362</v>
      </c>
      <c r="D68" s="129">
        <v>43654.69541666667</v>
      </c>
    </row>
    <row r="69" spans="1:4" ht="15">
      <c r="A69" s="63" t="s">
        <v>349</v>
      </c>
      <c r="B69" s="63" t="s">
        <v>443</v>
      </c>
      <c r="C69" s="69" t="s">
        <v>362</v>
      </c>
      <c r="D69" s="129">
        <v>43654.69541666667</v>
      </c>
    </row>
    <row r="70" spans="1:4" ht="15">
      <c r="A70" s="63" t="s">
        <v>349</v>
      </c>
      <c r="B70" s="63" t="s">
        <v>444</v>
      </c>
      <c r="C70" s="69" t="s">
        <v>362</v>
      </c>
      <c r="D70" s="129">
        <v>43654.69541666667</v>
      </c>
    </row>
    <row r="71" spans="1:4" ht="15">
      <c r="A71" s="63" t="s">
        <v>349</v>
      </c>
      <c r="B71" s="63" t="s">
        <v>337</v>
      </c>
      <c r="C71" s="69" t="s">
        <v>362</v>
      </c>
      <c r="D71" s="129">
        <v>43654.69541666667</v>
      </c>
    </row>
    <row r="72" spans="1:4" ht="15">
      <c r="A72" s="63" t="s">
        <v>349</v>
      </c>
      <c r="B72" s="63" t="s">
        <v>400</v>
      </c>
      <c r="C72" s="69" t="s">
        <v>362</v>
      </c>
      <c r="D72" s="129">
        <v>43654.69541666667</v>
      </c>
    </row>
    <row r="73" spans="1:4" ht="15">
      <c r="A73" s="63" t="s">
        <v>349</v>
      </c>
      <c r="B73" s="63" t="s">
        <v>445</v>
      </c>
      <c r="C73" s="69" t="s">
        <v>362</v>
      </c>
      <c r="D73" s="129">
        <v>43654.69541666667</v>
      </c>
    </row>
    <row r="74" spans="1:4" ht="15">
      <c r="A74" s="63" t="s">
        <v>349</v>
      </c>
      <c r="B74" s="63" t="s">
        <v>446</v>
      </c>
      <c r="C74" s="69" t="s">
        <v>362</v>
      </c>
      <c r="D74" s="129">
        <v>43654.69541666667</v>
      </c>
    </row>
    <row r="75" spans="1:4" ht="15">
      <c r="A75" s="63" t="s">
        <v>349</v>
      </c>
      <c r="B75" s="63" t="s">
        <v>447</v>
      </c>
      <c r="C75" s="69" t="s">
        <v>362</v>
      </c>
      <c r="D75" s="129">
        <v>43654.69541666667</v>
      </c>
    </row>
    <row r="76" spans="1:4" ht="15">
      <c r="A76" s="63" t="s">
        <v>349</v>
      </c>
      <c r="B76" s="63" t="s">
        <v>448</v>
      </c>
      <c r="C76" s="69" t="s">
        <v>362</v>
      </c>
      <c r="D76" s="129">
        <v>43654.69541666667</v>
      </c>
    </row>
    <row r="77" spans="1:4" ht="15">
      <c r="A77" s="63" t="s">
        <v>349</v>
      </c>
      <c r="B77" s="63" t="s">
        <v>401</v>
      </c>
      <c r="C77" s="69" t="s">
        <v>362</v>
      </c>
      <c r="D77" s="129">
        <v>43654.69541666667</v>
      </c>
    </row>
    <row r="78" spans="1:4" ht="15">
      <c r="A78" s="63" t="s">
        <v>349</v>
      </c>
      <c r="B78" s="63" t="s">
        <v>449</v>
      </c>
      <c r="C78" s="69" t="s">
        <v>362</v>
      </c>
      <c r="D78" s="129">
        <v>43654.69541666667</v>
      </c>
    </row>
    <row r="79" spans="1:4" ht="15">
      <c r="A79" s="63" t="s">
        <v>349</v>
      </c>
      <c r="B79" s="63" t="s">
        <v>450</v>
      </c>
      <c r="C79" s="69" t="s">
        <v>362</v>
      </c>
      <c r="D79" s="129">
        <v>43654.69541666667</v>
      </c>
    </row>
    <row r="80" spans="1:4" ht="15">
      <c r="A80" s="63" t="s">
        <v>349</v>
      </c>
      <c r="B80" s="63" t="s">
        <v>423</v>
      </c>
      <c r="C80" s="69" t="s">
        <v>362</v>
      </c>
      <c r="D80" s="129">
        <v>43654.69541666667</v>
      </c>
    </row>
    <row r="81" spans="1:4" ht="15">
      <c r="A81" s="63" t="s">
        <v>349</v>
      </c>
      <c r="B81" s="63" t="s">
        <v>415</v>
      </c>
      <c r="C81" s="69" t="s">
        <v>362</v>
      </c>
      <c r="D81" s="129">
        <v>43654.69541666667</v>
      </c>
    </row>
    <row r="82" spans="1:4" ht="15">
      <c r="A82" s="63" t="s">
        <v>349</v>
      </c>
      <c r="B82" s="63" t="s">
        <v>402</v>
      </c>
      <c r="C82" s="69" t="s">
        <v>362</v>
      </c>
      <c r="D82" s="129">
        <v>43654.69541666667</v>
      </c>
    </row>
    <row r="83" spans="1:4" ht="15">
      <c r="A83" s="63" t="s">
        <v>349</v>
      </c>
      <c r="B83" s="63" t="s">
        <v>403</v>
      </c>
      <c r="C83" s="69" t="s">
        <v>362</v>
      </c>
      <c r="D83" s="129">
        <v>43654.69541666667</v>
      </c>
    </row>
    <row r="84" spans="1:4" ht="15">
      <c r="A84" s="63" t="s">
        <v>349</v>
      </c>
      <c r="B84" s="63" t="s">
        <v>451</v>
      </c>
      <c r="C84" s="69" t="s">
        <v>362</v>
      </c>
      <c r="D84" s="129">
        <v>43654.69541666667</v>
      </c>
    </row>
    <row r="85" spans="1:4" ht="15">
      <c r="A85" s="63" t="s">
        <v>349</v>
      </c>
      <c r="B85" s="63" t="s">
        <v>341</v>
      </c>
      <c r="C85" s="69" t="s">
        <v>362</v>
      </c>
      <c r="D85" s="129">
        <v>43654.69541666667</v>
      </c>
    </row>
    <row r="86" spans="1:4" ht="15">
      <c r="A86" s="63" t="s">
        <v>349</v>
      </c>
      <c r="B86" s="63" t="s">
        <v>452</v>
      </c>
      <c r="C86" s="69" t="s">
        <v>362</v>
      </c>
      <c r="D86" s="129">
        <v>43654.69541666667</v>
      </c>
    </row>
    <row r="87" spans="1:4" ht="15">
      <c r="A87" s="63" t="s">
        <v>349</v>
      </c>
      <c r="B87" s="63" t="s">
        <v>333</v>
      </c>
      <c r="C87" s="69" t="s">
        <v>362</v>
      </c>
      <c r="D87" s="129">
        <v>43654.69541666667</v>
      </c>
    </row>
    <row r="88" spans="1:4" ht="15">
      <c r="A88" s="63" t="s">
        <v>349</v>
      </c>
      <c r="B88" s="63" t="s">
        <v>404</v>
      </c>
      <c r="C88" s="69" t="s">
        <v>362</v>
      </c>
      <c r="D88" s="129">
        <v>43654.69541666667</v>
      </c>
    </row>
    <row r="89" spans="1:4" ht="15">
      <c r="A89" s="63" t="s">
        <v>349</v>
      </c>
      <c r="B89" s="63" t="s">
        <v>417</v>
      </c>
      <c r="C89" s="69" t="s">
        <v>362</v>
      </c>
      <c r="D89" s="129">
        <v>43654.69541666667</v>
      </c>
    </row>
    <row r="90" spans="1:4" ht="15">
      <c r="A90" s="63" t="s">
        <v>349</v>
      </c>
      <c r="B90" s="63" t="s">
        <v>385</v>
      </c>
      <c r="C90" s="69" t="s">
        <v>362</v>
      </c>
      <c r="D90" s="129">
        <v>43654.69541666667</v>
      </c>
    </row>
    <row r="91" spans="1:4" ht="15">
      <c r="A91" s="63" t="s">
        <v>349</v>
      </c>
      <c r="B91" s="63" t="s">
        <v>386</v>
      </c>
      <c r="C91" s="69" t="s">
        <v>362</v>
      </c>
      <c r="D91" s="129">
        <v>43654.69541666667</v>
      </c>
    </row>
    <row r="92" spans="1:4" ht="15">
      <c r="A92" s="63" t="s">
        <v>349</v>
      </c>
      <c r="B92" s="63" t="s">
        <v>405</v>
      </c>
      <c r="C92" s="69" t="s">
        <v>362</v>
      </c>
      <c r="D92" s="129">
        <v>43654.69541666667</v>
      </c>
    </row>
    <row r="93" spans="1:4" ht="15">
      <c r="A93" s="63" t="s">
        <v>349</v>
      </c>
      <c r="B93" s="63" t="s">
        <v>453</v>
      </c>
      <c r="C93" s="69" t="s">
        <v>362</v>
      </c>
      <c r="D93" s="129">
        <v>43654.69541666667</v>
      </c>
    </row>
    <row r="94" spans="1:4" ht="15">
      <c r="A94" s="63" t="s">
        <v>349</v>
      </c>
      <c r="B94" s="63" t="s">
        <v>418</v>
      </c>
      <c r="C94" s="69" t="s">
        <v>361</v>
      </c>
      <c r="D94" s="129">
        <v>43654.694375</v>
      </c>
    </row>
    <row r="95" spans="1:4" ht="15">
      <c r="A95" s="63" t="s">
        <v>349</v>
      </c>
      <c r="B95" s="63" t="s">
        <v>433</v>
      </c>
      <c r="C95" s="69" t="s">
        <v>361</v>
      </c>
      <c r="D95" s="129">
        <v>43654.694375</v>
      </c>
    </row>
    <row r="96" spans="1:4" ht="15">
      <c r="A96" s="63" t="s">
        <v>349</v>
      </c>
      <c r="B96" s="63" t="s">
        <v>434</v>
      </c>
      <c r="C96" s="69" t="s">
        <v>361</v>
      </c>
      <c r="D96" s="129">
        <v>43654.694375</v>
      </c>
    </row>
    <row r="97" spans="1:4" ht="15">
      <c r="A97" s="63" t="s">
        <v>349</v>
      </c>
      <c r="B97" s="63" t="s">
        <v>435</v>
      </c>
      <c r="C97" s="69" t="s">
        <v>361</v>
      </c>
      <c r="D97" s="129">
        <v>43654.694375</v>
      </c>
    </row>
    <row r="98" spans="1:4" ht="15">
      <c r="A98" s="63" t="s">
        <v>349</v>
      </c>
      <c r="B98" s="63" t="s">
        <v>355</v>
      </c>
      <c r="C98" s="69" t="s">
        <v>361</v>
      </c>
      <c r="D98" s="129">
        <v>43654.694375</v>
      </c>
    </row>
    <row r="99" spans="1:4" ht="15">
      <c r="A99" s="63" t="s">
        <v>349</v>
      </c>
      <c r="B99" s="63" t="s">
        <v>436</v>
      </c>
      <c r="C99" s="69" t="s">
        <v>361</v>
      </c>
      <c r="D99" s="129">
        <v>43654.694375</v>
      </c>
    </row>
    <row r="100" spans="1:4" ht="15">
      <c r="A100" s="63" t="s">
        <v>349</v>
      </c>
      <c r="B100" s="63" t="s">
        <v>437</v>
      </c>
      <c r="C100" s="69" t="s">
        <v>361</v>
      </c>
      <c r="D100" s="129">
        <v>43654.694375</v>
      </c>
    </row>
    <row r="101" spans="1:4" ht="15">
      <c r="A101" s="63" t="s">
        <v>349</v>
      </c>
      <c r="B101" s="63" t="s">
        <v>438</v>
      </c>
      <c r="C101" s="69" t="s">
        <v>361</v>
      </c>
      <c r="D101" s="129">
        <v>43654.694375</v>
      </c>
    </row>
    <row r="102" spans="1:4" ht="15">
      <c r="A102" s="63" t="s">
        <v>349</v>
      </c>
      <c r="B102" s="63" t="s">
        <v>439</v>
      </c>
      <c r="C102" s="69" t="s">
        <v>361</v>
      </c>
      <c r="D102" s="129">
        <v>43654.694375</v>
      </c>
    </row>
    <row r="103" spans="1:4" ht="15">
      <c r="A103" s="63" t="s">
        <v>349</v>
      </c>
      <c r="B103" s="63" t="s">
        <v>454</v>
      </c>
      <c r="C103" s="69" t="s">
        <v>361</v>
      </c>
      <c r="D103" s="129">
        <v>43654.694375</v>
      </c>
    </row>
    <row r="104" spans="1:4" ht="15">
      <c r="A104" s="63" t="s">
        <v>349</v>
      </c>
      <c r="B104" s="63" t="s">
        <v>441</v>
      </c>
      <c r="C104" s="69" t="s">
        <v>361</v>
      </c>
      <c r="D104" s="129">
        <v>43654.694375</v>
      </c>
    </row>
    <row r="105" spans="1:4" ht="15">
      <c r="A105" s="63" t="s">
        <v>349</v>
      </c>
      <c r="B105" s="63" t="s">
        <v>442</v>
      </c>
      <c r="C105" s="69" t="s">
        <v>361</v>
      </c>
      <c r="D105" s="129">
        <v>43654.694375</v>
      </c>
    </row>
    <row r="106" spans="1:4" ht="15">
      <c r="A106" s="63" t="s">
        <v>349</v>
      </c>
      <c r="B106" s="63" t="s">
        <v>398</v>
      </c>
      <c r="C106" s="69" t="s">
        <v>361</v>
      </c>
      <c r="D106" s="129">
        <v>43654.694375</v>
      </c>
    </row>
    <row r="107" spans="1:4" ht="15">
      <c r="A107" s="63" t="s">
        <v>349</v>
      </c>
      <c r="B107" s="63" t="s">
        <v>399</v>
      </c>
      <c r="C107" s="69" t="s">
        <v>361</v>
      </c>
      <c r="D107" s="129">
        <v>43654.694375</v>
      </c>
    </row>
    <row r="108" spans="1:4" ht="15">
      <c r="A108" s="63" t="s">
        <v>349</v>
      </c>
      <c r="B108" s="63" t="s">
        <v>443</v>
      </c>
      <c r="C108" s="69" t="s">
        <v>361</v>
      </c>
      <c r="D108" s="129">
        <v>43654.694375</v>
      </c>
    </row>
    <row r="109" spans="1:4" ht="15">
      <c r="A109" s="63" t="s">
        <v>349</v>
      </c>
      <c r="B109" s="63" t="s">
        <v>444</v>
      </c>
      <c r="C109" s="69" t="s">
        <v>361</v>
      </c>
      <c r="D109" s="129">
        <v>43654.694375</v>
      </c>
    </row>
    <row r="110" spans="1:4" ht="15">
      <c r="A110" s="63" t="s">
        <v>349</v>
      </c>
      <c r="B110" s="63" t="s">
        <v>337</v>
      </c>
      <c r="C110" s="69" t="s">
        <v>361</v>
      </c>
      <c r="D110" s="129">
        <v>43654.694375</v>
      </c>
    </row>
    <row r="111" spans="1:4" ht="15">
      <c r="A111" s="63" t="s">
        <v>349</v>
      </c>
      <c r="B111" s="63" t="s">
        <v>400</v>
      </c>
      <c r="C111" s="69" t="s">
        <v>361</v>
      </c>
      <c r="D111" s="129">
        <v>43654.694375</v>
      </c>
    </row>
    <row r="112" spans="1:4" ht="15">
      <c r="A112" s="63" t="s">
        <v>349</v>
      </c>
      <c r="B112" s="63" t="s">
        <v>445</v>
      </c>
      <c r="C112" s="69" t="s">
        <v>361</v>
      </c>
      <c r="D112" s="129">
        <v>43654.694375</v>
      </c>
    </row>
    <row r="113" spans="1:4" ht="15">
      <c r="A113" s="63" t="s">
        <v>349</v>
      </c>
      <c r="B113" s="63" t="s">
        <v>446</v>
      </c>
      <c r="C113" s="69" t="s">
        <v>361</v>
      </c>
      <c r="D113" s="129">
        <v>43654.694375</v>
      </c>
    </row>
    <row r="114" spans="1:4" ht="15">
      <c r="A114" s="63" t="s">
        <v>349</v>
      </c>
      <c r="B114" s="63" t="s">
        <v>447</v>
      </c>
      <c r="C114" s="69" t="s">
        <v>361</v>
      </c>
      <c r="D114" s="129">
        <v>43654.694375</v>
      </c>
    </row>
    <row r="115" spans="1:4" ht="15">
      <c r="A115" s="63" t="s">
        <v>349</v>
      </c>
      <c r="B115" s="63" t="s">
        <v>448</v>
      </c>
      <c r="C115" s="69" t="s">
        <v>361</v>
      </c>
      <c r="D115" s="129">
        <v>43654.694375</v>
      </c>
    </row>
    <row r="116" spans="1:4" ht="15">
      <c r="A116" s="63" t="s">
        <v>349</v>
      </c>
      <c r="B116" s="63" t="s">
        <v>401</v>
      </c>
      <c r="C116" s="69" t="s">
        <v>361</v>
      </c>
      <c r="D116" s="129">
        <v>43654.694375</v>
      </c>
    </row>
    <row r="117" spans="1:4" ht="15">
      <c r="A117" s="63" t="s">
        <v>349</v>
      </c>
      <c r="B117" s="63" t="s">
        <v>449</v>
      </c>
      <c r="C117" s="69" t="s">
        <v>361</v>
      </c>
      <c r="D117" s="129">
        <v>43654.694375</v>
      </c>
    </row>
    <row r="118" spans="1:4" ht="15">
      <c r="A118" s="63" t="s">
        <v>349</v>
      </c>
      <c r="B118" s="63" t="s">
        <v>450</v>
      </c>
      <c r="C118" s="69" t="s">
        <v>361</v>
      </c>
      <c r="D118" s="129">
        <v>43654.694375</v>
      </c>
    </row>
    <row r="119" spans="1:4" ht="15">
      <c r="A119" s="63" t="s">
        <v>349</v>
      </c>
      <c r="B119" s="63" t="s">
        <v>423</v>
      </c>
      <c r="C119" s="69" t="s">
        <v>361</v>
      </c>
      <c r="D119" s="129">
        <v>43654.694375</v>
      </c>
    </row>
    <row r="120" spans="1:4" ht="15">
      <c r="A120" s="63" t="s">
        <v>349</v>
      </c>
      <c r="B120" s="63" t="s">
        <v>415</v>
      </c>
      <c r="C120" s="69" t="s">
        <v>361</v>
      </c>
      <c r="D120" s="129">
        <v>43654.694375</v>
      </c>
    </row>
    <row r="121" spans="1:4" ht="15">
      <c r="A121" s="63" t="s">
        <v>349</v>
      </c>
      <c r="B121" s="63" t="s">
        <v>402</v>
      </c>
      <c r="C121" s="69" t="s">
        <v>361</v>
      </c>
      <c r="D121" s="129">
        <v>43654.694375</v>
      </c>
    </row>
    <row r="122" spans="1:4" ht="15">
      <c r="A122" s="63" t="s">
        <v>349</v>
      </c>
      <c r="B122" s="63" t="s">
        <v>403</v>
      </c>
      <c r="C122" s="69" t="s">
        <v>361</v>
      </c>
      <c r="D122" s="129">
        <v>43654.694375</v>
      </c>
    </row>
    <row r="123" spans="1:4" ht="15">
      <c r="A123" s="63" t="s">
        <v>349</v>
      </c>
      <c r="B123" s="63" t="s">
        <v>451</v>
      </c>
      <c r="C123" s="69" t="s">
        <v>361</v>
      </c>
      <c r="D123" s="129">
        <v>43654.694375</v>
      </c>
    </row>
    <row r="124" spans="1:4" ht="15">
      <c r="A124" s="63" t="s">
        <v>349</v>
      </c>
      <c r="B124" s="63" t="s">
        <v>341</v>
      </c>
      <c r="C124" s="69" t="s">
        <v>361</v>
      </c>
      <c r="D124" s="129">
        <v>43654.694375</v>
      </c>
    </row>
    <row r="125" spans="1:4" ht="15">
      <c r="A125" s="63" t="s">
        <v>349</v>
      </c>
      <c r="B125" s="63" t="s">
        <v>452</v>
      </c>
      <c r="C125" s="69" t="s">
        <v>361</v>
      </c>
      <c r="D125" s="129">
        <v>43654.694375</v>
      </c>
    </row>
    <row r="126" spans="1:4" ht="15">
      <c r="A126" s="63" t="s">
        <v>349</v>
      </c>
      <c r="B126" s="63" t="s">
        <v>333</v>
      </c>
      <c r="C126" s="69" t="s">
        <v>361</v>
      </c>
      <c r="D126" s="129">
        <v>43654.694375</v>
      </c>
    </row>
    <row r="127" spans="1:4" ht="15">
      <c r="A127" s="63" t="s">
        <v>349</v>
      </c>
      <c r="B127" s="63" t="s">
        <v>404</v>
      </c>
      <c r="C127" s="69" t="s">
        <v>361</v>
      </c>
      <c r="D127" s="129">
        <v>43654.694375</v>
      </c>
    </row>
    <row r="128" spans="1:4" ht="15">
      <c r="A128" s="63" t="s">
        <v>349</v>
      </c>
      <c r="B128" s="63" t="s">
        <v>417</v>
      </c>
      <c r="C128" s="69" t="s">
        <v>361</v>
      </c>
      <c r="D128" s="129">
        <v>43654.694375</v>
      </c>
    </row>
    <row r="129" spans="1:4" ht="15">
      <c r="A129" s="63" t="s">
        <v>349</v>
      </c>
      <c r="B129" s="63" t="s">
        <v>385</v>
      </c>
      <c r="C129" s="69" t="s">
        <v>361</v>
      </c>
      <c r="D129" s="129">
        <v>43654.694375</v>
      </c>
    </row>
    <row r="130" spans="1:4" ht="15">
      <c r="A130" s="63" t="s">
        <v>349</v>
      </c>
      <c r="B130" s="63" t="s">
        <v>386</v>
      </c>
      <c r="C130" s="69" t="s">
        <v>361</v>
      </c>
      <c r="D130" s="129">
        <v>43654.694375</v>
      </c>
    </row>
    <row r="131" spans="1:4" ht="15">
      <c r="A131" s="63" t="s">
        <v>349</v>
      </c>
      <c r="B131" s="63" t="s">
        <v>405</v>
      </c>
      <c r="C131" s="69" t="s">
        <v>361</v>
      </c>
      <c r="D131" s="129">
        <v>43654.694375</v>
      </c>
    </row>
    <row r="132" spans="1:4" ht="15">
      <c r="A132" s="63" t="s">
        <v>349</v>
      </c>
      <c r="B132" s="63" t="s">
        <v>453</v>
      </c>
      <c r="C132" s="69" t="s">
        <v>361</v>
      </c>
      <c r="D132" s="129">
        <v>43654.694375</v>
      </c>
    </row>
    <row r="133" spans="1:4" ht="15">
      <c r="A133" s="63" t="s">
        <v>348</v>
      </c>
      <c r="B133" s="63" t="s">
        <v>455</v>
      </c>
      <c r="C133" s="69" t="s">
        <v>360</v>
      </c>
      <c r="D133" s="129">
        <v>43655.71891203704</v>
      </c>
    </row>
    <row r="134" spans="1:4" ht="15">
      <c r="A134" s="63" t="s">
        <v>348</v>
      </c>
      <c r="B134" s="63" t="s">
        <v>331</v>
      </c>
      <c r="C134" s="69" t="s">
        <v>360</v>
      </c>
      <c r="D134" s="129">
        <v>43655.71891203704</v>
      </c>
    </row>
    <row r="135" spans="1:4" ht="15">
      <c r="A135" s="63" t="s">
        <v>348</v>
      </c>
      <c r="B135" s="63" t="s">
        <v>354</v>
      </c>
      <c r="C135" s="69" t="s">
        <v>360</v>
      </c>
      <c r="D135" s="129">
        <v>43655.71891203704</v>
      </c>
    </row>
    <row r="136" spans="1:4" ht="15">
      <c r="A136" s="63" t="s">
        <v>348</v>
      </c>
      <c r="B136" s="63" t="s">
        <v>437</v>
      </c>
      <c r="C136" s="69" t="s">
        <v>360</v>
      </c>
      <c r="D136" s="129">
        <v>43655.71891203704</v>
      </c>
    </row>
    <row r="137" spans="1:4" ht="15">
      <c r="A137" s="63" t="s">
        <v>348</v>
      </c>
      <c r="B137" s="63" t="s">
        <v>353</v>
      </c>
      <c r="C137" s="69" t="s">
        <v>360</v>
      </c>
      <c r="D137" s="129">
        <v>43655.71891203704</v>
      </c>
    </row>
    <row r="138" spans="1:4" ht="15">
      <c r="A138" s="63" t="s">
        <v>348</v>
      </c>
      <c r="B138" s="63" t="s">
        <v>447</v>
      </c>
      <c r="C138" s="69" t="s">
        <v>360</v>
      </c>
      <c r="D138" s="129">
        <v>43655.71891203704</v>
      </c>
    </row>
    <row r="139" spans="1:4" ht="15">
      <c r="A139" s="63" t="s">
        <v>348</v>
      </c>
      <c r="B139" s="63" t="s">
        <v>456</v>
      </c>
      <c r="C139" s="69" t="s">
        <v>360</v>
      </c>
      <c r="D139" s="129">
        <v>43655.71891203704</v>
      </c>
    </row>
    <row r="140" spans="1:4" ht="15">
      <c r="A140" s="63" t="s">
        <v>348</v>
      </c>
      <c r="B140" s="63" t="s">
        <v>443</v>
      </c>
      <c r="C140" s="69" t="s">
        <v>360</v>
      </c>
      <c r="D140" s="129">
        <v>43655.71891203704</v>
      </c>
    </row>
    <row r="141" spans="1:4" ht="15">
      <c r="A141" s="63" t="s">
        <v>348</v>
      </c>
      <c r="B141" s="63" t="s">
        <v>421</v>
      </c>
      <c r="C141" s="69" t="s">
        <v>360</v>
      </c>
      <c r="D141" s="129">
        <v>43655.71891203704</v>
      </c>
    </row>
    <row r="142" spans="1:4" ht="15">
      <c r="A142" s="63" t="s">
        <v>348</v>
      </c>
      <c r="B142" s="63" t="s">
        <v>457</v>
      </c>
      <c r="C142" s="69" t="s">
        <v>360</v>
      </c>
      <c r="D142" s="129">
        <v>43655.71891203704</v>
      </c>
    </row>
    <row r="143" spans="1:4" ht="15">
      <c r="A143" s="63" t="s">
        <v>348</v>
      </c>
      <c r="B143" s="63" t="s">
        <v>425</v>
      </c>
      <c r="C143" s="69" t="s">
        <v>360</v>
      </c>
      <c r="D143" s="129">
        <v>43655.71891203704</v>
      </c>
    </row>
    <row r="144" spans="1:4" ht="15">
      <c r="A144" s="63" t="s">
        <v>348</v>
      </c>
      <c r="B144" s="63" t="s">
        <v>458</v>
      </c>
      <c r="C144" s="69" t="s">
        <v>360</v>
      </c>
      <c r="D144" s="129">
        <v>43655.71891203704</v>
      </c>
    </row>
    <row r="145" spans="1:4" ht="15">
      <c r="A145" s="63" t="s">
        <v>348</v>
      </c>
      <c r="B145" s="63" t="s">
        <v>459</v>
      </c>
      <c r="C145" s="69" t="s">
        <v>360</v>
      </c>
      <c r="D145" s="129">
        <v>43655.71891203704</v>
      </c>
    </row>
    <row r="146" spans="1:4" ht="15">
      <c r="A146" s="63" t="s">
        <v>348</v>
      </c>
      <c r="B146" s="63" t="s">
        <v>460</v>
      </c>
      <c r="C146" s="69" t="s">
        <v>360</v>
      </c>
      <c r="D146" s="129">
        <v>43655.71891203704</v>
      </c>
    </row>
    <row r="147" spans="1:4" ht="15">
      <c r="A147" s="63" t="s">
        <v>348</v>
      </c>
      <c r="B147" s="63" t="s">
        <v>461</v>
      </c>
      <c r="C147" s="69" t="s">
        <v>360</v>
      </c>
      <c r="D147" s="129">
        <v>43655.71891203704</v>
      </c>
    </row>
    <row r="148" spans="1:4" ht="15">
      <c r="A148" s="63" t="s">
        <v>348</v>
      </c>
      <c r="B148" s="63" t="s">
        <v>462</v>
      </c>
      <c r="C148" s="69" t="s">
        <v>360</v>
      </c>
      <c r="D148" s="129">
        <v>43655.71891203704</v>
      </c>
    </row>
    <row r="149" spans="1:4" ht="15">
      <c r="A149" s="63" t="s">
        <v>348</v>
      </c>
      <c r="B149" s="63" t="s">
        <v>418</v>
      </c>
      <c r="C149" s="69" t="s">
        <v>360</v>
      </c>
      <c r="D149" s="129">
        <v>43655.71891203704</v>
      </c>
    </row>
    <row r="150" spans="1:4" ht="15">
      <c r="A150" s="63" t="s">
        <v>348</v>
      </c>
      <c r="B150" s="63" t="s">
        <v>463</v>
      </c>
      <c r="C150" s="69" t="s">
        <v>360</v>
      </c>
      <c r="D150" s="129">
        <v>43655.71891203704</v>
      </c>
    </row>
    <row r="151" spans="1:4" ht="15">
      <c r="A151" s="63" t="s">
        <v>348</v>
      </c>
      <c r="B151" s="63" t="s">
        <v>464</v>
      </c>
      <c r="C151" s="69" t="s">
        <v>360</v>
      </c>
      <c r="D151" s="129">
        <v>43655.71891203704</v>
      </c>
    </row>
    <row r="152" spans="1:4" ht="15">
      <c r="A152" s="63" t="s">
        <v>348</v>
      </c>
      <c r="B152" s="63" t="s">
        <v>465</v>
      </c>
      <c r="C152" s="69" t="s">
        <v>360</v>
      </c>
      <c r="D152" s="129">
        <v>43655.71891203704</v>
      </c>
    </row>
    <row r="153" spans="1:4" ht="15">
      <c r="A153" s="63" t="s">
        <v>349</v>
      </c>
      <c r="B153" s="63" t="s">
        <v>466</v>
      </c>
      <c r="C153" s="69" t="s">
        <v>368</v>
      </c>
      <c r="D153" s="129">
        <v>43656.997569444444</v>
      </c>
    </row>
    <row r="154" spans="1:4" ht="15">
      <c r="A154" s="63" t="s">
        <v>349</v>
      </c>
      <c r="B154" s="63">
        <v>1871</v>
      </c>
      <c r="C154" s="69" t="s">
        <v>368</v>
      </c>
      <c r="D154" s="129">
        <v>43656.997569444444</v>
      </c>
    </row>
    <row r="155" spans="1:4" ht="15">
      <c r="A155" s="63" t="s">
        <v>349</v>
      </c>
      <c r="B155" s="63" t="s">
        <v>406</v>
      </c>
      <c r="C155" s="69" t="s">
        <v>368</v>
      </c>
      <c r="D155" s="129">
        <v>43656.997569444444</v>
      </c>
    </row>
    <row r="156" spans="1:4" ht="15">
      <c r="A156" s="63" t="s">
        <v>349</v>
      </c>
      <c r="B156" s="63" t="s">
        <v>467</v>
      </c>
      <c r="C156" s="69" t="s">
        <v>368</v>
      </c>
      <c r="D156" s="129">
        <v>43656.997569444444</v>
      </c>
    </row>
    <row r="157" spans="1:4" ht="15">
      <c r="A157" s="63" t="s">
        <v>349</v>
      </c>
      <c r="B157" s="63" t="s">
        <v>444</v>
      </c>
      <c r="C157" s="69" t="s">
        <v>368</v>
      </c>
      <c r="D157" s="129">
        <v>43656.997569444444</v>
      </c>
    </row>
    <row r="158" spans="1:4" ht="15">
      <c r="A158" s="63" t="s">
        <v>349</v>
      </c>
      <c r="B158" s="63" t="s">
        <v>325</v>
      </c>
      <c r="C158" s="69" t="s">
        <v>368</v>
      </c>
      <c r="D158" s="129">
        <v>43656.997569444444</v>
      </c>
    </row>
    <row r="159" spans="1:4" ht="15">
      <c r="A159" s="63" t="s">
        <v>349</v>
      </c>
      <c r="B159" s="63" t="s">
        <v>447</v>
      </c>
      <c r="C159" s="69" t="s">
        <v>368</v>
      </c>
      <c r="D159" s="129">
        <v>43656.997569444444</v>
      </c>
    </row>
    <row r="160" spans="1:4" ht="15">
      <c r="A160" s="63" t="s">
        <v>349</v>
      </c>
      <c r="B160" s="63" t="s">
        <v>421</v>
      </c>
      <c r="C160" s="69" t="s">
        <v>368</v>
      </c>
      <c r="D160" s="129">
        <v>43656.997569444444</v>
      </c>
    </row>
    <row r="161" spans="1:4" ht="15">
      <c r="A161" s="63" t="s">
        <v>349</v>
      </c>
      <c r="B161" s="63" t="s">
        <v>425</v>
      </c>
      <c r="C161" s="69" t="s">
        <v>368</v>
      </c>
      <c r="D161" s="129">
        <v>43656.997569444444</v>
      </c>
    </row>
    <row r="162" spans="1:4" ht="15">
      <c r="A162" s="63" t="s">
        <v>349</v>
      </c>
      <c r="B162" s="63" t="s">
        <v>407</v>
      </c>
      <c r="C162" s="69" t="s">
        <v>368</v>
      </c>
      <c r="D162" s="129">
        <v>43656.997569444444</v>
      </c>
    </row>
    <row r="163" spans="1:4" ht="15">
      <c r="A163" s="63" t="s">
        <v>349</v>
      </c>
      <c r="B163" s="63" t="s">
        <v>408</v>
      </c>
      <c r="C163" s="69" t="s">
        <v>368</v>
      </c>
      <c r="D163" s="129">
        <v>43656.997569444444</v>
      </c>
    </row>
    <row r="164" spans="1:4" ht="15">
      <c r="A164" s="63" t="s">
        <v>349</v>
      </c>
      <c r="B164" s="63" t="s">
        <v>449</v>
      </c>
      <c r="C164" s="69" t="s">
        <v>368</v>
      </c>
      <c r="D164" s="129">
        <v>43656.997569444444</v>
      </c>
    </row>
    <row r="165" spans="1:4" ht="15">
      <c r="A165" s="63" t="s">
        <v>349</v>
      </c>
      <c r="B165" s="63" t="s">
        <v>348</v>
      </c>
      <c r="C165" s="69" t="s">
        <v>368</v>
      </c>
      <c r="D165" s="129">
        <v>43656.997569444444</v>
      </c>
    </row>
    <row r="166" spans="1:4" ht="15">
      <c r="A166" s="63" t="s">
        <v>349</v>
      </c>
      <c r="B166" s="63" t="s">
        <v>417</v>
      </c>
      <c r="C166" s="69" t="s">
        <v>368</v>
      </c>
      <c r="D166" s="129">
        <v>43656.997569444444</v>
      </c>
    </row>
    <row r="167" spans="1:4" ht="15">
      <c r="A167" s="63" t="s">
        <v>349</v>
      </c>
      <c r="B167" s="63" t="s">
        <v>390</v>
      </c>
      <c r="C167" s="69" t="s">
        <v>368</v>
      </c>
      <c r="D167" s="129">
        <v>43656.997569444444</v>
      </c>
    </row>
    <row r="168" spans="1:4" ht="15">
      <c r="A168" s="63" t="s">
        <v>349</v>
      </c>
      <c r="B168" s="63" t="s">
        <v>468</v>
      </c>
      <c r="C168" s="69" t="s">
        <v>368</v>
      </c>
      <c r="D168" s="129">
        <v>43656.997569444444</v>
      </c>
    </row>
    <row r="169" spans="1:4" ht="15">
      <c r="A169" s="63" t="s">
        <v>349</v>
      </c>
      <c r="B169" s="63" t="s">
        <v>357</v>
      </c>
      <c r="C169" s="69" t="s">
        <v>368</v>
      </c>
      <c r="D169" s="129">
        <v>43656.997569444444</v>
      </c>
    </row>
    <row r="170" spans="1:4" ht="15">
      <c r="A170" s="63" t="s">
        <v>349</v>
      </c>
      <c r="B170" s="63" t="s">
        <v>377</v>
      </c>
      <c r="C170" s="69" t="s">
        <v>368</v>
      </c>
      <c r="D170" s="129">
        <v>43656.997569444444</v>
      </c>
    </row>
    <row r="171" spans="1:4" ht="15">
      <c r="A171" s="63" t="s">
        <v>349</v>
      </c>
      <c r="B171" s="63" t="s">
        <v>376</v>
      </c>
      <c r="C171" s="69" t="s">
        <v>368</v>
      </c>
      <c r="D171" s="129">
        <v>43656.997569444444</v>
      </c>
    </row>
    <row r="172" spans="1:4" ht="15">
      <c r="A172" s="63" t="s">
        <v>351</v>
      </c>
      <c r="B172" s="63" t="s">
        <v>466</v>
      </c>
      <c r="C172" s="69" t="s">
        <v>367</v>
      </c>
      <c r="D172" s="129">
        <v>43656.988344907404</v>
      </c>
    </row>
    <row r="173" spans="1:4" ht="15">
      <c r="A173" s="63" t="s">
        <v>351</v>
      </c>
      <c r="B173" s="63">
        <v>1871</v>
      </c>
      <c r="C173" s="69" t="s">
        <v>367</v>
      </c>
      <c r="D173" s="129">
        <v>43656.988344907404</v>
      </c>
    </row>
    <row r="174" spans="1:4" ht="15">
      <c r="A174" s="63" t="s">
        <v>351</v>
      </c>
      <c r="B174" s="63" t="s">
        <v>406</v>
      </c>
      <c r="C174" s="69" t="s">
        <v>367</v>
      </c>
      <c r="D174" s="129">
        <v>43656.988344907404</v>
      </c>
    </row>
    <row r="175" spans="1:4" ht="15">
      <c r="A175" s="63" t="s">
        <v>351</v>
      </c>
      <c r="B175" s="63" t="s">
        <v>467</v>
      </c>
      <c r="C175" s="69" t="s">
        <v>367</v>
      </c>
      <c r="D175" s="129">
        <v>43656.988344907404</v>
      </c>
    </row>
    <row r="176" spans="1:4" ht="15">
      <c r="A176" s="63" t="s">
        <v>351</v>
      </c>
      <c r="B176" s="63" t="s">
        <v>444</v>
      </c>
      <c r="C176" s="69" t="s">
        <v>367</v>
      </c>
      <c r="D176" s="129">
        <v>43656.988344907404</v>
      </c>
    </row>
    <row r="177" spans="1:4" ht="15">
      <c r="A177" s="63" t="s">
        <v>351</v>
      </c>
      <c r="B177" s="63" t="s">
        <v>325</v>
      </c>
      <c r="C177" s="69" t="s">
        <v>367</v>
      </c>
      <c r="D177" s="129">
        <v>43656.988344907404</v>
      </c>
    </row>
    <row r="178" spans="1:4" ht="15">
      <c r="A178" s="63" t="s">
        <v>351</v>
      </c>
      <c r="B178" s="63" t="s">
        <v>447</v>
      </c>
      <c r="C178" s="69" t="s">
        <v>367</v>
      </c>
      <c r="D178" s="129">
        <v>43656.988344907404</v>
      </c>
    </row>
    <row r="179" spans="1:4" ht="15">
      <c r="A179" s="63" t="s">
        <v>351</v>
      </c>
      <c r="B179" s="63" t="s">
        <v>421</v>
      </c>
      <c r="C179" s="69" t="s">
        <v>367</v>
      </c>
      <c r="D179" s="129">
        <v>43656.988344907404</v>
      </c>
    </row>
    <row r="180" spans="1:4" ht="15">
      <c r="A180" s="63" t="s">
        <v>351</v>
      </c>
      <c r="B180" s="63" t="s">
        <v>425</v>
      </c>
      <c r="C180" s="69" t="s">
        <v>367</v>
      </c>
      <c r="D180" s="129">
        <v>43656.988344907404</v>
      </c>
    </row>
    <row r="181" spans="1:4" ht="15">
      <c r="A181" s="63" t="s">
        <v>351</v>
      </c>
      <c r="B181" s="63" t="s">
        <v>407</v>
      </c>
      <c r="C181" s="69" t="s">
        <v>367</v>
      </c>
      <c r="D181" s="129">
        <v>43656.988344907404</v>
      </c>
    </row>
    <row r="182" spans="1:4" ht="15">
      <c r="A182" s="63" t="s">
        <v>351</v>
      </c>
      <c r="B182" s="63" t="s">
        <v>408</v>
      </c>
      <c r="C182" s="69" t="s">
        <v>367</v>
      </c>
      <c r="D182" s="129">
        <v>43656.988344907404</v>
      </c>
    </row>
    <row r="183" spans="1:4" ht="15">
      <c r="A183" s="63" t="s">
        <v>351</v>
      </c>
      <c r="B183" s="63" t="s">
        <v>449</v>
      </c>
      <c r="C183" s="69" t="s">
        <v>367</v>
      </c>
      <c r="D183" s="129">
        <v>43656.988344907404</v>
      </c>
    </row>
    <row r="184" spans="1:4" ht="15">
      <c r="A184" s="63" t="s">
        <v>351</v>
      </c>
      <c r="B184" s="63" t="s">
        <v>348</v>
      </c>
      <c r="C184" s="69" t="s">
        <v>367</v>
      </c>
      <c r="D184" s="129">
        <v>43656.988344907404</v>
      </c>
    </row>
    <row r="185" spans="1:4" ht="15">
      <c r="A185" s="63" t="s">
        <v>351</v>
      </c>
      <c r="B185" s="63" t="s">
        <v>417</v>
      </c>
      <c r="C185" s="69" t="s">
        <v>367</v>
      </c>
      <c r="D185" s="129">
        <v>43656.988344907404</v>
      </c>
    </row>
    <row r="186" spans="1:4" ht="15">
      <c r="A186" s="63" t="s">
        <v>351</v>
      </c>
      <c r="B186" s="63" t="s">
        <v>390</v>
      </c>
      <c r="C186" s="69" t="s">
        <v>367</v>
      </c>
      <c r="D186" s="129">
        <v>43656.988344907404</v>
      </c>
    </row>
    <row r="187" spans="1:4" ht="15">
      <c r="A187" s="63" t="s">
        <v>351</v>
      </c>
      <c r="B187" s="63" t="s">
        <v>468</v>
      </c>
      <c r="C187" s="69" t="s">
        <v>367</v>
      </c>
      <c r="D187" s="129">
        <v>43656.988344907404</v>
      </c>
    </row>
    <row r="188" spans="1:4" ht="15">
      <c r="A188" s="63" t="s">
        <v>351</v>
      </c>
      <c r="B188" s="63" t="s">
        <v>357</v>
      </c>
      <c r="C188" s="69" t="s">
        <v>367</v>
      </c>
      <c r="D188" s="129">
        <v>43656.988344907404</v>
      </c>
    </row>
    <row r="189" spans="1:4" ht="15">
      <c r="A189" s="63" t="s">
        <v>351</v>
      </c>
      <c r="B189" s="63" t="s">
        <v>377</v>
      </c>
      <c r="C189" s="69" t="s">
        <v>367</v>
      </c>
      <c r="D189" s="129">
        <v>43656.988344907404</v>
      </c>
    </row>
    <row r="190" spans="1:4" ht="15">
      <c r="A190" s="63" t="s">
        <v>351</v>
      </c>
      <c r="B190" s="63" t="s">
        <v>376</v>
      </c>
      <c r="C190" s="69" t="s">
        <v>367</v>
      </c>
      <c r="D190" s="129">
        <v>43656.988344907404</v>
      </c>
    </row>
    <row r="191" spans="1:4" ht="15">
      <c r="A191" s="63" t="s">
        <v>351</v>
      </c>
      <c r="B191" s="63" t="s">
        <v>451</v>
      </c>
      <c r="C191" s="69" t="s">
        <v>365</v>
      </c>
      <c r="D191" s="129">
        <v>43654.829733796294</v>
      </c>
    </row>
    <row r="192" spans="1:4" ht="15">
      <c r="A192" s="63" t="s">
        <v>351</v>
      </c>
      <c r="B192" s="63" t="s">
        <v>340</v>
      </c>
      <c r="C192" s="69" t="s">
        <v>365</v>
      </c>
      <c r="D192" s="129">
        <v>43654.829733796294</v>
      </c>
    </row>
    <row r="193" spans="1:4" ht="15">
      <c r="A193" s="63" t="s">
        <v>351</v>
      </c>
      <c r="B193" s="63" t="s">
        <v>421</v>
      </c>
      <c r="C193" s="69" t="s">
        <v>365</v>
      </c>
      <c r="D193" s="129">
        <v>43654.829733796294</v>
      </c>
    </row>
    <row r="194" spans="1:4" ht="15">
      <c r="A194" s="63" t="s">
        <v>351</v>
      </c>
      <c r="B194" s="63" t="s">
        <v>457</v>
      </c>
      <c r="C194" s="69" t="s">
        <v>365</v>
      </c>
      <c r="D194" s="129">
        <v>43654.829733796294</v>
      </c>
    </row>
    <row r="195" spans="1:4" ht="15">
      <c r="A195" s="63" t="s">
        <v>351</v>
      </c>
      <c r="B195" s="63" t="s">
        <v>425</v>
      </c>
      <c r="C195" s="69" t="s">
        <v>365</v>
      </c>
      <c r="D195" s="129">
        <v>43654.829733796294</v>
      </c>
    </row>
    <row r="196" spans="1:4" ht="15">
      <c r="A196" s="63" t="s">
        <v>351</v>
      </c>
      <c r="B196" s="63" t="s">
        <v>469</v>
      </c>
      <c r="C196" s="69" t="s">
        <v>365</v>
      </c>
      <c r="D196" s="129">
        <v>43654.829733796294</v>
      </c>
    </row>
    <row r="197" spans="1:4" ht="15">
      <c r="A197" s="63" t="s">
        <v>351</v>
      </c>
      <c r="B197" s="63" t="s">
        <v>470</v>
      </c>
      <c r="C197" s="69" t="s">
        <v>365</v>
      </c>
      <c r="D197" s="129">
        <v>43654.829733796294</v>
      </c>
    </row>
    <row r="198" spans="1:4" ht="15">
      <c r="A198" s="63" t="s">
        <v>351</v>
      </c>
      <c r="B198" s="63" t="s">
        <v>471</v>
      </c>
      <c r="C198" s="69" t="s">
        <v>365</v>
      </c>
      <c r="D198" s="129">
        <v>43654.829733796294</v>
      </c>
    </row>
    <row r="199" spans="1:4" ht="15">
      <c r="A199" s="63" t="s">
        <v>351</v>
      </c>
      <c r="B199" s="63" t="s">
        <v>423</v>
      </c>
      <c r="C199" s="69" t="s">
        <v>365</v>
      </c>
      <c r="D199" s="129">
        <v>43654.829733796294</v>
      </c>
    </row>
    <row r="200" spans="1:4" ht="15">
      <c r="A200" s="63" t="s">
        <v>351</v>
      </c>
      <c r="B200" s="63" t="s">
        <v>349</v>
      </c>
      <c r="C200" s="69" t="s">
        <v>365</v>
      </c>
      <c r="D200" s="129">
        <v>43654.829733796294</v>
      </c>
    </row>
    <row r="201" spans="1:4" ht="15">
      <c r="A201" s="63" t="s">
        <v>351</v>
      </c>
      <c r="B201" s="63" t="s">
        <v>384</v>
      </c>
      <c r="C201" s="69" t="s">
        <v>365</v>
      </c>
      <c r="D201" s="129">
        <v>43654.829733796294</v>
      </c>
    </row>
    <row r="202" spans="1:4" ht="15">
      <c r="A202" s="63" t="s">
        <v>351</v>
      </c>
      <c r="B202" s="63" t="s">
        <v>472</v>
      </c>
      <c r="C202" s="69" t="s">
        <v>365</v>
      </c>
      <c r="D202" s="129">
        <v>43654.829733796294</v>
      </c>
    </row>
    <row r="203" spans="1:4" ht="15">
      <c r="A203" s="63" t="s">
        <v>351</v>
      </c>
      <c r="B203" s="63" t="s">
        <v>473</v>
      </c>
      <c r="C203" s="69" t="s">
        <v>365</v>
      </c>
      <c r="D203" s="129">
        <v>43654.829733796294</v>
      </c>
    </row>
    <row r="204" spans="1:4" ht="15">
      <c r="A204" s="63" t="s">
        <v>351</v>
      </c>
      <c r="B204" s="63" t="s">
        <v>464</v>
      </c>
      <c r="C204" s="69" t="s">
        <v>365</v>
      </c>
      <c r="D204" s="129">
        <v>43654.829733796294</v>
      </c>
    </row>
    <row r="205" spans="1:4" ht="15">
      <c r="A205" s="63" t="s">
        <v>351</v>
      </c>
      <c r="B205" s="63" t="s">
        <v>392</v>
      </c>
      <c r="C205" s="69" t="s">
        <v>365</v>
      </c>
      <c r="D205" s="129">
        <v>43654.829733796294</v>
      </c>
    </row>
    <row r="206" spans="1:4" ht="15">
      <c r="A206" s="63" t="s">
        <v>351</v>
      </c>
      <c r="B206" s="63" t="s">
        <v>339</v>
      </c>
      <c r="C206" s="69" t="s">
        <v>365</v>
      </c>
      <c r="D206" s="129">
        <v>43654.829733796294</v>
      </c>
    </row>
    <row r="207" spans="1:4" ht="15">
      <c r="A207" s="63" t="s">
        <v>351</v>
      </c>
      <c r="B207" s="63" t="s">
        <v>418</v>
      </c>
      <c r="C207" s="69" t="s">
        <v>365</v>
      </c>
      <c r="D207" s="129">
        <v>43654.829733796294</v>
      </c>
    </row>
    <row r="208" spans="1:4" ht="15">
      <c r="A208" s="63" t="s">
        <v>351</v>
      </c>
      <c r="B208" s="63" t="s">
        <v>462</v>
      </c>
      <c r="C208" s="69" t="s">
        <v>365</v>
      </c>
      <c r="D208" s="129">
        <v>43654.829733796294</v>
      </c>
    </row>
    <row r="209" spans="1:4" ht="15">
      <c r="A209" s="63" t="s">
        <v>351</v>
      </c>
      <c r="B209" s="63">
        <v>5</v>
      </c>
      <c r="C209" s="69" t="s">
        <v>365</v>
      </c>
      <c r="D209" s="129">
        <v>43654.829733796294</v>
      </c>
    </row>
    <row r="210" spans="1:4" ht="15">
      <c r="A210" s="63" t="s">
        <v>351</v>
      </c>
      <c r="B210" s="63" t="s">
        <v>393</v>
      </c>
      <c r="C210" s="69" t="s">
        <v>365</v>
      </c>
      <c r="D210" s="129">
        <v>43654.829733796294</v>
      </c>
    </row>
    <row r="211" spans="1:4" ht="15">
      <c r="A211" s="63" t="s">
        <v>351</v>
      </c>
      <c r="B211" s="63" t="s">
        <v>331</v>
      </c>
      <c r="C211" s="69" t="s">
        <v>365</v>
      </c>
      <c r="D211" s="129">
        <v>43654.829733796294</v>
      </c>
    </row>
    <row r="212" spans="1:4" ht="15">
      <c r="A212" s="63" t="s">
        <v>351</v>
      </c>
      <c r="B212" s="63" t="s">
        <v>474</v>
      </c>
      <c r="C212" s="69" t="s">
        <v>365</v>
      </c>
      <c r="D212" s="129">
        <v>43654.829733796294</v>
      </c>
    </row>
    <row r="213" spans="1:4" ht="15">
      <c r="A213" s="63" t="s">
        <v>351</v>
      </c>
      <c r="B213" s="63" t="s">
        <v>449</v>
      </c>
      <c r="C213" s="69" t="s">
        <v>365</v>
      </c>
      <c r="D213" s="129">
        <v>43654.829733796294</v>
      </c>
    </row>
    <row r="214" spans="1:4" ht="15">
      <c r="A214" s="63" t="s">
        <v>351</v>
      </c>
      <c r="B214" s="63" t="s">
        <v>344</v>
      </c>
      <c r="C214" s="69" t="s">
        <v>365</v>
      </c>
      <c r="D214" s="129">
        <v>43654.829733796294</v>
      </c>
    </row>
    <row r="215" spans="1:4" ht="15">
      <c r="A215" s="63" t="s">
        <v>351</v>
      </c>
      <c r="B215" s="63" t="s">
        <v>394</v>
      </c>
      <c r="C215" s="69" t="s">
        <v>365</v>
      </c>
      <c r="D215" s="129">
        <v>43654.829733796294</v>
      </c>
    </row>
    <row r="216" spans="1:4" ht="15">
      <c r="A216" s="63" t="s">
        <v>351</v>
      </c>
      <c r="B216" s="63" t="s">
        <v>395</v>
      </c>
      <c r="C216" s="69" t="s">
        <v>365</v>
      </c>
      <c r="D216" s="129">
        <v>43654.829733796294</v>
      </c>
    </row>
    <row r="217" spans="1:4" ht="15">
      <c r="A217" s="63" t="s">
        <v>351</v>
      </c>
      <c r="B217" s="63" t="s">
        <v>444</v>
      </c>
      <c r="C217" s="69" t="s">
        <v>365</v>
      </c>
      <c r="D217" s="129">
        <v>43654.829733796294</v>
      </c>
    </row>
    <row r="218" spans="1:4" ht="15">
      <c r="A218" s="63" t="s">
        <v>351</v>
      </c>
      <c r="B218" s="63" t="s">
        <v>343</v>
      </c>
      <c r="C218" s="69" t="s">
        <v>365</v>
      </c>
      <c r="D218" s="129">
        <v>43654.829733796294</v>
      </c>
    </row>
    <row r="219" spans="1:4" ht="15">
      <c r="A219" s="63" t="s">
        <v>351</v>
      </c>
      <c r="B219" s="63" t="s">
        <v>391</v>
      </c>
      <c r="C219" s="69" t="s">
        <v>365</v>
      </c>
      <c r="D219" s="129">
        <v>43654.829733796294</v>
      </c>
    </row>
    <row r="220" spans="1:4" ht="15">
      <c r="A220" s="63" t="s">
        <v>351</v>
      </c>
      <c r="B220" s="63" t="s">
        <v>447</v>
      </c>
      <c r="C220" s="69" t="s">
        <v>365</v>
      </c>
      <c r="D220" s="129">
        <v>43654.829733796294</v>
      </c>
    </row>
    <row r="221" spans="1:4" ht="15">
      <c r="A221" s="63" t="s">
        <v>351</v>
      </c>
      <c r="B221" s="63" t="s">
        <v>475</v>
      </c>
      <c r="C221" s="69" t="s">
        <v>365</v>
      </c>
      <c r="D221" s="129">
        <v>43654.829733796294</v>
      </c>
    </row>
    <row r="222" spans="1:4" ht="15">
      <c r="A222" s="63" t="s">
        <v>351</v>
      </c>
      <c r="B222" s="63" t="s">
        <v>442</v>
      </c>
      <c r="C222" s="69" t="s">
        <v>365</v>
      </c>
      <c r="D222" s="129">
        <v>43654.829733796294</v>
      </c>
    </row>
    <row r="223" spans="1:4" ht="15">
      <c r="A223" s="63" t="s">
        <v>351</v>
      </c>
      <c r="B223" s="63" t="s">
        <v>396</v>
      </c>
      <c r="C223" s="69" t="s">
        <v>365</v>
      </c>
      <c r="D223" s="129">
        <v>43654.829733796294</v>
      </c>
    </row>
    <row r="224" spans="1:4" ht="15">
      <c r="A224" s="63" t="s">
        <v>351</v>
      </c>
      <c r="B224" s="63" t="s">
        <v>397</v>
      </c>
      <c r="C224" s="69" t="s">
        <v>365</v>
      </c>
      <c r="D224" s="129">
        <v>43654.829733796294</v>
      </c>
    </row>
    <row r="225" spans="1:4" ht="15">
      <c r="A225" s="63" t="s">
        <v>351</v>
      </c>
      <c r="B225" s="63" t="s">
        <v>336</v>
      </c>
      <c r="C225" s="69" t="s">
        <v>365</v>
      </c>
      <c r="D225" s="129">
        <v>43654.829733796294</v>
      </c>
    </row>
    <row r="226" spans="1:4" ht="15">
      <c r="A226" s="63" t="s">
        <v>351</v>
      </c>
      <c r="B226" s="63" t="s">
        <v>476</v>
      </c>
      <c r="C226" s="69" t="s">
        <v>365</v>
      </c>
      <c r="D226" s="129">
        <v>43654.829733796294</v>
      </c>
    </row>
    <row r="227" spans="1:4" ht="15">
      <c r="A227" s="63" t="s">
        <v>351</v>
      </c>
      <c r="B227" s="63" t="s">
        <v>477</v>
      </c>
      <c r="C227" s="69" t="s">
        <v>365</v>
      </c>
      <c r="D227" s="129">
        <v>43654.829733796294</v>
      </c>
    </row>
    <row r="228" spans="1:4" ht="15">
      <c r="A228" s="63" t="s">
        <v>351</v>
      </c>
      <c r="B228" s="63" t="s">
        <v>478</v>
      </c>
      <c r="C228" s="69" t="s">
        <v>365</v>
      </c>
      <c r="D228" s="129">
        <v>43654.829733796294</v>
      </c>
    </row>
    <row r="229" spans="1:4" ht="15">
      <c r="A229" s="63" t="s">
        <v>349</v>
      </c>
      <c r="B229" s="63" t="s">
        <v>479</v>
      </c>
      <c r="C229" s="69" t="s">
        <v>366</v>
      </c>
      <c r="D229" s="129">
        <v>43654.77043981481</v>
      </c>
    </row>
    <row r="230" spans="1:4" ht="15">
      <c r="A230" s="63" t="s">
        <v>349</v>
      </c>
      <c r="B230" s="63" t="s">
        <v>338</v>
      </c>
      <c r="C230" s="69" t="s">
        <v>366</v>
      </c>
      <c r="D230" s="129">
        <v>43654.77043981481</v>
      </c>
    </row>
    <row r="231" spans="1:4" ht="15">
      <c r="A231" s="63" t="s">
        <v>349</v>
      </c>
      <c r="B231" s="63" t="s">
        <v>449</v>
      </c>
      <c r="C231" s="69" t="s">
        <v>366</v>
      </c>
      <c r="D231" s="129">
        <v>43654.77043981481</v>
      </c>
    </row>
    <row r="232" spans="1:4" ht="15">
      <c r="A232" s="63" t="s">
        <v>349</v>
      </c>
      <c r="B232" s="63" t="s">
        <v>418</v>
      </c>
      <c r="C232" s="69" t="s">
        <v>366</v>
      </c>
      <c r="D232" s="129">
        <v>43654.77043981481</v>
      </c>
    </row>
    <row r="233" spans="1:4" ht="15">
      <c r="A233" s="63" t="s">
        <v>349</v>
      </c>
      <c r="B233" s="63" t="s">
        <v>443</v>
      </c>
      <c r="C233" s="69" t="s">
        <v>366</v>
      </c>
      <c r="D233" s="129">
        <v>43654.77043981481</v>
      </c>
    </row>
    <row r="234" spans="1:4" ht="15">
      <c r="A234" s="63" t="s">
        <v>349</v>
      </c>
      <c r="B234" s="63" t="s">
        <v>409</v>
      </c>
      <c r="C234" s="69" t="s">
        <v>366</v>
      </c>
      <c r="D234" s="129">
        <v>43654.77043981481</v>
      </c>
    </row>
    <row r="235" spans="1:4" ht="15">
      <c r="A235" s="63" t="s">
        <v>349</v>
      </c>
      <c r="B235" s="63" t="s">
        <v>472</v>
      </c>
      <c r="C235" s="69" t="s">
        <v>366</v>
      </c>
      <c r="D235" s="129">
        <v>43654.77043981481</v>
      </c>
    </row>
    <row r="236" spans="1:4" ht="15">
      <c r="A236" s="63" t="s">
        <v>349</v>
      </c>
      <c r="B236" s="63" t="s">
        <v>480</v>
      </c>
      <c r="C236" s="69" t="s">
        <v>366</v>
      </c>
      <c r="D236" s="129">
        <v>43654.77043981481</v>
      </c>
    </row>
    <row r="237" spans="1:4" ht="15">
      <c r="A237" s="63" t="s">
        <v>349</v>
      </c>
      <c r="B237" s="63" t="s">
        <v>349</v>
      </c>
      <c r="C237" s="69" t="s">
        <v>366</v>
      </c>
      <c r="D237" s="129">
        <v>43654.77043981481</v>
      </c>
    </row>
    <row r="238" spans="1:4" ht="15">
      <c r="A238" s="63" t="s">
        <v>349</v>
      </c>
      <c r="B238" s="63" t="s">
        <v>481</v>
      </c>
      <c r="C238" s="69" t="s">
        <v>366</v>
      </c>
      <c r="D238" s="129">
        <v>43654.77043981481</v>
      </c>
    </row>
    <row r="239" spans="1:4" ht="15">
      <c r="A239" s="63" t="s">
        <v>349</v>
      </c>
      <c r="B239" s="63" t="s">
        <v>469</v>
      </c>
      <c r="C239" s="69" t="s">
        <v>366</v>
      </c>
      <c r="D239" s="129">
        <v>43654.77043981481</v>
      </c>
    </row>
    <row r="240" spans="1:4" ht="15">
      <c r="A240" s="63" t="s">
        <v>349</v>
      </c>
      <c r="B240" s="63" t="s">
        <v>470</v>
      </c>
      <c r="C240" s="69" t="s">
        <v>366</v>
      </c>
      <c r="D240" s="129">
        <v>43654.77043981481</v>
      </c>
    </row>
    <row r="241" spans="1:4" ht="15">
      <c r="A241" s="63" t="s">
        <v>349</v>
      </c>
      <c r="B241" s="63" t="s">
        <v>471</v>
      </c>
      <c r="C241" s="69" t="s">
        <v>366</v>
      </c>
      <c r="D241" s="129">
        <v>43654.77043981481</v>
      </c>
    </row>
    <row r="242" spans="1:4" ht="15">
      <c r="A242" s="63" t="s">
        <v>349</v>
      </c>
      <c r="B242" s="63" t="s">
        <v>423</v>
      </c>
      <c r="C242" s="69" t="s">
        <v>366</v>
      </c>
      <c r="D242" s="129">
        <v>43654.77043981481</v>
      </c>
    </row>
    <row r="243" spans="1:4" ht="15">
      <c r="A243" s="63" t="s">
        <v>349</v>
      </c>
      <c r="B243" s="63" t="s">
        <v>482</v>
      </c>
      <c r="C243" s="69" t="s">
        <v>366</v>
      </c>
      <c r="D243" s="129">
        <v>43654.77043981481</v>
      </c>
    </row>
    <row r="244" spans="1:4" ht="15">
      <c r="A244" s="63" t="s">
        <v>349</v>
      </c>
      <c r="B244" s="63" t="s">
        <v>329</v>
      </c>
      <c r="C244" s="69" t="s">
        <v>366</v>
      </c>
      <c r="D244" s="129">
        <v>43654.77043981481</v>
      </c>
    </row>
    <row r="245" spans="1:4" ht="15">
      <c r="A245" s="63" t="s">
        <v>349</v>
      </c>
      <c r="B245" s="63" t="s">
        <v>483</v>
      </c>
      <c r="C245" s="69" t="s">
        <v>366</v>
      </c>
      <c r="D245" s="129">
        <v>43654.77043981481</v>
      </c>
    </row>
    <row r="246" spans="1:4" ht="15">
      <c r="A246" s="63" t="s">
        <v>349</v>
      </c>
      <c r="B246" s="63" t="s">
        <v>445</v>
      </c>
      <c r="C246" s="69" t="s">
        <v>366</v>
      </c>
      <c r="D246" s="129">
        <v>43654.77043981481</v>
      </c>
    </row>
    <row r="247" spans="1:4" ht="15">
      <c r="A247" s="63" t="s">
        <v>349</v>
      </c>
      <c r="B247" s="63" t="s">
        <v>484</v>
      </c>
      <c r="C247" s="69" t="s">
        <v>366</v>
      </c>
      <c r="D247" s="129">
        <v>43654.77043981481</v>
      </c>
    </row>
    <row r="248" spans="1:4" ht="15">
      <c r="A248" s="63" t="s">
        <v>349</v>
      </c>
      <c r="B248" s="63" t="s">
        <v>410</v>
      </c>
      <c r="C248" s="69" t="s">
        <v>366</v>
      </c>
      <c r="D248" s="129">
        <v>43654.77043981481</v>
      </c>
    </row>
    <row r="249" spans="1:4" ht="15">
      <c r="A249" s="63" t="s">
        <v>349</v>
      </c>
      <c r="B249" s="63" t="s">
        <v>446</v>
      </c>
      <c r="C249" s="69" t="s">
        <v>366</v>
      </c>
      <c r="D249" s="129">
        <v>43654.77043981481</v>
      </c>
    </row>
    <row r="250" spans="1:4" ht="15">
      <c r="A250" s="63" t="s">
        <v>349</v>
      </c>
      <c r="B250" s="63" t="s">
        <v>448</v>
      </c>
      <c r="C250" s="69" t="s">
        <v>366</v>
      </c>
      <c r="D250" s="129">
        <v>43654.77043981481</v>
      </c>
    </row>
    <row r="251" spans="1:4" ht="15">
      <c r="A251" s="63" t="s">
        <v>349</v>
      </c>
      <c r="B251" s="63" t="s">
        <v>457</v>
      </c>
      <c r="C251" s="69" t="s">
        <v>366</v>
      </c>
      <c r="D251" s="129">
        <v>43654.77043981481</v>
      </c>
    </row>
    <row r="252" spans="1:4" ht="15">
      <c r="A252" s="63" t="s">
        <v>349</v>
      </c>
      <c r="B252" s="63" t="s">
        <v>485</v>
      </c>
      <c r="C252" s="69" t="s">
        <v>366</v>
      </c>
      <c r="D252" s="129">
        <v>43654.77043981481</v>
      </c>
    </row>
    <row r="253" spans="1:4" ht="15">
      <c r="A253" s="63" t="s">
        <v>349</v>
      </c>
      <c r="B253" s="63" t="s">
        <v>486</v>
      </c>
      <c r="C253" s="69" t="s">
        <v>366</v>
      </c>
      <c r="D253" s="129">
        <v>43654.77043981481</v>
      </c>
    </row>
    <row r="254" spans="1:4" ht="15">
      <c r="A254" s="63" t="s">
        <v>349</v>
      </c>
      <c r="B254" s="63" t="s">
        <v>487</v>
      </c>
      <c r="C254" s="69" t="s">
        <v>366</v>
      </c>
      <c r="D254" s="129">
        <v>43654.77043981481</v>
      </c>
    </row>
    <row r="255" spans="1:4" ht="15">
      <c r="A255" s="63" t="s">
        <v>349</v>
      </c>
      <c r="B255" s="63" t="s">
        <v>453</v>
      </c>
      <c r="C255" s="69" t="s">
        <v>366</v>
      </c>
      <c r="D255" s="129">
        <v>43654.77043981481</v>
      </c>
    </row>
    <row r="256" spans="1:4" ht="15">
      <c r="A256" s="63" t="s">
        <v>349</v>
      </c>
      <c r="B256" s="63" t="s">
        <v>433</v>
      </c>
      <c r="C256" s="69" t="s">
        <v>366</v>
      </c>
      <c r="D256" s="129">
        <v>43654.77043981481</v>
      </c>
    </row>
    <row r="257" spans="1:4" ht="15">
      <c r="A257" s="63" t="s">
        <v>349</v>
      </c>
      <c r="B257" s="63" t="s">
        <v>488</v>
      </c>
      <c r="C257" s="69" t="s">
        <v>366</v>
      </c>
      <c r="D257" s="129">
        <v>43654.77043981481</v>
      </c>
    </row>
    <row r="258" spans="1:4" ht="15">
      <c r="A258" s="63" t="s">
        <v>349</v>
      </c>
      <c r="B258" s="63" t="s">
        <v>489</v>
      </c>
      <c r="C258" s="69" t="s">
        <v>366</v>
      </c>
      <c r="D258" s="129">
        <v>43654.77043981481</v>
      </c>
    </row>
    <row r="259" spans="1:4" ht="15">
      <c r="A259" s="63" t="s">
        <v>349</v>
      </c>
      <c r="B259" s="63" t="s">
        <v>450</v>
      </c>
      <c r="C259" s="69" t="s">
        <v>366</v>
      </c>
      <c r="D259" s="129">
        <v>43654.77043981481</v>
      </c>
    </row>
    <row r="260" spans="1:4" ht="15">
      <c r="A260" s="63" t="s">
        <v>349</v>
      </c>
      <c r="B260" s="63" t="s">
        <v>490</v>
      </c>
      <c r="C260" s="69" t="s">
        <v>366</v>
      </c>
      <c r="D260" s="129">
        <v>43654.77043981481</v>
      </c>
    </row>
    <row r="261" spans="1:4" ht="15">
      <c r="A261" s="63" t="s">
        <v>349</v>
      </c>
      <c r="B261" s="63" t="s">
        <v>345</v>
      </c>
      <c r="C261" s="69" t="s">
        <v>366</v>
      </c>
      <c r="D261" s="129">
        <v>43654.77043981481</v>
      </c>
    </row>
    <row r="262" spans="1:4" ht="15">
      <c r="A262" s="63" t="s">
        <v>349</v>
      </c>
      <c r="B262" s="63" t="s">
        <v>411</v>
      </c>
      <c r="C262" s="69" t="s">
        <v>366</v>
      </c>
      <c r="D262" s="129">
        <v>43654.77043981481</v>
      </c>
    </row>
    <row r="263" spans="1:4" ht="15">
      <c r="A263" s="63" t="s">
        <v>350</v>
      </c>
      <c r="B263" s="63" t="s">
        <v>479</v>
      </c>
      <c r="C263" s="69" t="s">
        <v>364</v>
      </c>
      <c r="D263" s="129">
        <v>43655.006423611114</v>
      </c>
    </row>
    <row r="264" spans="1:4" ht="15">
      <c r="A264" s="63" t="s">
        <v>350</v>
      </c>
      <c r="B264" s="63" t="s">
        <v>338</v>
      </c>
      <c r="C264" s="69" t="s">
        <v>364</v>
      </c>
      <c r="D264" s="129">
        <v>43655.006423611114</v>
      </c>
    </row>
    <row r="265" spans="1:4" ht="15">
      <c r="A265" s="63" t="s">
        <v>350</v>
      </c>
      <c r="B265" s="63" t="s">
        <v>449</v>
      </c>
      <c r="C265" s="69" t="s">
        <v>364</v>
      </c>
      <c r="D265" s="129">
        <v>43655.006423611114</v>
      </c>
    </row>
    <row r="266" spans="1:4" ht="15">
      <c r="A266" s="63" t="s">
        <v>350</v>
      </c>
      <c r="B266" s="63" t="s">
        <v>418</v>
      </c>
      <c r="C266" s="69" t="s">
        <v>364</v>
      </c>
      <c r="D266" s="129">
        <v>43655.006423611114</v>
      </c>
    </row>
    <row r="267" spans="1:4" ht="15">
      <c r="A267" s="63" t="s">
        <v>350</v>
      </c>
      <c r="B267" s="63" t="s">
        <v>443</v>
      </c>
      <c r="C267" s="69" t="s">
        <v>364</v>
      </c>
      <c r="D267" s="129">
        <v>43655.006423611114</v>
      </c>
    </row>
    <row r="268" spans="1:4" ht="15">
      <c r="A268" s="63" t="s">
        <v>350</v>
      </c>
      <c r="B268" s="63" t="s">
        <v>409</v>
      </c>
      <c r="C268" s="69" t="s">
        <v>364</v>
      </c>
      <c r="D268" s="129">
        <v>43655.006423611114</v>
      </c>
    </row>
    <row r="269" spans="1:4" ht="15">
      <c r="A269" s="63" t="s">
        <v>350</v>
      </c>
      <c r="B269" s="63" t="s">
        <v>472</v>
      </c>
      <c r="C269" s="69" t="s">
        <v>364</v>
      </c>
      <c r="D269" s="129">
        <v>43655.006423611114</v>
      </c>
    </row>
    <row r="270" spans="1:4" ht="15">
      <c r="A270" s="63" t="s">
        <v>350</v>
      </c>
      <c r="B270" s="63" t="s">
        <v>480</v>
      </c>
      <c r="C270" s="69" t="s">
        <v>364</v>
      </c>
      <c r="D270" s="129">
        <v>43655.006423611114</v>
      </c>
    </row>
    <row r="271" spans="1:4" ht="15">
      <c r="A271" s="63" t="s">
        <v>350</v>
      </c>
      <c r="B271" s="63" t="s">
        <v>349</v>
      </c>
      <c r="C271" s="69" t="s">
        <v>364</v>
      </c>
      <c r="D271" s="129">
        <v>43655.006423611114</v>
      </c>
    </row>
    <row r="272" spans="1:4" ht="15">
      <c r="A272" s="63" t="s">
        <v>350</v>
      </c>
      <c r="B272" s="63" t="s">
        <v>481</v>
      </c>
      <c r="C272" s="69" t="s">
        <v>364</v>
      </c>
      <c r="D272" s="129">
        <v>43655.006423611114</v>
      </c>
    </row>
    <row r="273" spans="1:4" ht="15">
      <c r="A273" s="63" t="s">
        <v>350</v>
      </c>
      <c r="B273" s="63" t="s">
        <v>469</v>
      </c>
      <c r="C273" s="69" t="s">
        <v>364</v>
      </c>
      <c r="D273" s="129">
        <v>43655.006423611114</v>
      </c>
    </row>
    <row r="274" spans="1:4" ht="15">
      <c r="A274" s="63" t="s">
        <v>350</v>
      </c>
      <c r="B274" s="63" t="s">
        <v>470</v>
      </c>
      <c r="C274" s="69" t="s">
        <v>364</v>
      </c>
      <c r="D274" s="129">
        <v>43655.006423611114</v>
      </c>
    </row>
    <row r="275" spans="1:4" ht="15">
      <c r="A275" s="63" t="s">
        <v>350</v>
      </c>
      <c r="B275" s="63" t="s">
        <v>471</v>
      </c>
      <c r="C275" s="69" t="s">
        <v>364</v>
      </c>
      <c r="D275" s="129">
        <v>43655.006423611114</v>
      </c>
    </row>
    <row r="276" spans="1:4" ht="15">
      <c r="A276" s="63" t="s">
        <v>350</v>
      </c>
      <c r="B276" s="63" t="s">
        <v>423</v>
      </c>
      <c r="C276" s="69" t="s">
        <v>364</v>
      </c>
      <c r="D276" s="129">
        <v>43655.006423611114</v>
      </c>
    </row>
    <row r="277" spans="1:4" ht="15">
      <c r="A277" s="63" t="s">
        <v>350</v>
      </c>
      <c r="B277" s="63" t="s">
        <v>482</v>
      </c>
      <c r="C277" s="69" t="s">
        <v>364</v>
      </c>
      <c r="D277" s="129">
        <v>43655.006423611114</v>
      </c>
    </row>
    <row r="278" spans="1:4" ht="15">
      <c r="A278" s="63" t="s">
        <v>350</v>
      </c>
      <c r="B278" s="63" t="s">
        <v>329</v>
      </c>
      <c r="C278" s="69" t="s">
        <v>364</v>
      </c>
      <c r="D278" s="129">
        <v>43655.006423611114</v>
      </c>
    </row>
    <row r="279" spans="1:4" ht="15">
      <c r="A279" s="63" t="s">
        <v>350</v>
      </c>
      <c r="B279" s="63" t="s">
        <v>483</v>
      </c>
      <c r="C279" s="69" t="s">
        <v>364</v>
      </c>
      <c r="D279" s="129">
        <v>43655.006423611114</v>
      </c>
    </row>
    <row r="280" spans="1:4" ht="15">
      <c r="A280" s="63" t="s">
        <v>350</v>
      </c>
      <c r="B280" s="63" t="s">
        <v>445</v>
      </c>
      <c r="C280" s="69" t="s">
        <v>364</v>
      </c>
      <c r="D280" s="129">
        <v>43655.006423611114</v>
      </c>
    </row>
    <row r="281" spans="1:4" ht="15">
      <c r="A281" s="63" t="s">
        <v>350</v>
      </c>
      <c r="B281" s="63" t="s">
        <v>484</v>
      </c>
      <c r="C281" s="69" t="s">
        <v>364</v>
      </c>
      <c r="D281" s="129">
        <v>43655.006423611114</v>
      </c>
    </row>
    <row r="282" spans="1:4" ht="15">
      <c r="A282" s="63" t="s">
        <v>350</v>
      </c>
      <c r="B282" s="63" t="s">
        <v>410</v>
      </c>
      <c r="C282" s="69" t="s">
        <v>364</v>
      </c>
      <c r="D282" s="129">
        <v>43655.006423611114</v>
      </c>
    </row>
    <row r="283" spans="1:4" ht="15">
      <c r="A283" s="63" t="s">
        <v>350</v>
      </c>
      <c r="B283" s="63" t="s">
        <v>446</v>
      </c>
      <c r="C283" s="69" t="s">
        <v>364</v>
      </c>
      <c r="D283" s="129">
        <v>43655.006423611114</v>
      </c>
    </row>
    <row r="284" spans="1:4" ht="15">
      <c r="A284" s="63" t="s">
        <v>350</v>
      </c>
      <c r="B284" s="63" t="s">
        <v>448</v>
      </c>
      <c r="C284" s="69" t="s">
        <v>364</v>
      </c>
      <c r="D284" s="129">
        <v>43655.006423611114</v>
      </c>
    </row>
    <row r="285" spans="1:4" ht="15">
      <c r="A285" s="63" t="s">
        <v>350</v>
      </c>
      <c r="B285" s="63" t="s">
        <v>457</v>
      </c>
      <c r="C285" s="69" t="s">
        <v>364</v>
      </c>
      <c r="D285" s="129">
        <v>43655.006423611114</v>
      </c>
    </row>
    <row r="286" spans="1:4" ht="15">
      <c r="A286" s="63" t="s">
        <v>350</v>
      </c>
      <c r="B286" s="63" t="s">
        <v>485</v>
      </c>
      <c r="C286" s="69" t="s">
        <v>364</v>
      </c>
      <c r="D286" s="129">
        <v>43655.006423611114</v>
      </c>
    </row>
    <row r="287" spans="1:4" ht="15">
      <c r="A287" s="63" t="s">
        <v>350</v>
      </c>
      <c r="B287" s="63" t="s">
        <v>486</v>
      </c>
      <c r="C287" s="69" t="s">
        <v>364</v>
      </c>
      <c r="D287" s="129">
        <v>43655.006423611114</v>
      </c>
    </row>
    <row r="288" spans="1:4" ht="15">
      <c r="A288" s="63" t="s">
        <v>350</v>
      </c>
      <c r="B288" s="63" t="s">
        <v>487</v>
      </c>
      <c r="C288" s="69" t="s">
        <v>364</v>
      </c>
      <c r="D288" s="129">
        <v>43655.006423611114</v>
      </c>
    </row>
    <row r="289" spans="1:4" ht="15">
      <c r="A289" s="63" t="s">
        <v>350</v>
      </c>
      <c r="B289" s="63" t="s">
        <v>453</v>
      </c>
      <c r="C289" s="69" t="s">
        <v>364</v>
      </c>
      <c r="D289" s="129">
        <v>43655.006423611114</v>
      </c>
    </row>
    <row r="290" spans="1:4" ht="15">
      <c r="A290" s="63" t="s">
        <v>350</v>
      </c>
      <c r="B290" s="63" t="s">
        <v>433</v>
      </c>
      <c r="C290" s="69" t="s">
        <v>364</v>
      </c>
      <c r="D290" s="129">
        <v>43655.006423611114</v>
      </c>
    </row>
    <row r="291" spans="1:4" ht="15">
      <c r="A291" s="63" t="s">
        <v>350</v>
      </c>
      <c r="B291" s="63" t="s">
        <v>488</v>
      </c>
      <c r="C291" s="69" t="s">
        <v>364</v>
      </c>
      <c r="D291" s="129">
        <v>43655.006423611114</v>
      </c>
    </row>
    <row r="292" spans="1:4" ht="15">
      <c r="A292" s="63" t="s">
        <v>350</v>
      </c>
      <c r="B292" s="63" t="s">
        <v>489</v>
      </c>
      <c r="C292" s="69" t="s">
        <v>364</v>
      </c>
      <c r="D292" s="129">
        <v>43655.006423611114</v>
      </c>
    </row>
    <row r="293" spans="1:4" ht="15">
      <c r="A293" s="63" t="s">
        <v>350</v>
      </c>
      <c r="B293" s="63" t="s">
        <v>450</v>
      </c>
      <c r="C293" s="69" t="s">
        <v>364</v>
      </c>
      <c r="D293" s="129">
        <v>43655.006423611114</v>
      </c>
    </row>
    <row r="294" spans="1:4" ht="15">
      <c r="A294" s="63" t="s">
        <v>350</v>
      </c>
      <c r="B294" s="63" t="s">
        <v>490</v>
      </c>
      <c r="C294" s="69" t="s">
        <v>364</v>
      </c>
      <c r="D294" s="129">
        <v>43655.006423611114</v>
      </c>
    </row>
    <row r="295" spans="1:4" ht="15">
      <c r="A295" s="63" t="s">
        <v>350</v>
      </c>
      <c r="B295" s="63" t="s">
        <v>345</v>
      </c>
      <c r="C295" s="69" t="s">
        <v>364</v>
      </c>
      <c r="D295" s="129">
        <v>43655.006423611114</v>
      </c>
    </row>
    <row r="296" spans="1:4" ht="15">
      <c r="A296" s="63" t="s">
        <v>350</v>
      </c>
      <c r="B296" s="63" t="s">
        <v>411</v>
      </c>
      <c r="C296" s="69" t="s">
        <v>364</v>
      </c>
      <c r="D296" s="129">
        <v>43655.006423611114</v>
      </c>
    </row>
    <row r="297" spans="1:4" ht="15">
      <c r="A297" s="63" t="s">
        <v>347</v>
      </c>
      <c r="B297" s="63" t="s">
        <v>491</v>
      </c>
      <c r="C297" s="69" t="s">
        <v>359</v>
      </c>
      <c r="D297" s="129">
        <v>43655.60502314815</v>
      </c>
    </row>
    <row r="298" spans="1:4" ht="15">
      <c r="A298" s="63" t="s">
        <v>347</v>
      </c>
      <c r="B298" s="63" t="s">
        <v>492</v>
      </c>
      <c r="C298" s="69" t="s">
        <v>359</v>
      </c>
      <c r="D298" s="129">
        <v>43655.60502314815</v>
      </c>
    </row>
    <row r="299" spans="1:4" ht="15">
      <c r="A299" s="63" t="s">
        <v>347</v>
      </c>
      <c r="B299" s="63" t="s">
        <v>493</v>
      </c>
      <c r="C299" s="69" t="s">
        <v>359</v>
      </c>
      <c r="D299" s="129">
        <v>43655.60502314815</v>
      </c>
    </row>
    <row r="300" spans="1:4" ht="15">
      <c r="A300" s="63" t="s">
        <v>347</v>
      </c>
      <c r="B300" s="63" t="s">
        <v>484</v>
      </c>
      <c r="C300" s="69" t="s">
        <v>359</v>
      </c>
      <c r="D300" s="129">
        <v>43655.60502314815</v>
      </c>
    </row>
    <row r="301" spans="1:4" ht="15">
      <c r="A301" s="63" t="s">
        <v>347</v>
      </c>
      <c r="B301" s="63" t="s">
        <v>494</v>
      </c>
      <c r="C301" s="69" t="s">
        <v>359</v>
      </c>
      <c r="D301" s="129">
        <v>43655.60502314815</v>
      </c>
    </row>
    <row r="302" spans="1:4" ht="15">
      <c r="A302" s="63" t="s">
        <v>347</v>
      </c>
      <c r="B302" s="63" t="s">
        <v>389</v>
      </c>
      <c r="C302" s="69" t="s">
        <v>359</v>
      </c>
      <c r="D302" s="129">
        <v>43655.60502314815</v>
      </c>
    </row>
    <row r="303" spans="1:4" ht="15">
      <c r="A303" s="63" t="s">
        <v>347</v>
      </c>
      <c r="B303" s="63" t="s">
        <v>495</v>
      </c>
      <c r="C303" s="69" t="s">
        <v>359</v>
      </c>
      <c r="D303" s="129">
        <v>43655.60502314815</v>
      </c>
    </row>
    <row r="304" spans="1:4" ht="15">
      <c r="A304" s="63" t="s">
        <v>347</v>
      </c>
      <c r="B304" s="63" t="s">
        <v>449</v>
      </c>
      <c r="C304" s="69" t="s">
        <v>359</v>
      </c>
      <c r="D304" s="129">
        <v>43655.60502314815</v>
      </c>
    </row>
    <row r="305" spans="1:4" ht="15">
      <c r="A305" s="63" t="s">
        <v>347</v>
      </c>
      <c r="B305" s="63" t="s">
        <v>330</v>
      </c>
      <c r="C305" s="69" t="s">
        <v>359</v>
      </c>
      <c r="D305" s="129">
        <v>43655.60502314815</v>
      </c>
    </row>
    <row r="306" spans="1:4" ht="15">
      <c r="A306" s="63" t="s">
        <v>347</v>
      </c>
      <c r="B306" s="63" t="s">
        <v>496</v>
      </c>
      <c r="C306" s="69" t="s">
        <v>359</v>
      </c>
      <c r="D306" s="129">
        <v>43655.60502314815</v>
      </c>
    </row>
    <row r="307" spans="1:4" ht="15">
      <c r="A307" s="63" t="s">
        <v>347</v>
      </c>
      <c r="B307" s="63" t="s">
        <v>447</v>
      </c>
      <c r="C307" s="69" t="s">
        <v>359</v>
      </c>
      <c r="D307" s="129">
        <v>43655.60502314815</v>
      </c>
    </row>
    <row r="308" spans="1:4" ht="15">
      <c r="A308" s="63" t="s">
        <v>347</v>
      </c>
      <c r="B308" s="63" t="s">
        <v>497</v>
      </c>
      <c r="C308" s="69" t="s">
        <v>359</v>
      </c>
      <c r="D308" s="129">
        <v>43655.60502314815</v>
      </c>
    </row>
    <row r="309" spans="1:4" ht="15">
      <c r="A309" s="63" t="s">
        <v>347</v>
      </c>
      <c r="B309" s="63" t="s">
        <v>498</v>
      </c>
      <c r="C309" s="69" t="s">
        <v>359</v>
      </c>
      <c r="D309" s="129">
        <v>43655.60502314815</v>
      </c>
    </row>
    <row r="310" spans="1:4" ht="15">
      <c r="A310" s="63" t="s">
        <v>347</v>
      </c>
      <c r="B310" s="63" t="s">
        <v>499</v>
      </c>
      <c r="C310" s="69" t="s">
        <v>359</v>
      </c>
      <c r="D310" s="129">
        <v>43655.60502314815</v>
      </c>
    </row>
    <row r="311" spans="1:4" ht="15">
      <c r="A311" s="63" t="s">
        <v>347</v>
      </c>
      <c r="B311" s="63" t="s">
        <v>500</v>
      </c>
      <c r="C311" s="69" t="s">
        <v>359</v>
      </c>
      <c r="D311" s="129">
        <v>43655.60502314815</v>
      </c>
    </row>
    <row r="312" spans="1:4" ht="15">
      <c r="A312" s="63" t="s">
        <v>347</v>
      </c>
      <c r="B312" s="63" t="s">
        <v>489</v>
      </c>
      <c r="C312" s="69" t="s">
        <v>359</v>
      </c>
      <c r="D312" s="129">
        <v>43655.60502314815</v>
      </c>
    </row>
    <row r="313" spans="1:4" ht="15">
      <c r="A313" s="63" t="s">
        <v>347</v>
      </c>
      <c r="B313" s="63" t="s">
        <v>501</v>
      </c>
      <c r="C313" s="69" t="s">
        <v>359</v>
      </c>
      <c r="D313" s="129">
        <v>43655.60502314815</v>
      </c>
    </row>
    <row r="314" spans="1:4" ht="15">
      <c r="A314" s="63" t="s">
        <v>347</v>
      </c>
      <c r="B314" s="63" t="s">
        <v>502</v>
      </c>
      <c r="C314" s="69" t="s">
        <v>359</v>
      </c>
      <c r="D314" s="129">
        <v>43655.60502314815</v>
      </c>
    </row>
    <row r="315" spans="1:4" ht="15">
      <c r="A315" s="63" t="s">
        <v>347</v>
      </c>
      <c r="B315" s="63" t="s">
        <v>503</v>
      </c>
      <c r="C315" s="69" t="s">
        <v>359</v>
      </c>
      <c r="D315" s="129">
        <v>43655.60502314815</v>
      </c>
    </row>
    <row r="316" spans="1:4" ht="15">
      <c r="A316" s="63" t="s">
        <v>347</v>
      </c>
      <c r="B316" s="63" t="s">
        <v>504</v>
      </c>
      <c r="C316" s="69" t="s">
        <v>359</v>
      </c>
      <c r="D316" s="129">
        <v>43655.60502314815</v>
      </c>
    </row>
    <row r="317" spans="1:4" ht="15">
      <c r="A317" s="63" t="s">
        <v>347</v>
      </c>
      <c r="B317" s="63" t="s">
        <v>471</v>
      </c>
      <c r="C317" s="69" t="s">
        <v>359</v>
      </c>
      <c r="D317" s="129">
        <v>43655.60502314815</v>
      </c>
    </row>
    <row r="318" spans="1:4" ht="15">
      <c r="A318" s="63" t="s">
        <v>347</v>
      </c>
      <c r="B318" s="63" t="s">
        <v>342</v>
      </c>
      <c r="C318" s="69" t="s">
        <v>359</v>
      </c>
      <c r="D318" s="129">
        <v>43655.60502314815</v>
      </c>
    </row>
    <row r="319" spans="1:4" ht="15">
      <c r="A319" s="63" t="s">
        <v>347</v>
      </c>
      <c r="B319" s="63" t="s">
        <v>505</v>
      </c>
      <c r="C319" s="69" t="s">
        <v>359</v>
      </c>
      <c r="D319" s="129">
        <v>43655.60502314815</v>
      </c>
    </row>
    <row r="320" spans="1:4" ht="15">
      <c r="A320" s="63" t="s">
        <v>347</v>
      </c>
      <c r="B320" s="63" t="s">
        <v>506</v>
      </c>
      <c r="C320" s="69" t="s">
        <v>359</v>
      </c>
      <c r="D320" s="129">
        <v>43655.60502314815</v>
      </c>
    </row>
    <row r="321" spans="1:4" ht="15">
      <c r="A321" s="63" t="s">
        <v>347</v>
      </c>
      <c r="B321" s="63" t="s">
        <v>507</v>
      </c>
      <c r="C321" s="69" t="s">
        <v>359</v>
      </c>
      <c r="D321" s="129">
        <v>43655.60502314815</v>
      </c>
    </row>
    <row r="322" spans="1:4" ht="15">
      <c r="A322" s="63" t="s">
        <v>347</v>
      </c>
      <c r="B322" s="63" t="s">
        <v>508</v>
      </c>
      <c r="C322" s="69" t="s">
        <v>359</v>
      </c>
      <c r="D322" s="129">
        <v>43655.60502314815</v>
      </c>
    </row>
    <row r="323" spans="1:4" ht="15">
      <c r="A323" s="63" t="s">
        <v>347</v>
      </c>
      <c r="B323" s="63" t="s">
        <v>509</v>
      </c>
      <c r="C323" s="69" t="s">
        <v>359</v>
      </c>
      <c r="D323" s="129">
        <v>43655.60502314815</v>
      </c>
    </row>
    <row r="324" spans="1:4" ht="15">
      <c r="A324" s="63" t="s">
        <v>347</v>
      </c>
      <c r="B324" s="63" t="s">
        <v>415</v>
      </c>
      <c r="C324" s="69" t="s">
        <v>359</v>
      </c>
      <c r="D324" s="129">
        <v>43655.60502314815</v>
      </c>
    </row>
    <row r="325" spans="1:4" ht="15">
      <c r="A325" s="63" t="s">
        <v>347</v>
      </c>
      <c r="B325" s="63" t="s">
        <v>510</v>
      </c>
      <c r="C325" s="69" t="s">
        <v>359</v>
      </c>
      <c r="D325" s="129">
        <v>43655.60502314815</v>
      </c>
    </row>
    <row r="326" spans="1:4" ht="15">
      <c r="A326" s="63" t="s">
        <v>347</v>
      </c>
      <c r="B326" s="63" t="s">
        <v>511</v>
      </c>
      <c r="C326" s="69" t="s">
        <v>359</v>
      </c>
      <c r="D326" s="129">
        <v>43655.60502314815</v>
      </c>
    </row>
    <row r="327" spans="1:4" ht="15">
      <c r="A327" s="63" t="s">
        <v>347</v>
      </c>
      <c r="B327" s="63" t="s">
        <v>512</v>
      </c>
      <c r="C327" s="69" t="s">
        <v>359</v>
      </c>
      <c r="D327" s="129">
        <v>43655.60502314815</v>
      </c>
    </row>
    <row r="328" spans="1:4" ht="15">
      <c r="A328" s="63" t="s">
        <v>347</v>
      </c>
      <c r="B328" s="63" t="s">
        <v>381</v>
      </c>
      <c r="C328" s="69" t="s">
        <v>359</v>
      </c>
      <c r="D328" s="129">
        <v>43655.60502314815</v>
      </c>
    </row>
    <row r="329" spans="1:4" ht="15">
      <c r="A329" s="63" t="s">
        <v>347</v>
      </c>
      <c r="B329" s="63" t="s">
        <v>382</v>
      </c>
      <c r="C329" s="69" t="s">
        <v>359</v>
      </c>
      <c r="D329" s="129">
        <v>43655.60502314815</v>
      </c>
    </row>
    <row r="330" spans="1:4" ht="15">
      <c r="A330" s="63" t="s">
        <v>347</v>
      </c>
      <c r="B330" s="63" t="s">
        <v>383</v>
      </c>
      <c r="C330" s="69" t="s">
        <v>359</v>
      </c>
      <c r="D330" s="129">
        <v>43655.60502314815</v>
      </c>
    </row>
    <row r="331" spans="1:4" ht="15">
      <c r="A331" s="63" t="s">
        <v>347</v>
      </c>
      <c r="B331" s="63" t="s">
        <v>357</v>
      </c>
      <c r="C331" s="69" t="s">
        <v>359</v>
      </c>
      <c r="D331" s="129">
        <v>43655.60502314815</v>
      </c>
    </row>
    <row r="332" spans="1:4" ht="15">
      <c r="A332" s="63" t="s">
        <v>350</v>
      </c>
      <c r="B332" s="63" t="s">
        <v>451</v>
      </c>
      <c r="C332" s="69" t="s">
        <v>363</v>
      </c>
      <c r="D332" s="129">
        <v>43654.72467592593</v>
      </c>
    </row>
    <row r="333" spans="1:4" ht="15">
      <c r="A333" s="63" t="s">
        <v>350</v>
      </c>
      <c r="B333" s="63" t="s">
        <v>340</v>
      </c>
      <c r="C333" s="69" t="s">
        <v>363</v>
      </c>
      <c r="D333" s="129">
        <v>43654.72467592593</v>
      </c>
    </row>
    <row r="334" spans="1:4" ht="15">
      <c r="A334" s="63" t="s">
        <v>350</v>
      </c>
      <c r="B334" s="63" t="s">
        <v>421</v>
      </c>
      <c r="C334" s="69" t="s">
        <v>363</v>
      </c>
      <c r="D334" s="129">
        <v>43654.72467592593</v>
      </c>
    </row>
    <row r="335" spans="1:4" ht="15">
      <c r="A335" s="63" t="s">
        <v>350</v>
      </c>
      <c r="B335" s="63" t="s">
        <v>457</v>
      </c>
      <c r="C335" s="69" t="s">
        <v>363</v>
      </c>
      <c r="D335" s="129">
        <v>43654.72467592593</v>
      </c>
    </row>
    <row r="336" spans="1:4" ht="15">
      <c r="A336" s="63" t="s">
        <v>350</v>
      </c>
      <c r="B336" s="63" t="s">
        <v>425</v>
      </c>
      <c r="C336" s="69" t="s">
        <v>363</v>
      </c>
      <c r="D336" s="129">
        <v>43654.72467592593</v>
      </c>
    </row>
    <row r="337" spans="1:4" ht="15">
      <c r="A337" s="63" t="s">
        <v>350</v>
      </c>
      <c r="B337" s="63" t="s">
        <v>469</v>
      </c>
      <c r="C337" s="69" t="s">
        <v>363</v>
      </c>
      <c r="D337" s="129">
        <v>43654.72467592593</v>
      </c>
    </row>
    <row r="338" spans="1:4" ht="15">
      <c r="A338" s="63" t="s">
        <v>350</v>
      </c>
      <c r="B338" s="63" t="s">
        <v>470</v>
      </c>
      <c r="C338" s="69" t="s">
        <v>363</v>
      </c>
      <c r="D338" s="129">
        <v>43654.72467592593</v>
      </c>
    </row>
    <row r="339" spans="1:4" ht="15">
      <c r="A339" s="63" t="s">
        <v>350</v>
      </c>
      <c r="B339" s="63" t="s">
        <v>471</v>
      </c>
      <c r="C339" s="69" t="s">
        <v>363</v>
      </c>
      <c r="D339" s="129">
        <v>43654.72467592593</v>
      </c>
    </row>
    <row r="340" spans="1:4" ht="15">
      <c r="A340" s="63" t="s">
        <v>350</v>
      </c>
      <c r="B340" s="63" t="s">
        <v>423</v>
      </c>
      <c r="C340" s="69" t="s">
        <v>363</v>
      </c>
      <c r="D340" s="129">
        <v>43654.72467592593</v>
      </c>
    </row>
    <row r="341" spans="1:4" ht="15">
      <c r="A341" s="63" t="s">
        <v>350</v>
      </c>
      <c r="B341" s="63" t="s">
        <v>349</v>
      </c>
      <c r="C341" s="69" t="s">
        <v>363</v>
      </c>
      <c r="D341" s="129">
        <v>43654.72467592593</v>
      </c>
    </row>
    <row r="342" spans="1:4" ht="15">
      <c r="A342" s="63" t="s">
        <v>350</v>
      </c>
      <c r="B342" s="63" t="s">
        <v>384</v>
      </c>
      <c r="C342" s="69" t="s">
        <v>363</v>
      </c>
      <c r="D342" s="129">
        <v>43654.72467592593</v>
      </c>
    </row>
    <row r="343" spans="1:4" ht="15">
      <c r="A343" s="63" t="s">
        <v>350</v>
      </c>
      <c r="B343" s="63" t="s">
        <v>472</v>
      </c>
      <c r="C343" s="69" t="s">
        <v>363</v>
      </c>
      <c r="D343" s="129">
        <v>43654.72467592593</v>
      </c>
    </row>
    <row r="344" spans="1:4" ht="15">
      <c r="A344" s="63" t="s">
        <v>350</v>
      </c>
      <c r="B344" s="63" t="s">
        <v>473</v>
      </c>
      <c r="C344" s="69" t="s">
        <v>363</v>
      </c>
      <c r="D344" s="129">
        <v>43654.72467592593</v>
      </c>
    </row>
    <row r="345" spans="1:4" ht="15">
      <c r="A345" s="63" t="s">
        <v>350</v>
      </c>
      <c r="B345" s="63" t="s">
        <v>464</v>
      </c>
      <c r="C345" s="69" t="s">
        <v>363</v>
      </c>
      <c r="D345" s="129">
        <v>43654.72467592593</v>
      </c>
    </row>
    <row r="346" spans="1:4" ht="15">
      <c r="A346" s="63" t="s">
        <v>350</v>
      </c>
      <c r="B346" s="63" t="s">
        <v>392</v>
      </c>
      <c r="C346" s="69" t="s">
        <v>363</v>
      </c>
      <c r="D346" s="129">
        <v>43654.72467592593</v>
      </c>
    </row>
    <row r="347" spans="1:4" ht="15">
      <c r="A347" s="63" t="s">
        <v>350</v>
      </c>
      <c r="B347" s="63" t="s">
        <v>339</v>
      </c>
      <c r="C347" s="69" t="s">
        <v>363</v>
      </c>
      <c r="D347" s="129">
        <v>43654.72467592593</v>
      </c>
    </row>
    <row r="348" spans="1:4" ht="15">
      <c r="A348" s="63" t="s">
        <v>350</v>
      </c>
      <c r="B348" s="63" t="s">
        <v>418</v>
      </c>
      <c r="C348" s="69" t="s">
        <v>363</v>
      </c>
      <c r="D348" s="129">
        <v>43654.72467592593</v>
      </c>
    </row>
    <row r="349" spans="1:4" ht="15">
      <c r="A349" s="63" t="s">
        <v>350</v>
      </c>
      <c r="B349" s="63" t="s">
        <v>462</v>
      </c>
      <c r="C349" s="69" t="s">
        <v>363</v>
      </c>
      <c r="D349" s="129">
        <v>43654.72467592593</v>
      </c>
    </row>
    <row r="350" spans="1:4" ht="15">
      <c r="A350" s="63" t="s">
        <v>350</v>
      </c>
      <c r="B350" s="63">
        <v>5</v>
      </c>
      <c r="C350" s="69" t="s">
        <v>363</v>
      </c>
      <c r="D350" s="129">
        <v>43654.72467592593</v>
      </c>
    </row>
    <row r="351" spans="1:4" ht="15">
      <c r="A351" s="63" t="s">
        <v>350</v>
      </c>
      <c r="B351" s="63" t="s">
        <v>393</v>
      </c>
      <c r="C351" s="69" t="s">
        <v>363</v>
      </c>
      <c r="D351" s="129">
        <v>43654.72467592593</v>
      </c>
    </row>
    <row r="352" spans="1:4" ht="15">
      <c r="A352" s="63" t="s">
        <v>350</v>
      </c>
      <c r="B352" s="63" t="s">
        <v>331</v>
      </c>
      <c r="C352" s="69" t="s">
        <v>363</v>
      </c>
      <c r="D352" s="129">
        <v>43654.72467592593</v>
      </c>
    </row>
    <row r="353" spans="1:4" ht="15">
      <c r="A353" s="63" t="s">
        <v>350</v>
      </c>
      <c r="B353" s="63" t="s">
        <v>474</v>
      </c>
      <c r="C353" s="69" t="s">
        <v>363</v>
      </c>
      <c r="D353" s="129">
        <v>43654.72467592593</v>
      </c>
    </row>
    <row r="354" spans="1:4" ht="15">
      <c r="A354" s="63" t="s">
        <v>350</v>
      </c>
      <c r="B354" s="63" t="s">
        <v>449</v>
      </c>
      <c r="C354" s="69" t="s">
        <v>363</v>
      </c>
      <c r="D354" s="129">
        <v>43654.72467592593</v>
      </c>
    </row>
    <row r="355" spans="1:4" ht="15">
      <c r="A355" s="63" t="s">
        <v>350</v>
      </c>
      <c r="B355" s="63" t="s">
        <v>344</v>
      </c>
      <c r="C355" s="69" t="s">
        <v>363</v>
      </c>
      <c r="D355" s="129">
        <v>43654.72467592593</v>
      </c>
    </row>
    <row r="356" spans="1:4" ht="15">
      <c r="A356" s="63" t="s">
        <v>350</v>
      </c>
      <c r="B356" s="63" t="s">
        <v>394</v>
      </c>
      <c r="C356" s="69" t="s">
        <v>363</v>
      </c>
      <c r="D356" s="129">
        <v>43654.72467592593</v>
      </c>
    </row>
    <row r="357" spans="1:4" ht="15">
      <c r="A357" s="63" t="s">
        <v>350</v>
      </c>
      <c r="B357" s="63" t="s">
        <v>395</v>
      </c>
      <c r="C357" s="69" t="s">
        <v>363</v>
      </c>
      <c r="D357" s="129">
        <v>43654.72467592593</v>
      </c>
    </row>
    <row r="358" spans="1:4" ht="15">
      <c r="A358" s="63" t="s">
        <v>350</v>
      </c>
      <c r="B358" s="63" t="s">
        <v>444</v>
      </c>
      <c r="C358" s="69" t="s">
        <v>363</v>
      </c>
      <c r="D358" s="129">
        <v>43654.72467592593</v>
      </c>
    </row>
    <row r="359" spans="1:4" ht="15">
      <c r="A359" s="63" t="s">
        <v>350</v>
      </c>
      <c r="B359" s="63" t="s">
        <v>343</v>
      </c>
      <c r="C359" s="69" t="s">
        <v>363</v>
      </c>
      <c r="D359" s="129">
        <v>43654.72467592593</v>
      </c>
    </row>
    <row r="360" spans="1:4" ht="15">
      <c r="A360" s="63" t="s">
        <v>350</v>
      </c>
      <c r="B360" s="63" t="s">
        <v>391</v>
      </c>
      <c r="C360" s="69" t="s">
        <v>363</v>
      </c>
      <c r="D360" s="129">
        <v>43654.72467592593</v>
      </c>
    </row>
    <row r="361" spans="1:4" ht="15">
      <c r="A361" s="63" t="s">
        <v>350</v>
      </c>
      <c r="B361" s="63" t="s">
        <v>447</v>
      </c>
      <c r="C361" s="69" t="s">
        <v>363</v>
      </c>
      <c r="D361" s="129">
        <v>43654.72467592593</v>
      </c>
    </row>
    <row r="362" spans="1:4" ht="15">
      <c r="A362" s="63" t="s">
        <v>350</v>
      </c>
      <c r="B362" s="63" t="s">
        <v>475</v>
      </c>
      <c r="C362" s="69" t="s">
        <v>363</v>
      </c>
      <c r="D362" s="129">
        <v>43654.72467592593</v>
      </c>
    </row>
    <row r="363" spans="1:4" ht="15">
      <c r="A363" s="63" t="s">
        <v>350</v>
      </c>
      <c r="B363" s="63" t="s">
        <v>442</v>
      </c>
      <c r="C363" s="69" t="s">
        <v>363</v>
      </c>
      <c r="D363" s="129">
        <v>43654.72467592593</v>
      </c>
    </row>
    <row r="364" spans="1:4" ht="15">
      <c r="A364" s="63" t="s">
        <v>350</v>
      </c>
      <c r="B364" s="63" t="s">
        <v>396</v>
      </c>
      <c r="C364" s="69" t="s">
        <v>363</v>
      </c>
      <c r="D364" s="129">
        <v>43654.72467592593</v>
      </c>
    </row>
    <row r="365" spans="1:4" ht="15">
      <c r="A365" s="63" t="s">
        <v>350</v>
      </c>
      <c r="B365" s="63" t="s">
        <v>397</v>
      </c>
      <c r="C365" s="69" t="s">
        <v>363</v>
      </c>
      <c r="D365" s="129">
        <v>43654.72467592593</v>
      </c>
    </row>
    <row r="366" spans="1:4" ht="15">
      <c r="A366" s="63" t="s">
        <v>350</v>
      </c>
      <c r="B366" s="63" t="s">
        <v>336</v>
      </c>
      <c r="C366" s="69" t="s">
        <v>363</v>
      </c>
      <c r="D366" s="129">
        <v>43654.72467592593</v>
      </c>
    </row>
    <row r="367" spans="1:4" ht="15">
      <c r="A367" s="63" t="s">
        <v>350</v>
      </c>
      <c r="B367" s="63" t="s">
        <v>476</v>
      </c>
      <c r="C367" s="69" t="s">
        <v>363</v>
      </c>
      <c r="D367" s="129">
        <v>43654.72467592593</v>
      </c>
    </row>
    <row r="368" spans="1:4" ht="15">
      <c r="A368" s="63" t="s">
        <v>350</v>
      </c>
      <c r="B368" s="63" t="s">
        <v>477</v>
      </c>
      <c r="C368" s="69" t="s">
        <v>363</v>
      </c>
      <c r="D368" s="129">
        <v>43654.72467592593</v>
      </c>
    </row>
    <row r="369" spans="1:4" ht="15">
      <c r="A369" s="63" t="s">
        <v>350</v>
      </c>
      <c r="B369" s="63" t="s">
        <v>478</v>
      </c>
      <c r="C369" s="69" t="s">
        <v>363</v>
      </c>
      <c r="D369" s="129">
        <v>43654.72467592593</v>
      </c>
    </row>
    <row r="370" spans="1:4" ht="15">
      <c r="A370" s="63" t="s">
        <v>346</v>
      </c>
      <c r="B370" s="63" t="s">
        <v>451</v>
      </c>
      <c r="C370" s="69" t="s">
        <v>358</v>
      </c>
      <c r="D370" s="129">
        <v>43654.8299537037</v>
      </c>
    </row>
    <row r="371" spans="1:4" ht="15">
      <c r="A371" s="63" t="s">
        <v>346</v>
      </c>
      <c r="B371" s="63" t="s">
        <v>340</v>
      </c>
      <c r="C371" s="69" t="s">
        <v>358</v>
      </c>
      <c r="D371" s="129">
        <v>43654.8299537037</v>
      </c>
    </row>
    <row r="372" spans="1:4" ht="15">
      <c r="A372" s="63" t="s">
        <v>346</v>
      </c>
      <c r="B372" s="63" t="s">
        <v>421</v>
      </c>
      <c r="C372" s="69" t="s">
        <v>358</v>
      </c>
      <c r="D372" s="129">
        <v>43654.8299537037</v>
      </c>
    </row>
    <row r="373" spans="1:4" ht="15">
      <c r="A373" s="63" t="s">
        <v>346</v>
      </c>
      <c r="B373" s="63" t="s">
        <v>457</v>
      </c>
      <c r="C373" s="69" t="s">
        <v>358</v>
      </c>
      <c r="D373" s="129">
        <v>43654.8299537037</v>
      </c>
    </row>
    <row r="374" spans="1:4" ht="15">
      <c r="A374" s="63" t="s">
        <v>346</v>
      </c>
      <c r="B374" s="63" t="s">
        <v>425</v>
      </c>
      <c r="C374" s="69" t="s">
        <v>358</v>
      </c>
      <c r="D374" s="129">
        <v>43654.8299537037</v>
      </c>
    </row>
    <row r="375" spans="1:4" ht="15">
      <c r="A375" s="63" t="s">
        <v>346</v>
      </c>
      <c r="B375" s="63" t="s">
        <v>469</v>
      </c>
      <c r="C375" s="69" t="s">
        <v>358</v>
      </c>
      <c r="D375" s="129">
        <v>43654.8299537037</v>
      </c>
    </row>
    <row r="376" spans="1:4" ht="15">
      <c r="A376" s="63" t="s">
        <v>346</v>
      </c>
      <c r="B376" s="63" t="s">
        <v>470</v>
      </c>
      <c r="C376" s="69" t="s">
        <v>358</v>
      </c>
      <c r="D376" s="129">
        <v>43654.8299537037</v>
      </c>
    </row>
    <row r="377" spans="1:4" ht="15">
      <c r="A377" s="63" t="s">
        <v>346</v>
      </c>
      <c r="B377" s="63" t="s">
        <v>471</v>
      </c>
      <c r="C377" s="69" t="s">
        <v>358</v>
      </c>
      <c r="D377" s="129">
        <v>43654.8299537037</v>
      </c>
    </row>
    <row r="378" spans="1:4" ht="15">
      <c r="A378" s="63" t="s">
        <v>346</v>
      </c>
      <c r="B378" s="63" t="s">
        <v>423</v>
      </c>
      <c r="C378" s="69" t="s">
        <v>358</v>
      </c>
      <c r="D378" s="129">
        <v>43654.8299537037</v>
      </c>
    </row>
    <row r="379" spans="1:4" ht="15">
      <c r="A379" s="63" t="s">
        <v>346</v>
      </c>
      <c r="B379" s="63" t="s">
        <v>349</v>
      </c>
      <c r="C379" s="69" t="s">
        <v>358</v>
      </c>
      <c r="D379" s="129">
        <v>43654.8299537037</v>
      </c>
    </row>
    <row r="380" spans="1:4" ht="15">
      <c r="A380" s="63" t="s">
        <v>346</v>
      </c>
      <c r="B380" s="63" t="s">
        <v>384</v>
      </c>
      <c r="C380" s="69" t="s">
        <v>358</v>
      </c>
      <c r="D380" s="129">
        <v>43654.8299537037</v>
      </c>
    </row>
    <row r="381" spans="1:4" ht="15">
      <c r="A381" s="63" t="s">
        <v>346</v>
      </c>
      <c r="B381" s="63" t="s">
        <v>472</v>
      </c>
      <c r="C381" s="69" t="s">
        <v>358</v>
      </c>
      <c r="D381" s="129">
        <v>43654.8299537037</v>
      </c>
    </row>
    <row r="382" spans="1:4" ht="15">
      <c r="A382" s="63" t="s">
        <v>346</v>
      </c>
      <c r="B382" s="63" t="s">
        <v>473</v>
      </c>
      <c r="C382" s="69" t="s">
        <v>358</v>
      </c>
      <c r="D382" s="129">
        <v>43654.8299537037</v>
      </c>
    </row>
    <row r="383" spans="1:4" ht="15">
      <c r="A383" s="63" t="s">
        <v>346</v>
      </c>
      <c r="B383" s="63" t="s">
        <v>464</v>
      </c>
      <c r="C383" s="69" t="s">
        <v>358</v>
      </c>
      <c r="D383" s="129">
        <v>43654.8299537037</v>
      </c>
    </row>
    <row r="384" spans="1:4" ht="15">
      <c r="A384" s="63" t="s">
        <v>346</v>
      </c>
      <c r="B384" s="63" t="s">
        <v>392</v>
      </c>
      <c r="C384" s="69" t="s">
        <v>358</v>
      </c>
      <c r="D384" s="129">
        <v>43654.8299537037</v>
      </c>
    </row>
    <row r="385" spans="1:4" ht="15">
      <c r="A385" s="63" t="s">
        <v>346</v>
      </c>
      <c r="B385" s="63" t="s">
        <v>339</v>
      </c>
      <c r="C385" s="69" t="s">
        <v>358</v>
      </c>
      <c r="D385" s="129">
        <v>43654.8299537037</v>
      </c>
    </row>
    <row r="386" spans="1:4" ht="15">
      <c r="A386" s="63" t="s">
        <v>346</v>
      </c>
      <c r="B386" s="63" t="s">
        <v>418</v>
      </c>
      <c r="C386" s="69" t="s">
        <v>358</v>
      </c>
      <c r="D386" s="129">
        <v>43654.8299537037</v>
      </c>
    </row>
    <row r="387" spans="1:4" ht="15">
      <c r="A387" s="63" t="s">
        <v>346</v>
      </c>
      <c r="B387" s="63" t="s">
        <v>462</v>
      </c>
      <c r="C387" s="69" t="s">
        <v>358</v>
      </c>
      <c r="D387" s="129">
        <v>43654.8299537037</v>
      </c>
    </row>
    <row r="388" spans="1:4" ht="15">
      <c r="A388" s="63" t="s">
        <v>346</v>
      </c>
      <c r="B388" s="63">
        <v>5</v>
      </c>
      <c r="C388" s="69" t="s">
        <v>358</v>
      </c>
      <c r="D388" s="129">
        <v>43654.8299537037</v>
      </c>
    </row>
    <row r="389" spans="1:4" ht="15">
      <c r="A389" s="63" t="s">
        <v>346</v>
      </c>
      <c r="B389" s="63" t="s">
        <v>393</v>
      </c>
      <c r="C389" s="69" t="s">
        <v>358</v>
      </c>
      <c r="D389" s="129">
        <v>43654.8299537037</v>
      </c>
    </row>
    <row r="390" spans="1:4" ht="15">
      <c r="A390" s="63" t="s">
        <v>346</v>
      </c>
      <c r="B390" s="63" t="s">
        <v>331</v>
      </c>
      <c r="C390" s="69" t="s">
        <v>358</v>
      </c>
      <c r="D390" s="129">
        <v>43654.8299537037</v>
      </c>
    </row>
    <row r="391" spans="1:4" ht="15">
      <c r="A391" s="63" t="s">
        <v>346</v>
      </c>
      <c r="B391" s="63" t="s">
        <v>474</v>
      </c>
      <c r="C391" s="69" t="s">
        <v>358</v>
      </c>
      <c r="D391" s="129">
        <v>43654.8299537037</v>
      </c>
    </row>
    <row r="392" spans="1:4" ht="15">
      <c r="A392" s="63" t="s">
        <v>346</v>
      </c>
      <c r="B392" s="63" t="s">
        <v>449</v>
      </c>
      <c r="C392" s="69" t="s">
        <v>358</v>
      </c>
      <c r="D392" s="129">
        <v>43654.8299537037</v>
      </c>
    </row>
    <row r="393" spans="1:4" ht="15">
      <c r="A393" s="63" t="s">
        <v>346</v>
      </c>
      <c r="B393" s="63" t="s">
        <v>344</v>
      </c>
      <c r="C393" s="69" t="s">
        <v>358</v>
      </c>
      <c r="D393" s="129">
        <v>43654.8299537037</v>
      </c>
    </row>
    <row r="394" spans="1:4" ht="15">
      <c r="A394" s="63" t="s">
        <v>346</v>
      </c>
      <c r="B394" s="63" t="s">
        <v>394</v>
      </c>
      <c r="C394" s="69" t="s">
        <v>358</v>
      </c>
      <c r="D394" s="129">
        <v>43654.8299537037</v>
      </c>
    </row>
    <row r="395" spans="1:4" ht="15">
      <c r="A395" s="63" t="s">
        <v>346</v>
      </c>
      <c r="B395" s="63" t="s">
        <v>395</v>
      </c>
      <c r="C395" s="69" t="s">
        <v>358</v>
      </c>
      <c r="D395" s="129">
        <v>43654.8299537037</v>
      </c>
    </row>
    <row r="396" spans="1:4" ht="15">
      <c r="A396" s="63" t="s">
        <v>346</v>
      </c>
      <c r="B396" s="63" t="s">
        <v>444</v>
      </c>
      <c r="C396" s="69" t="s">
        <v>358</v>
      </c>
      <c r="D396" s="129">
        <v>43654.8299537037</v>
      </c>
    </row>
    <row r="397" spans="1:4" ht="15">
      <c r="A397" s="63" t="s">
        <v>346</v>
      </c>
      <c r="B397" s="63" t="s">
        <v>343</v>
      </c>
      <c r="C397" s="69" t="s">
        <v>358</v>
      </c>
      <c r="D397" s="129">
        <v>43654.8299537037</v>
      </c>
    </row>
    <row r="398" spans="1:4" ht="15">
      <c r="A398" s="63" t="s">
        <v>346</v>
      </c>
      <c r="B398" s="63" t="s">
        <v>391</v>
      </c>
      <c r="C398" s="69" t="s">
        <v>358</v>
      </c>
      <c r="D398" s="129">
        <v>43654.8299537037</v>
      </c>
    </row>
    <row r="399" spans="1:4" ht="15">
      <c r="A399" s="63" t="s">
        <v>346</v>
      </c>
      <c r="B399" s="63" t="s">
        <v>447</v>
      </c>
      <c r="C399" s="69" t="s">
        <v>358</v>
      </c>
      <c r="D399" s="129">
        <v>43654.8299537037</v>
      </c>
    </row>
    <row r="400" spans="1:4" ht="15">
      <c r="A400" s="63" t="s">
        <v>346</v>
      </c>
      <c r="B400" s="63" t="s">
        <v>475</v>
      </c>
      <c r="C400" s="69" t="s">
        <v>358</v>
      </c>
      <c r="D400" s="129">
        <v>43654.8299537037</v>
      </c>
    </row>
    <row r="401" spans="1:4" ht="15">
      <c r="A401" s="63" t="s">
        <v>346</v>
      </c>
      <c r="B401" s="63" t="s">
        <v>442</v>
      </c>
      <c r="C401" s="69" t="s">
        <v>358</v>
      </c>
      <c r="D401" s="129">
        <v>43654.8299537037</v>
      </c>
    </row>
    <row r="402" spans="1:4" ht="15">
      <c r="A402" s="63" t="s">
        <v>346</v>
      </c>
      <c r="B402" s="63" t="s">
        <v>396</v>
      </c>
      <c r="C402" s="69" t="s">
        <v>358</v>
      </c>
      <c r="D402" s="129">
        <v>43654.8299537037</v>
      </c>
    </row>
    <row r="403" spans="1:4" ht="15">
      <c r="A403" s="63" t="s">
        <v>346</v>
      </c>
      <c r="B403" s="63" t="s">
        <v>397</v>
      </c>
      <c r="C403" s="69" t="s">
        <v>358</v>
      </c>
      <c r="D403" s="129">
        <v>43654.8299537037</v>
      </c>
    </row>
    <row r="404" spans="1:4" ht="15">
      <c r="A404" s="63" t="s">
        <v>346</v>
      </c>
      <c r="B404" s="63" t="s">
        <v>336</v>
      </c>
      <c r="C404" s="69" t="s">
        <v>358</v>
      </c>
      <c r="D404" s="129">
        <v>43654.8299537037</v>
      </c>
    </row>
    <row r="405" spans="1:4" ht="15">
      <c r="A405" s="63" t="s">
        <v>346</v>
      </c>
      <c r="B405" s="63" t="s">
        <v>476</v>
      </c>
      <c r="C405" s="69" t="s">
        <v>358</v>
      </c>
      <c r="D405" s="129">
        <v>43654.8299537037</v>
      </c>
    </row>
    <row r="406" spans="1:4" ht="15">
      <c r="A406" s="63" t="s">
        <v>346</v>
      </c>
      <c r="B406" s="63" t="s">
        <v>477</v>
      </c>
      <c r="C406" s="69" t="s">
        <v>358</v>
      </c>
      <c r="D406" s="129">
        <v>43654.8299537037</v>
      </c>
    </row>
    <row r="407" spans="1:4" ht="15">
      <c r="A407" s="63" t="s">
        <v>346</v>
      </c>
      <c r="B407" s="63" t="s">
        <v>478</v>
      </c>
      <c r="C407" s="69" t="s">
        <v>358</v>
      </c>
      <c r="D407" s="129">
        <v>43654.8299537037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6"/>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264</v>
      </c>
      <c r="B1" s="13" t="s">
        <v>655</v>
      </c>
    </row>
    <row r="2" spans="1:2" ht="15">
      <c r="A2" s="63" t="s">
        <v>513</v>
      </c>
      <c r="B2" s="63" t="s">
        <v>656</v>
      </c>
    </row>
    <row r="3" spans="1:2" ht="15">
      <c r="A3" s="63" t="s">
        <v>514</v>
      </c>
      <c r="B3" s="63" t="s">
        <v>656</v>
      </c>
    </row>
    <row r="4" spans="1:2" ht="15">
      <c r="A4" s="63" t="s">
        <v>467</v>
      </c>
      <c r="B4" s="63" t="s">
        <v>656</v>
      </c>
    </row>
    <row r="5" spans="1:2" ht="15">
      <c r="A5" s="63" t="s">
        <v>515</v>
      </c>
      <c r="B5" s="63" t="s">
        <v>656</v>
      </c>
    </row>
    <row r="6" spans="1:2" ht="15">
      <c r="A6" s="63" t="s">
        <v>516</v>
      </c>
      <c r="B6" s="63" t="s">
        <v>656</v>
      </c>
    </row>
    <row r="7" spans="1:2" ht="15">
      <c r="A7" s="63" t="s">
        <v>517</v>
      </c>
      <c r="B7" s="63" t="s">
        <v>656</v>
      </c>
    </row>
    <row r="8" spans="1:2" ht="15">
      <c r="A8" s="63" t="s">
        <v>518</v>
      </c>
      <c r="B8" s="63" t="s">
        <v>656</v>
      </c>
    </row>
    <row r="9" spans="1:2" ht="15">
      <c r="A9" s="63" t="s">
        <v>519</v>
      </c>
      <c r="B9" s="63" t="s">
        <v>656</v>
      </c>
    </row>
    <row r="10" spans="1:2" ht="15">
      <c r="A10" s="63" t="s">
        <v>520</v>
      </c>
      <c r="B10" s="63" t="s">
        <v>656</v>
      </c>
    </row>
    <row r="11" spans="1:2" ht="15">
      <c r="A11" s="63" t="s">
        <v>521</v>
      </c>
      <c r="B11" s="63" t="s">
        <v>656</v>
      </c>
    </row>
    <row r="12" spans="1:2" ht="15">
      <c r="A12" s="63" t="s">
        <v>522</v>
      </c>
      <c r="B12" s="63" t="s">
        <v>656</v>
      </c>
    </row>
    <row r="13" spans="1:2" ht="15">
      <c r="A13" s="63" t="s">
        <v>457</v>
      </c>
      <c r="B13" s="63" t="s">
        <v>656</v>
      </c>
    </row>
    <row r="14" spans="1:2" ht="15">
      <c r="A14" s="63" t="s">
        <v>502</v>
      </c>
      <c r="B14" s="63" t="s">
        <v>656</v>
      </c>
    </row>
    <row r="15" spans="1:2" ht="15">
      <c r="A15" s="63" t="s">
        <v>447</v>
      </c>
      <c r="B15" s="63" t="s">
        <v>656</v>
      </c>
    </row>
    <row r="16" spans="1:2" ht="15">
      <c r="A16" s="63" t="s">
        <v>523</v>
      </c>
      <c r="B16" s="63" t="s">
        <v>656</v>
      </c>
    </row>
    <row r="17" spans="1:2" ht="15">
      <c r="A17" s="63" t="s">
        <v>441</v>
      </c>
      <c r="B17" s="63" t="s">
        <v>656</v>
      </c>
    </row>
    <row r="18" spans="1:2" ht="15">
      <c r="A18" s="63" t="s">
        <v>524</v>
      </c>
      <c r="B18" s="63" t="s">
        <v>656</v>
      </c>
    </row>
    <row r="19" spans="1:2" ht="15">
      <c r="A19" s="63" t="s">
        <v>445</v>
      </c>
      <c r="B19" s="63" t="s">
        <v>656</v>
      </c>
    </row>
    <row r="20" spans="1:2" ht="15">
      <c r="A20" s="63" t="s">
        <v>462</v>
      </c>
      <c r="B20" s="63" t="s">
        <v>656</v>
      </c>
    </row>
    <row r="21" spans="1:2" ht="15">
      <c r="A21" s="63" t="s">
        <v>450</v>
      </c>
      <c r="B21" s="63" t="s">
        <v>656</v>
      </c>
    </row>
    <row r="22" spans="1:2" ht="15">
      <c r="A22" s="63" t="s">
        <v>525</v>
      </c>
      <c r="B22" s="63" t="s">
        <v>656</v>
      </c>
    </row>
    <row r="23" spans="1:2" ht="15">
      <c r="A23" s="63" t="s">
        <v>526</v>
      </c>
      <c r="B23" s="63" t="s">
        <v>656</v>
      </c>
    </row>
    <row r="24" spans="1:2" ht="15">
      <c r="A24" s="63" t="s">
        <v>527</v>
      </c>
      <c r="B24" s="63" t="s">
        <v>656</v>
      </c>
    </row>
    <row r="25" spans="1:2" ht="15">
      <c r="A25" s="63" t="s">
        <v>453</v>
      </c>
      <c r="B25" s="63" t="s">
        <v>656</v>
      </c>
    </row>
    <row r="26" spans="1:2" ht="15">
      <c r="A26" s="63" t="s">
        <v>528</v>
      </c>
      <c r="B26" s="63" t="s">
        <v>656</v>
      </c>
    </row>
    <row r="27" spans="1:2" ht="15">
      <c r="A27" s="63" t="s">
        <v>529</v>
      </c>
      <c r="B27" s="63" t="s">
        <v>656</v>
      </c>
    </row>
    <row r="28" spans="1:2" ht="15">
      <c r="A28" s="63" t="s">
        <v>530</v>
      </c>
      <c r="B28" s="63" t="s">
        <v>656</v>
      </c>
    </row>
    <row r="29" spans="1:2" ht="15">
      <c r="A29" s="63" t="s">
        <v>531</v>
      </c>
      <c r="B29" s="63" t="s">
        <v>656</v>
      </c>
    </row>
    <row r="30" spans="1:2" ht="15">
      <c r="A30" s="63" t="s">
        <v>532</v>
      </c>
      <c r="B30" s="63" t="s">
        <v>656</v>
      </c>
    </row>
    <row r="31" spans="1:2" ht="15">
      <c r="A31" s="63" t="s">
        <v>533</v>
      </c>
      <c r="B31" s="63" t="s">
        <v>656</v>
      </c>
    </row>
    <row r="32" spans="1:2" ht="15">
      <c r="A32" s="63" t="s">
        <v>534</v>
      </c>
      <c r="B32" s="63" t="s">
        <v>656</v>
      </c>
    </row>
    <row r="33" spans="1:2" ht="15">
      <c r="A33" s="63" t="s">
        <v>535</v>
      </c>
      <c r="B33" s="63" t="s">
        <v>656</v>
      </c>
    </row>
    <row r="34" spans="1:2" ht="15">
      <c r="A34" s="63" t="s">
        <v>536</v>
      </c>
      <c r="B34" s="63" t="s">
        <v>656</v>
      </c>
    </row>
    <row r="35" spans="1:2" ht="15">
      <c r="A35" s="63" t="s">
        <v>537</v>
      </c>
      <c r="B35" s="63" t="s">
        <v>656</v>
      </c>
    </row>
    <row r="36" spans="1:2" ht="15">
      <c r="A36" s="63" t="s">
        <v>538</v>
      </c>
      <c r="B36" s="63" t="s">
        <v>656</v>
      </c>
    </row>
    <row r="37" spans="1:2" ht="15">
      <c r="A37" s="63" t="s">
        <v>539</v>
      </c>
      <c r="B37" s="63" t="s">
        <v>656</v>
      </c>
    </row>
    <row r="38" spans="1:2" ht="15">
      <c r="A38" s="63" t="s">
        <v>540</v>
      </c>
      <c r="B38" s="63" t="s">
        <v>656</v>
      </c>
    </row>
    <row r="39" spans="1:2" ht="15">
      <c r="A39" s="63" t="s">
        <v>541</v>
      </c>
      <c r="B39" s="63" t="s">
        <v>656</v>
      </c>
    </row>
    <row r="40" spans="1:2" ht="15">
      <c r="A40" s="63" t="s">
        <v>542</v>
      </c>
      <c r="B40" s="63" t="s">
        <v>656</v>
      </c>
    </row>
    <row r="41" spans="1:2" ht="15">
      <c r="A41" s="63" t="s">
        <v>543</v>
      </c>
      <c r="B41" s="63" t="s">
        <v>656</v>
      </c>
    </row>
    <row r="42" spans="1:2" ht="15">
      <c r="A42" s="63" t="s">
        <v>443</v>
      </c>
      <c r="B42" s="63" t="s">
        <v>656</v>
      </c>
    </row>
    <row r="43" spans="1:2" ht="15">
      <c r="A43" s="63" t="s">
        <v>544</v>
      </c>
      <c r="B43" s="63" t="s">
        <v>656</v>
      </c>
    </row>
    <row r="44" spans="1:2" ht="15">
      <c r="A44" s="63" t="s">
        <v>475</v>
      </c>
      <c r="B44" s="63" t="s">
        <v>656</v>
      </c>
    </row>
    <row r="45" spans="1:2" ht="15">
      <c r="A45" s="63" t="s">
        <v>545</v>
      </c>
      <c r="B45" s="63" t="s">
        <v>656</v>
      </c>
    </row>
    <row r="46" spans="1:2" ht="15">
      <c r="A46" s="63" t="s">
        <v>546</v>
      </c>
      <c r="B46" s="63" t="s">
        <v>656</v>
      </c>
    </row>
    <row r="47" spans="1:2" ht="15">
      <c r="A47" s="63" t="s">
        <v>547</v>
      </c>
      <c r="B47" s="63" t="s">
        <v>656</v>
      </c>
    </row>
    <row r="48" spans="1:2" ht="15">
      <c r="A48" s="63" t="s">
        <v>548</v>
      </c>
      <c r="B48" s="63" t="s">
        <v>656</v>
      </c>
    </row>
    <row r="49" spans="1:2" ht="15">
      <c r="A49" s="63" t="s">
        <v>549</v>
      </c>
      <c r="B49" s="63" t="s">
        <v>656</v>
      </c>
    </row>
    <row r="50" spans="1:2" ht="15">
      <c r="A50" s="63" t="s">
        <v>550</v>
      </c>
      <c r="B50" s="63" t="s">
        <v>656</v>
      </c>
    </row>
    <row r="51" spans="1:2" ht="15">
      <c r="A51" s="63" t="s">
        <v>551</v>
      </c>
      <c r="B51" s="63" t="s">
        <v>656</v>
      </c>
    </row>
    <row r="52" spans="1:2" ht="15">
      <c r="A52" s="63" t="s">
        <v>552</v>
      </c>
      <c r="B52" s="63" t="s">
        <v>656</v>
      </c>
    </row>
    <row r="53" spans="1:2" ht="15">
      <c r="A53" s="63" t="s">
        <v>553</v>
      </c>
      <c r="B53" s="63" t="s">
        <v>656</v>
      </c>
    </row>
    <row r="54" spans="1:2" ht="15">
      <c r="A54" s="63" t="s">
        <v>554</v>
      </c>
      <c r="B54" s="63" t="s">
        <v>656</v>
      </c>
    </row>
    <row r="55" spans="1:2" ht="15">
      <c r="A55" s="63" t="s">
        <v>555</v>
      </c>
      <c r="B55" s="63" t="s">
        <v>656</v>
      </c>
    </row>
    <row r="56" spans="1:2" ht="15">
      <c r="A56" s="63" t="s">
        <v>556</v>
      </c>
      <c r="B56" s="63" t="s">
        <v>656</v>
      </c>
    </row>
    <row r="57" spans="1:2" ht="15">
      <c r="A57" s="63" t="s">
        <v>557</v>
      </c>
      <c r="B57" s="63" t="s">
        <v>656</v>
      </c>
    </row>
    <row r="58" spans="1:2" ht="15">
      <c r="A58" s="63" t="s">
        <v>495</v>
      </c>
      <c r="B58" s="63" t="s">
        <v>656</v>
      </c>
    </row>
    <row r="59" spans="1:2" ht="15">
      <c r="A59" s="63" t="s">
        <v>558</v>
      </c>
      <c r="B59" s="63" t="s">
        <v>656</v>
      </c>
    </row>
    <row r="60" spans="1:2" ht="15">
      <c r="A60" s="63" t="s">
        <v>559</v>
      </c>
      <c r="B60" s="63" t="s">
        <v>656</v>
      </c>
    </row>
    <row r="61" spans="1:2" ht="15">
      <c r="A61" s="63" t="s">
        <v>560</v>
      </c>
      <c r="B61" s="63" t="s">
        <v>656</v>
      </c>
    </row>
    <row r="62" spans="1:2" ht="15">
      <c r="A62" s="63" t="s">
        <v>561</v>
      </c>
      <c r="B62" s="63" t="s">
        <v>656</v>
      </c>
    </row>
    <row r="63" spans="1:2" ht="15">
      <c r="A63" s="63" t="s">
        <v>562</v>
      </c>
      <c r="B63" s="63" t="s">
        <v>656</v>
      </c>
    </row>
    <row r="64" spans="1:2" ht="15">
      <c r="A64" s="63" t="s">
        <v>563</v>
      </c>
      <c r="B64" s="63" t="s">
        <v>656</v>
      </c>
    </row>
    <row r="65" spans="1:2" ht="15">
      <c r="A65" s="63" t="s">
        <v>564</v>
      </c>
      <c r="B65" s="63" t="s">
        <v>656</v>
      </c>
    </row>
    <row r="66" spans="1:2" ht="15">
      <c r="A66" s="63" t="s">
        <v>565</v>
      </c>
      <c r="B66" s="63" t="s">
        <v>656</v>
      </c>
    </row>
    <row r="67" spans="1:2" ht="15">
      <c r="A67" s="63" t="s">
        <v>566</v>
      </c>
      <c r="B67" s="63" t="s">
        <v>656</v>
      </c>
    </row>
    <row r="68" spans="1:2" ht="15">
      <c r="A68" s="63" t="s">
        <v>567</v>
      </c>
      <c r="B68" s="63" t="s">
        <v>656</v>
      </c>
    </row>
    <row r="69" spans="1:2" ht="15">
      <c r="A69" s="63" t="s">
        <v>415</v>
      </c>
      <c r="B69" s="63" t="s">
        <v>656</v>
      </c>
    </row>
    <row r="70" spans="1:2" ht="15">
      <c r="A70" s="63" t="s">
        <v>568</v>
      </c>
      <c r="B70" s="63" t="s">
        <v>656</v>
      </c>
    </row>
    <row r="71" spans="1:2" ht="15">
      <c r="A71" s="63" t="s">
        <v>509</v>
      </c>
      <c r="B71" s="63" t="s">
        <v>656</v>
      </c>
    </row>
    <row r="72" spans="1:2" ht="15">
      <c r="A72" s="63" t="s">
        <v>569</v>
      </c>
      <c r="B72" s="63" t="s">
        <v>656</v>
      </c>
    </row>
    <row r="73" spans="1:2" ht="15">
      <c r="A73" s="63" t="s">
        <v>326</v>
      </c>
      <c r="B73" s="63" t="s">
        <v>656</v>
      </c>
    </row>
    <row r="74" spans="1:2" ht="15">
      <c r="A74" s="63" t="s">
        <v>452</v>
      </c>
      <c r="B74" s="63" t="s">
        <v>656</v>
      </c>
    </row>
    <row r="75" spans="1:2" ht="15">
      <c r="A75" s="63" t="s">
        <v>570</v>
      </c>
      <c r="B75" s="63" t="s">
        <v>656</v>
      </c>
    </row>
    <row r="76" spans="1:2" ht="15">
      <c r="A76" s="63" t="s">
        <v>571</v>
      </c>
      <c r="B76" s="63" t="s">
        <v>656</v>
      </c>
    </row>
    <row r="77" spans="1:2" ht="15">
      <c r="A77" s="63" t="s">
        <v>572</v>
      </c>
      <c r="B77" s="63" t="s">
        <v>656</v>
      </c>
    </row>
    <row r="78" spans="1:2" ht="15">
      <c r="A78" s="63" t="s">
        <v>573</v>
      </c>
      <c r="B78" s="63" t="s">
        <v>656</v>
      </c>
    </row>
    <row r="79" spans="1:2" ht="15">
      <c r="A79" s="63" t="s">
        <v>574</v>
      </c>
      <c r="B79" s="63" t="s">
        <v>656</v>
      </c>
    </row>
    <row r="80" spans="1:2" ht="15">
      <c r="A80" s="63" t="s">
        <v>575</v>
      </c>
      <c r="B80" s="63" t="s">
        <v>656</v>
      </c>
    </row>
    <row r="81" spans="1:2" ht="15">
      <c r="A81" s="63" t="s">
        <v>576</v>
      </c>
      <c r="B81" s="63" t="s">
        <v>656</v>
      </c>
    </row>
    <row r="82" spans="1:2" ht="15">
      <c r="A82" s="63" t="s">
        <v>577</v>
      </c>
      <c r="B82" s="63" t="s">
        <v>656</v>
      </c>
    </row>
    <row r="83" spans="1:2" ht="15">
      <c r="A83" s="63" t="s">
        <v>578</v>
      </c>
      <c r="B83" s="63" t="s">
        <v>656</v>
      </c>
    </row>
    <row r="84" spans="1:2" ht="15">
      <c r="A84" s="63" t="s">
        <v>579</v>
      </c>
      <c r="B84" s="63" t="s">
        <v>656</v>
      </c>
    </row>
    <row r="85" spans="1:2" ht="15">
      <c r="A85" s="63" t="s">
        <v>580</v>
      </c>
      <c r="B85" s="63" t="s">
        <v>656</v>
      </c>
    </row>
    <row r="86" spans="1:2" ht="15">
      <c r="A86" s="63" t="s">
        <v>494</v>
      </c>
      <c r="B86" s="63" t="s">
        <v>656</v>
      </c>
    </row>
    <row r="87" spans="1:2" ht="15">
      <c r="A87" s="63" t="s">
        <v>581</v>
      </c>
      <c r="B87" s="63" t="s">
        <v>656</v>
      </c>
    </row>
    <row r="88" spans="1:2" ht="15">
      <c r="A88" s="63" t="s">
        <v>582</v>
      </c>
      <c r="B88" s="63" t="s">
        <v>656</v>
      </c>
    </row>
    <row r="89" spans="1:2" ht="15">
      <c r="A89" s="63" t="s">
        <v>583</v>
      </c>
      <c r="B89" s="63" t="s">
        <v>656</v>
      </c>
    </row>
    <row r="90" spans="1:2" ht="15">
      <c r="A90" s="63" t="s">
        <v>584</v>
      </c>
      <c r="B90" s="63" t="s">
        <v>656</v>
      </c>
    </row>
    <row r="91" spans="1:2" ht="15">
      <c r="A91" s="63" t="s">
        <v>585</v>
      </c>
      <c r="B91" s="63" t="s">
        <v>656</v>
      </c>
    </row>
    <row r="92" spans="1:2" ht="15">
      <c r="A92" s="63" t="s">
        <v>586</v>
      </c>
      <c r="B92" s="63" t="s">
        <v>656</v>
      </c>
    </row>
    <row r="93" spans="1:2" ht="15">
      <c r="A93" s="63" t="s">
        <v>587</v>
      </c>
      <c r="B93" s="63" t="s">
        <v>656</v>
      </c>
    </row>
    <row r="94" spans="1:2" ht="15">
      <c r="A94" s="63" t="s">
        <v>471</v>
      </c>
      <c r="B94" s="63" t="s">
        <v>656</v>
      </c>
    </row>
    <row r="95" spans="1:2" ht="15">
      <c r="A95" s="63" t="s">
        <v>588</v>
      </c>
      <c r="B95" s="63" t="s">
        <v>656</v>
      </c>
    </row>
    <row r="96" spans="1:2" ht="15">
      <c r="A96" s="63" t="s">
        <v>589</v>
      </c>
      <c r="B96" s="63" t="s">
        <v>656</v>
      </c>
    </row>
    <row r="97" spans="1:2" ht="15">
      <c r="A97" s="63" t="s">
        <v>490</v>
      </c>
      <c r="B97" s="63" t="s">
        <v>656</v>
      </c>
    </row>
    <row r="98" spans="1:2" ht="15">
      <c r="A98" s="63" t="s">
        <v>590</v>
      </c>
      <c r="B98" s="63" t="s">
        <v>656</v>
      </c>
    </row>
    <row r="99" spans="1:2" ht="15">
      <c r="A99" s="63" t="s">
        <v>591</v>
      </c>
      <c r="B99" s="63" t="s">
        <v>656</v>
      </c>
    </row>
    <row r="100" spans="1:2" ht="15">
      <c r="A100" s="63" t="s">
        <v>592</v>
      </c>
      <c r="B100" s="63" t="s">
        <v>656</v>
      </c>
    </row>
    <row r="101" spans="1:2" ht="15">
      <c r="A101" s="63" t="s">
        <v>476</v>
      </c>
      <c r="B101" s="63" t="s">
        <v>656</v>
      </c>
    </row>
    <row r="102" spans="1:2" ht="15">
      <c r="A102" s="63" t="s">
        <v>593</v>
      </c>
      <c r="B102" s="63" t="s">
        <v>656</v>
      </c>
    </row>
    <row r="103" spans="1:2" ht="15">
      <c r="A103" s="63" t="s">
        <v>594</v>
      </c>
      <c r="B103" s="63" t="s">
        <v>656</v>
      </c>
    </row>
    <row r="104" spans="1:2" ht="15">
      <c r="A104" s="63" t="s">
        <v>595</v>
      </c>
      <c r="B104" s="63" t="s">
        <v>656</v>
      </c>
    </row>
    <row r="105" spans="1:2" ht="15">
      <c r="A105" s="63" t="s">
        <v>596</v>
      </c>
      <c r="B105" s="63" t="s">
        <v>656</v>
      </c>
    </row>
    <row r="106" spans="1:2" ht="15">
      <c r="A106" s="63" t="s">
        <v>597</v>
      </c>
      <c r="B106" s="63" t="s">
        <v>656</v>
      </c>
    </row>
    <row r="107" spans="1:2" ht="15">
      <c r="A107" s="63" t="s">
        <v>598</v>
      </c>
      <c r="B107" s="63" t="s">
        <v>656</v>
      </c>
    </row>
    <row r="108" spans="1:2" ht="15">
      <c r="A108" s="63" t="s">
        <v>599</v>
      </c>
      <c r="B108" s="63" t="s">
        <v>656</v>
      </c>
    </row>
    <row r="109" spans="1:2" ht="15">
      <c r="A109" s="63" t="s">
        <v>600</v>
      </c>
      <c r="B109" s="63" t="s">
        <v>656</v>
      </c>
    </row>
    <row r="110" spans="1:2" ht="15">
      <c r="A110" s="63" t="s">
        <v>601</v>
      </c>
      <c r="B110" s="63" t="s">
        <v>656</v>
      </c>
    </row>
    <row r="111" spans="1:2" ht="15">
      <c r="A111" s="63" t="s">
        <v>602</v>
      </c>
      <c r="B111" s="63" t="s">
        <v>656</v>
      </c>
    </row>
    <row r="112" spans="1:2" ht="15">
      <c r="A112" s="63" t="s">
        <v>603</v>
      </c>
      <c r="B112" s="63" t="s">
        <v>656</v>
      </c>
    </row>
    <row r="113" spans="1:2" ht="15">
      <c r="A113" s="63" t="s">
        <v>604</v>
      </c>
      <c r="B113" s="63" t="s">
        <v>656</v>
      </c>
    </row>
    <row r="114" spans="1:2" ht="15">
      <c r="A114" s="63" t="s">
        <v>605</v>
      </c>
      <c r="B114" s="63" t="s">
        <v>656</v>
      </c>
    </row>
    <row r="115" spans="1:2" ht="15">
      <c r="A115" s="63" t="s">
        <v>606</v>
      </c>
      <c r="B115" s="63" t="s">
        <v>656</v>
      </c>
    </row>
    <row r="116" spans="1:2" ht="15">
      <c r="A116" s="63" t="s">
        <v>607</v>
      </c>
      <c r="B116" s="63" t="s">
        <v>656</v>
      </c>
    </row>
    <row r="117" spans="1:2" ht="15">
      <c r="A117" s="63" t="s">
        <v>608</v>
      </c>
      <c r="B117" s="63" t="s">
        <v>656</v>
      </c>
    </row>
    <row r="118" spans="1:2" ht="15">
      <c r="A118" s="63" t="s">
        <v>609</v>
      </c>
      <c r="B118" s="63" t="s">
        <v>656</v>
      </c>
    </row>
    <row r="119" spans="1:2" ht="15">
      <c r="A119" s="63" t="s">
        <v>610</v>
      </c>
      <c r="B119" s="63" t="s">
        <v>656</v>
      </c>
    </row>
    <row r="120" spans="1:2" ht="15">
      <c r="A120" s="63" t="s">
        <v>611</v>
      </c>
      <c r="B120" s="63" t="s">
        <v>656</v>
      </c>
    </row>
    <row r="121" spans="1:2" ht="15">
      <c r="A121" s="63" t="s">
        <v>612</v>
      </c>
      <c r="B121" s="63" t="s">
        <v>656</v>
      </c>
    </row>
    <row r="122" spans="1:2" ht="15">
      <c r="A122" s="63" t="s">
        <v>444</v>
      </c>
      <c r="B122" s="63" t="s">
        <v>656</v>
      </c>
    </row>
    <row r="123" spans="1:2" ht="15">
      <c r="A123" s="63" t="s">
        <v>497</v>
      </c>
      <c r="B123" s="63" t="s">
        <v>656</v>
      </c>
    </row>
    <row r="124" spans="1:2" ht="15">
      <c r="A124" s="63" t="s">
        <v>496</v>
      </c>
      <c r="B124" s="63" t="s">
        <v>656</v>
      </c>
    </row>
    <row r="125" spans="1:2" ht="15">
      <c r="A125" s="63" t="s">
        <v>613</v>
      </c>
      <c r="B125" s="63" t="s">
        <v>656</v>
      </c>
    </row>
    <row r="126" spans="1:2" ht="15">
      <c r="A126" s="63" t="s">
        <v>614</v>
      </c>
      <c r="B126" s="63" t="s">
        <v>656</v>
      </c>
    </row>
    <row r="127" spans="1:2" ht="15">
      <c r="A127" s="63" t="s">
        <v>615</v>
      </c>
      <c r="B127" s="63" t="s">
        <v>656</v>
      </c>
    </row>
    <row r="128" spans="1:2" ht="15">
      <c r="A128" s="63" t="s">
        <v>616</v>
      </c>
      <c r="B128" s="63" t="s">
        <v>656</v>
      </c>
    </row>
    <row r="129" spans="1:2" ht="15">
      <c r="A129" s="63" t="s">
        <v>500</v>
      </c>
      <c r="B129" s="63" t="s">
        <v>656</v>
      </c>
    </row>
    <row r="130" spans="1:2" ht="15">
      <c r="A130" s="63" t="s">
        <v>617</v>
      </c>
      <c r="B130" s="63" t="s">
        <v>656</v>
      </c>
    </row>
    <row r="131" spans="1:2" ht="15">
      <c r="A131" s="63" t="s">
        <v>618</v>
      </c>
      <c r="B131" s="63" t="s">
        <v>656</v>
      </c>
    </row>
    <row r="132" spans="1:2" ht="15">
      <c r="A132" s="63" t="s">
        <v>619</v>
      </c>
      <c r="B132" s="63" t="s">
        <v>656</v>
      </c>
    </row>
    <row r="133" spans="1:2" ht="15">
      <c r="A133" s="63" t="s">
        <v>620</v>
      </c>
      <c r="B133" s="63" t="s">
        <v>656</v>
      </c>
    </row>
    <row r="134" spans="1:2" ht="15">
      <c r="A134" s="63" t="s">
        <v>472</v>
      </c>
      <c r="B134" s="63" t="s">
        <v>656</v>
      </c>
    </row>
    <row r="135" spans="1:2" ht="15">
      <c r="A135" s="63" t="s">
        <v>449</v>
      </c>
      <c r="B135" s="63" t="s">
        <v>656</v>
      </c>
    </row>
    <row r="136" spans="1:2" ht="15">
      <c r="A136" s="63" t="s">
        <v>621</v>
      </c>
      <c r="B136" s="63" t="s">
        <v>656</v>
      </c>
    </row>
    <row r="137" spans="1:2" ht="15">
      <c r="A137" s="63" t="s">
        <v>474</v>
      </c>
      <c r="B137" s="63" t="s">
        <v>656</v>
      </c>
    </row>
    <row r="138" spans="1:2" ht="15">
      <c r="A138" s="63" t="s">
        <v>622</v>
      </c>
      <c r="B138" s="63" t="s">
        <v>656</v>
      </c>
    </row>
    <row r="139" spans="1:2" ht="15">
      <c r="A139" s="63" t="s">
        <v>623</v>
      </c>
      <c r="B139" s="63" t="s">
        <v>656</v>
      </c>
    </row>
    <row r="140" spans="1:2" ht="15">
      <c r="A140" s="63" t="s">
        <v>624</v>
      </c>
      <c r="B140" s="63" t="s">
        <v>656</v>
      </c>
    </row>
    <row r="141" spans="1:2" ht="15">
      <c r="A141" s="63" t="s">
        <v>484</v>
      </c>
      <c r="B141" s="63" t="s">
        <v>656</v>
      </c>
    </row>
    <row r="142" spans="1:2" ht="15">
      <c r="A142" s="63" t="s">
        <v>625</v>
      </c>
      <c r="B142" s="63" t="s">
        <v>656</v>
      </c>
    </row>
    <row r="143" spans="1:2" ht="15">
      <c r="A143" s="63" t="s">
        <v>626</v>
      </c>
      <c r="B143" s="63" t="s">
        <v>656</v>
      </c>
    </row>
    <row r="144" spans="1:2" ht="15">
      <c r="A144" s="63" t="s">
        <v>627</v>
      </c>
      <c r="B144" s="63" t="s">
        <v>656</v>
      </c>
    </row>
    <row r="145" spans="1:2" ht="15">
      <c r="A145" s="63" t="s">
        <v>628</v>
      </c>
      <c r="B145" s="63" t="s">
        <v>656</v>
      </c>
    </row>
    <row r="146" spans="1:2" ht="15">
      <c r="A146" s="63" t="s">
        <v>629</v>
      </c>
      <c r="B146" s="63" t="s">
        <v>656</v>
      </c>
    </row>
    <row r="147" spans="1:2" ht="15">
      <c r="A147" s="63" t="s">
        <v>630</v>
      </c>
      <c r="B147" s="63" t="s">
        <v>656</v>
      </c>
    </row>
    <row r="148" spans="1:2" ht="15">
      <c r="A148" s="63" t="s">
        <v>631</v>
      </c>
      <c r="B148" s="63" t="s">
        <v>656</v>
      </c>
    </row>
    <row r="149" spans="1:2" ht="15">
      <c r="A149" s="63" t="s">
        <v>632</v>
      </c>
      <c r="B149" s="63" t="s">
        <v>656</v>
      </c>
    </row>
    <row r="150" spans="1:2" ht="15">
      <c r="A150" s="63" t="s">
        <v>633</v>
      </c>
      <c r="B150" s="63" t="s">
        <v>656</v>
      </c>
    </row>
    <row r="151" spans="1:2" ht="15">
      <c r="A151" s="63" t="s">
        <v>634</v>
      </c>
      <c r="B151" s="63" t="s">
        <v>656</v>
      </c>
    </row>
    <row r="152" spans="1:2" ht="15">
      <c r="A152" s="63" t="s">
        <v>635</v>
      </c>
      <c r="B152" s="63" t="s">
        <v>656</v>
      </c>
    </row>
    <row r="153" spans="1:2" ht="15">
      <c r="A153" s="63" t="s">
        <v>636</v>
      </c>
      <c r="B153" s="63" t="s">
        <v>656</v>
      </c>
    </row>
    <row r="154" spans="1:2" ht="15">
      <c r="A154" s="63" t="s">
        <v>637</v>
      </c>
      <c r="B154" s="63" t="s">
        <v>656</v>
      </c>
    </row>
    <row r="155" spans="1:2" ht="15">
      <c r="A155" s="63" t="s">
        <v>638</v>
      </c>
      <c r="B155" s="63" t="s">
        <v>656</v>
      </c>
    </row>
    <row r="156" spans="1:2" ht="15">
      <c r="A156" s="63" t="s">
        <v>488</v>
      </c>
      <c r="B156" s="63" t="s">
        <v>656</v>
      </c>
    </row>
    <row r="157" spans="1:2" ht="15">
      <c r="A157" s="63" t="s">
        <v>639</v>
      </c>
      <c r="B157" s="63" t="s">
        <v>656</v>
      </c>
    </row>
    <row r="158" spans="1:2" ht="15">
      <c r="A158" s="63" t="s">
        <v>640</v>
      </c>
      <c r="B158" s="63" t="s">
        <v>656</v>
      </c>
    </row>
    <row r="159" spans="1:2" ht="15">
      <c r="A159" s="63" t="s">
        <v>641</v>
      </c>
      <c r="B159" s="63" t="s">
        <v>656</v>
      </c>
    </row>
    <row r="160" spans="1:2" ht="15">
      <c r="A160" s="63" t="s">
        <v>642</v>
      </c>
      <c r="B160" s="63" t="s">
        <v>656</v>
      </c>
    </row>
    <row r="161" spans="1:2" ht="15">
      <c r="A161" s="63" t="s">
        <v>643</v>
      </c>
      <c r="B161" s="63" t="s">
        <v>656</v>
      </c>
    </row>
    <row r="162" spans="1:2" ht="15">
      <c r="A162" s="63" t="s">
        <v>644</v>
      </c>
      <c r="B162" s="63" t="s">
        <v>656</v>
      </c>
    </row>
    <row r="163" spans="1:2" ht="15">
      <c r="A163" s="63" t="s">
        <v>489</v>
      </c>
      <c r="B163" s="63" t="s">
        <v>656</v>
      </c>
    </row>
    <row r="164" spans="1:2" ht="15">
      <c r="A164" s="63" t="s">
        <v>417</v>
      </c>
      <c r="B164" s="63" t="s">
        <v>656</v>
      </c>
    </row>
    <row r="165" spans="1:2" ht="15">
      <c r="A165" s="63" t="s">
        <v>645</v>
      </c>
      <c r="B165" s="63" t="s">
        <v>656</v>
      </c>
    </row>
    <row r="166" spans="1:2" ht="15">
      <c r="A166" s="63" t="s">
        <v>646</v>
      </c>
      <c r="B166" s="63" t="s">
        <v>656</v>
      </c>
    </row>
    <row r="167" spans="1:2" ht="15">
      <c r="A167" s="63" t="s">
        <v>647</v>
      </c>
      <c r="B167" s="63" t="s">
        <v>656</v>
      </c>
    </row>
    <row r="168" spans="1:2" ht="15">
      <c r="A168" s="63" t="s">
        <v>648</v>
      </c>
      <c r="B168" s="63" t="s">
        <v>656</v>
      </c>
    </row>
    <row r="169" spans="1:2" ht="15">
      <c r="A169" s="63" t="s">
        <v>649</v>
      </c>
      <c r="B169" s="63" t="s">
        <v>656</v>
      </c>
    </row>
    <row r="170" spans="1:2" ht="15">
      <c r="A170" s="63" t="s">
        <v>483</v>
      </c>
      <c r="B170" s="63" t="s">
        <v>656</v>
      </c>
    </row>
    <row r="171" spans="1:2" ht="15">
      <c r="A171" s="63" t="s">
        <v>650</v>
      </c>
      <c r="B171" s="63" t="s">
        <v>656</v>
      </c>
    </row>
    <row r="172" spans="1:2" ht="15">
      <c r="A172" s="63" t="s">
        <v>651</v>
      </c>
      <c r="B172" s="63" t="s">
        <v>656</v>
      </c>
    </row>
    <row r="173" spans="1:2" ht="15">
      <c r="A173" s="63" t="s">
        <v>652</v>
      </c>
      <c r="B173" s="63" t="s">
        <v>656</v>
      </c>
    </row>
    <row r="174" spans="1:2" ht="15">
      <c r="A174" s="63" t="s">
        <v>653</v>
      </c>
      <c r="B174" s="63" t="s">
        <v>656</v>
      </c>
    </row>
    <row r="175" spans="1:2" ht="15">
      <c r="A175" s="63" t="s">
        <v>442</v>
      </c>
      <c r="B175" s="63" t="s">
        <v>656</v>
      </c>
    </row>
    <row r="176" spans="1:2" ht="15">
      <c r="A176" s="63" t="s">
        <v>654</v>
      </c>
      <c r="B176" s="63" t="s">
        <v>656</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657</v>
      </c>
      <c r="B1" s="13" t="s">
        <v>17</v>
      </c>
    </row>
    <row r="2" spans="1:2" ht="15">
      <c r="A2" s="63" t="s">
        <v>658</v>
      </c>
      <c r="B2" s="63" t="s">
        <v>664</v>
      </c>
    </row>
    <row r="3" spans="1:2" ht="15">
      <c r="A3" s="64" t="s">
        <v>659</v>
      </c>
      <c r="B3" s="63" t="s">
        <v>665</v>
      </c>
    </row>
    <row r="4" spans="1:2" ht="15">
      <c r="A4" s="64" t="s">
        <v>660</v>
      </c>
      <c r="B4" s="63" t="s">
        <v>666</v>
      </c>
    </row>
    <row r="5" spans="1:2" ht="15">
      <c r="A5" s="64" t="s">
        <v>661</v>
      </c>
      <c r="B5" s="63" t="s">
        <v>667</v>
      </c>
    </row>
    <row r="6" spans="1:2" ht="15">
      <c r="A6" s="64" t="s">
        <v>662</v>
      </c>
      <c r="B6" s="63" t="s">
        <v>668</v>
      </c>
    </row>
    <row r="7" spans="1:2" ht="15">
      <c r="A7" s="64" t="s">
        <v>663</v>
      </c>
      <c r="B7" s="63" t="s">
        <v>669</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4944"/>
  <sheetViews>
    <sheetView tabSelected="1" workbookViewId="0" topLeftCell="A1">
      <pane xSplit="1" ySplit="2" topLeftCell="B3" activePane="bottomRight" state="frozen"/>
      <selection pane="topRight" activeCell="B1" sqref="B1"/>
      <selection pane="bottomLeft" activeCell="A3" sqref="A3"/>
      <selection pane="bottomRight" activeCell="A1" sqref="A1"/>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 min="73" max="73" width="9.5742187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s>
  <sheetData>
    <row r="1" spans="1:34" ht="15">
      <c r="A1" s="130"/>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81" ht="30" customHeight="1">
      <c r="A2" s="11" t="s">
        <v>5</v>
      </c>
      <c r="B2" t="s">
        <v>273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196</v>
      </c>
      <c r="AF2" s="13" t="s">
        <v>197</v>
      </c>
      <c r="AG2" s="13" t="s">
        <v>198</v>
      </c>
      <c r="AH2" s="13" t="s">
        <v>199</v>
      </c>
      <c r="AI2" s="13" t="s">
        <v>200</v>
      </c>
      <c r="AJ2" s="13" t="s">
        <v>201</v>
      </c>
      <c r="AK2" s="13" t="s">
        <v>202</v>
      </c>
      <c r="AL2" s="13" t="s">
        <v>203</v>
      </c>
      <c r="AM2" s="13" t="s">
        <v>204</v>
      </c>
      <c r="AN2" s="13" t="s">
        <v>205</v>
      </c>
      <c r="AO2" s="13" t="s">
        <v>206</v>
      </c>
      <c r="AP2" s="13" t="s">
        <v>207</v>
      </c>
      <c r="AQ2" s="13" t="s">
        <v>208</v>
      </c>
      <c r="AR2" s="13" t="s">
        <v>209</v>
      </c>
      <c r="AS2" s="13" t="s">
        <v>210</v>
      </c>
      <c r="AT2" s="13" t="s">
        <v>211</v>
      </c>
      <c r="AU2" s="13" t="s">
        <v>212</v>
      </c>
      <c r="AV2" s="13" t="s">
        <v>213</v>
      </c>
      <c r="AW2" s="13" t="s">
        <v>214</v>
      </c>
      <c r="AX2" s="13" t="s">
        <v>215</v>
      </c>
      <c r="AY2" s="13" t="s">
        <v>216</v>
      </c>
      <c r="AZ2" s="13" t="s">
        <v>217</v>
      </c>
      <c r="BA2" s="85" t="s">
        <v>254</v>
      </c>
      <c r="BB2" s="85" t="s">
        <v>255</v>
      </c>
      <c r="BC2" s="85" t="s">
        <v>256</v>
      </c>
      <c r="BD2" s="85" t="s">
        <v>257</v>
      </c>
      <c r="BE2" s="85" t="s">
        <v>258</v>
      </c>
      <c r="BF2" s="85" t="s">
        <v>259</v>
      </c>
      <c r="BG2" s="85" t="s">
        <v>260</v>
      </c>
      <c r="BH2" s="85" t="s">
        <v>261</v>
      </c>
      <c r="BI2" s="85" t="s">
        <v>262</v>
      </c>
      <c r="BJ2" s="85" t="s">
        <v>263</v>
      </c>
      <c r="BK2" s="85" t="s">
        <v>277</v>
      </c>
      <c r="BL2" s="85" t="s">
        <v>278</v>
      </c>
      <c r="BM2" s="85" t="s">
        <v>279</v>
      </c>
      <c r="BN2" s="85" t="s">
        <v>280</v>
      </c>
      <c r="BO2" s="85" t="s">
        <v>281</v>
      </c>
      <c r="BP2" s="85" t="s">
        <v>282</v>
      </c>
      <c r="BQ2" s="85" t="s">
        <v>283</v>
      </c>
      <c r="BR2" s="85" t="s">
        <v>284</v>
      </c>
      <c r="BS2" s="85" t="s">
        <v>286</v>
      </c>
      <c r="BT2" s="13" t="s">
        <v>313</v>
      </c>
      <c r="BU2" s="13" t="s">
        <v>701</v>
      </c>
      <c r="BV2" s="85" t="s">
        <v>720</v>
      </c>
      <c r="BW2" s="85" t="s">
        <v>721</v>
      </c>
      <c r="BX2" s="85" t="s">
        <v>722</v>
      </c>
      <c r="BY2" s="85" t="s">
        <v>723</v>
      </c>
      <c r="BZ2" s="85" t="s">
        <v>724</v>
      </c>
      <c r="CA2" s="85" t="s">
        <v>725</v>
      </c>
      <c r="CB2" s="3"/>
      <c r="CC2" s="3"/>
    </row>
    <row r="3" spans="1:81" ht="41.45" customHeight="1">
      <c r="A3" s="62" t="s">
        <v>736</v>
      </c>
      <c r="B3" s="63"/>
      <c r="C3" s="81"/>
      <c r="D3" s="81" t="s">
        <v>64</v>
      </c>
      <c r="E3" s="88">
        <v>283.7509726708953</v>
      </c>
      <c r="F3" s="90">
        <v>99.7625641453812</v>
      </c>
      <c r="G3" s="72" t="str">
        <f>HYPERLINK("http://pbs.twimg.com/profile_images/1778555235/aejmctwitter_normal.png")</f>
        <v>http://pbs.twimg.com/profile_images/1778555235/aejmctwitter_normal.png</v>
      </c>
      <c r="H3" s="81"/>
      <c r="I3" s="73" t="s">
        <v>736</v>
      </c>
      <c r="J3" s="91"/>
      <c r="K3" s="91"/>
      <c r="L3" s="73" t="s">
        <v>866</v>
      </c>
      <c r="M3" s="95">
        <v>80.12945581595494</v>
      </c>
      <c r="N3" s="96">
        <v>6830.9853515625</v>
      </c>
      <c r="O3" s="96">
        <v>3765.037841796875</v>
      </c>
      <c r="P3" s="97"/>
      <c r="Q3" s="98"/>
      <c r="R3" s="98"/>
      <c r="S3" s="71"/>
      <c r="T3" s="48">
        <v>1</v>
      </c>
      <c r="U3" s="48">
        <v>2</v>
      </c>
      <c r="V3" s="49">
        <v>0</v>
      </c>
      <c r="W3" s="49">
        <v>0.030303</v>
      </c>
      <c r="X3" s="49">
        <v>0.026299</v>
      </c>
      <c r="Y3" s="49">
        <v>0.69504</v>
      </c>
      <c r="Z3" s="49">
        <v>0.5</v>
      </c>
      <c r="AA3" s="49">
        <v>0.5</v>
      </c>
      <c r="AB3" s="92">
        <v>3</v>
      </c>
      <c r="AC3" s="92"/>
      <c r="AD3" s="93"/>
      <c r="AE3" s="63" t="s">
        <v>744</v>
      </c>
      <c r="AF3" s="63">
        <v>3319</v>
      </c>
      <c r="AG3" s="63">
        <v>12335</v>
      </c>
      <c r="AH3" s="63">
        <v>28284</v>
      </c>
      <c r="AI3" s="63">
        <v>22695</v>
      </c>
      <c r="AJ3" s="63"/>
      <c r="AK3" s="63" t="s">
        <v>752</v>
      </c>
      <c r="AL3" s="63" t="s">
        <v>755</v>
      </c>
      <c r="AM3" s="68" t="str">
        <f>HYPERLINK("http://t.co/fpLCFtaqAZ")</f>
        <v>http://t.co/fpLCFtaqAZ</v>
      </c>
      <c r="AN3" s="63"/>
      <c r="AO3" s="65">
        <v>39320.64375</v>
      </c>
      <c r="AP3" s="68" t="str">
        <f>HYPERLINK("https://pbs.twimg.com/profile_banners/8442592/1412772549")</f>
        <v>https://pbs.twimg.com/profile_banners/8442592/1412772549</v>
      </c>
      <c r="AQ3" s="63" t="b">
        <v>0</v>
      </c>
      <c r="AR3" s="63" t="b">
        <v>0</v>
      </c>
      <c r="AS3" s="63" t="b">
        <v>0</v>
      </c>
      <c r="AT3" s="63"/>
      <c r="AU3" s="63">
        <v>798</v>
      </c>
      <c r="AV3" s="68" t="str">
        <f>HYPERLINK("http://abs.twimg.com/images/themes/theme13/bg.gif")</f>
        <v>http://abs.twimg.com/images/themes/theme13/bg.gif</v>
      </c>
      <c r="AW3" s="63" t="b">
        <v>0</v>
      </c>
      <c r="AX3" s="63" t="s">
        <v>218</v>
      </c>
      <c r="AY3" s="68" t="str">
        <f>HYPERLINK("https://twitter.com/aejmc")</f>
        <v>https://twitter.com/aejmc</v>
      </c>
      <c r="AZ3" s="63" t="s">
        <v>66</v>
      </c>
      <c r="BA3" s="48" t="s">
        <v>869</v>
      </c>
      <c r="BB3" s="48" t="s">
        <v>869</v>
      </c>
      <c r="BC3" s="48" t="s">
        <v>806</v>
      </c>
      <c r="BD3" s="48" t="s">
        <v>806</v>
      </c>
      <c r="BE3" s="48" t="s">
        <v>807</v>
      </c>
      <c r="BF3" s="48" t="s">
        <v>807</v>
      </c>
      <c r="BG3" s="86" t="s">
        <v>905</v>
      </c>
      <c r="BH3" s="86" t="s">
        <v>905</v>
      </c>
      <c r="BI3" s="86" t="s">
        <v>908</v>
      </c>
      <c r="BJ3" s="86" t="s">
        <v>908</v>
      </c>
      <c r="BK3" s="86"/>
      <c r="BL3" s="106"/>
      <c r="BM3" s="86"/>
      <c r="BN3" s="106"/>
      <c r="BO3" s="86"/>
      <c r="BP3" s="106"/>
      <c r="BQ3" s="86">
        <v>25</v>
      </c>
      <c r="BR3" s="106">
        <v>100</v>
      </c>
      <c r="BS3" s="86">
        <v>25</v>
      </c>
      <c r="BT3" s="69" t="str">
        <f>REPLACE(INDEX(GroupVertices[Group],MATCH(Vertices[[#This Row],[Vertex]],GroupVertices[Vertex],0)),1,1,"")</f>
        <v>2</v>
      </c>
      <c r="BU3" s="69" t="s">
        <v>748</v>
      </c>
      <c r="BV3" s="86">
        <v>0</v>
      </c>
      <c r="BW3" s="106">
        <v>0</v>
      </c>
      <c r="BX3" s="86">
        <v>0</v>
      </c>
      <c r="BY3" s="106">
        <v>0</v>
      </c>
      <c r="BZ3" s="86">
        <v>0</v>
      </c>
      <c r="CA3" s="106">
        <v>0</v>
      </c>
      <c r="CB3" s="3"/>
      <c r="CC3" s="3"/>
    </row>
    <row r="4" spans="1:84" ht="41.45" customHeight="1">
      <c r="A4" s="62" t="s">
        <v>795</v>
      </c>
      <c r="B4" s="64"/>
      <c r="C4" s="81"/>
      <c r="D4" s="81" t="s">
        <v>64</v>
      </c>
      <c r="E4" s="88">
        <v>1000</v>
      </c>
      <c r="F4" s="99">
        <v>70</v>
      </c>
      <c r="G4" s="72" t="str">
        <f>HYPERLINK("http://pbs.twimg.com/profile_images/1082424539492073477/exU8rYn8_normal.jpg")</f>
        <v>http://pbs.twimg.com/profile_images/1082424539492073477/exU8rYn8_normal.jpg</v>
      </c>
      <c r="H4" s="100"/>
      <c r="I4" s="73" t="s">
        <v>795</v>
      </c>
      <c r="J4" s="91"/>
      <c r="K4" s="101"/>
      <c r="L4" s="73" t="s">
        <v>852</v>
      </c>
      <c r="M4" s="102">
        <v>9999</v>
      </c>
      <c r="N4" s="96">
        <v>6162.4853515625</v>
      </c>
      <c r="O4" s="96">
        <v>4369.32666015625</v>
      </c>
      <c r="P4" s="97"/>
      <c r="Q4" s="98"/>
      <c r="R4" s="98"/>
      <c r="S4" s="103"/>
      <c r="T4" s="48">
        <v>2</v>
      </c>
      <c r="U4" s="48">
        <v>0</v>
      </c>
      <c r="V4" s="49">
        <v>0</v>
      </c>
      <c r="W4" s="49">
        <v>0.030303</v>
      </c>
      <c r="X4" s="49">
        <v>0.026299</v>
      </c>
      <c r="Y4" s="49">
        <v>0.69504</v>
      </c>
      <c r="Z4" s="49">
        <v>1</v>
      </c>
      <c r="AA4" s="49">
        <v>0</v>
      </c>
      <c r="AB4" s="92">
        <v>4</v>
      </c>
      <c r="AC4" s="92"/>
      <c r="AD4" s="93"/>
      <c r="AE4" s="64" t="s">
        <v>824</v>
      </c>
      <c r="AF4" s="64">
        <v>236</v>
      </c>
      <c r="AG4" s="64">
        <v>1557022</v>
      </c>
      <c r="AH4" s="64">
        <v>18065</v>
      </c>
      <c r="AI4" s="64">
        <v>5390</v>
      </c>
      <c r="AJ4" s="64"/>
      <c r="AK4" s="64" t="s">
        <v>839</v>
      </c>
      <c r="AL4" s="64" t="s">
        <v>850</v>
      </c>
      <c r="AM4" s="67" t="str">
        <f>HYPERLINK("https://t.co/3gG68vGZzD")</f>
        <v>https://t.co/3gG68vGZzD</v>
      </c>
      <c r="AN4" s="64"/>
      <c r="AO4" s="66">
        <v>39482.76528935185</v>
      </c>
      <c r="AP4" s="67" t="str">
        <f>HYPERLINK("https://pbs.twimg.com/profile_banners/13058772/1578323466")</f>
        <v>https://pbs.twimg.com/profile_banners/13058772/1578323466</v>
      </c>
      <c r="AQ4" s="64" t="b">
        <v>0</v>
      </c>
      <c r="AR4" s="64" t="b">
        <v>0</v>
      </c>
      <c r="AS4" s="64" t="b">
        <v>1</v>
      </c>
      <c r="AT4" s="64"/>
      <c r="AU4" s="64">
        <v>17683</v>
      </c>
      <c r="AV4" s="67" t="str">
        <f>HYPERLINK("http://abs.twimg.com/images/themes/theme1/bg.png")</f>
        <v>http://abs.twimg.com/images/themes/theme1/bg.png</v>
      </c>
      <c r="AW4" s="64" t="b">
        <v>1</v>
      </c>
      <c r="AX4" s="64" t="s">
        <v>218</v>
      </c>
      <c r="AY4" s="67" t="str">
        <f>HYPERLINK("https://twitter.com/linkedin")</f>
        <v>https://twitter.com/linkedin</v>
      </c>
      <c r="AZ4" s="104" t="s">
        <v>65</v>
      </c>
      <c r="BA4" s="48"/>
      <c r="BB4" s="48"/>
      <c r="BC4" s="48"/>
      <c r="BD4" s="48"/>
      <c r="BE4" s="48"/>
      <c r="BF4" s="48"/>
      <c r="BG4" s="48"/>
      <c r="BH4" s="48"/>
      <c r="BI4" s="48"/>
      <c r="BJ4" s="48"/>
      <c r="BK4" s="140"/>
      <c r="BL4" s="141"/>
      <c r="BM4" s="140"/>
      <c r="BN4" s="141"/>
      <c r="BO4" s="140"/>
      <c r="BP4" s="141"/>
      <c r="BQ4" s="48"/>
      <c r="BR4" s="49"/>
      <c r="BS4" s="48"/>
      <c r="BT4" s="63" t="str">
        <f>REPLACE(INDEX(GroupVertices[Group],MATCH(Vertices[[#This Row],[Vertex]],GroupVertices[Vertex],0)),1,1,"")</f>
        <v>2</v>
      </c>
      <c r="BU4" s="144" t="s">
        <v>832</v>
      </c>
      <c r="BV4" s="48"/>
      <c r="BW4" s="49"/>
      <c r="BX4" s="48"/>
      <c r="BY4" s="49"/>
      <c r="BZ4" s="48"/>
      <c r="CA4" s="49"/>
      <c r="CB4" s="2"/>
      <c r="CC4" s="3"/>
      <c r="CD4" s="3"/>
      <c r="CE4" s="3"/>
      <c r="CF4" s="3"/>
    </row>
    <row r="5" spans="1:84" ht="41.45" customHeight="1">
      <c r="A5" s="62" t="s">
        <v>352</v>
      </c>
      <c r="B5" s="64"/>
      <c r="C5" s="81"/>
      <c r="D5" s="81" t="s">
        <v>64</v>
      </c>
      <c r="E5" s="88">
        <v>224.8761819425122</v>
      </c>
      <c r="F5" s="99">
        <v>99.8773803636457</v>
      </c>
      <c r="G5" s="72" t="str">
        <f>HYPERLINK("http://pbs.twimg.com/profile_images/912667889395798022/pMoB2qc8_normal.jpg")</f>
        <v>http://pbs.twimg.com/profile_images/912667889395798022/pMoB2qc8_normal.jpg</v>
      </c>
      <c r="H5" s="100"/>
      <c r="I5" s="73" t="s">
        <v>352</v>
      </c>
      <c r="J5" s="91"/>
      <c r="K5" s="101"/>
      <c r="L5" s="73" t="s">
        <v>853</v>
      </c>
      <c r="M5" s="102">
        <v>41.86503747567453</v>
      </c>
      <c r="N5" s="96">
        <v>8329.56640625</v>
      </c>
      <c r="O5" s="96">
        <v>4061.72314453125</v>
      </c>
      <c r="P5" s="97"/>
      <c r="Q5" s="98"/>
      <c r="R5" s="98"/>
      <c r="S5" s="103"/>
      <c r="T5" s="48">
        <v>6</v>
      </c>
      <c r="U5" s="48">
        <v>3</v>
      </c>
      <c r="V5" s="49">
        <v>103</v>
      </c>
      <c r="W5" s="49">
        <v>0.047619</v>
      </c>
      <c r="X5" s="49">
        <v>0.09583</v>
      </c>
      <c r="Y5" s="49">
        <v>2.055952</v>
      </c>
      <c r="Z5" s="49">
        <v>0.11904761904761904</v>
      </c>
      <c r="AA5" s="49">
        <v>0.2857142857142857</v>
      </c>
      <c r="AB5" s="92">
        <v>5</v>
      </c>
      <c r="AC5" s="92"/>
      <c r="AD5" s="93"/>
      <c r="AE5" s="64" t="s">
        <v>743</v>
      </c>
      <c r="AF5" s="64">
        <v>3094</v>
      </c>
      <c r="AG5" s="64">
        <v>6376</v>
      </c>
      <c r="AH5" s="64">
        <v>163972</v>
      </c>
      <c r="AI5" s="64">
        <v>46143</v>
      </c>
      <c r="AJ5" s="64"/>
      <c r="AK5" s="64" t="s">
        <v>789</v>
      </c>
      <c r="AL5" s="64" t="s">
        <v>754</v>
      </c>
      <c r="AM5" s="67" t="str">
        <f>HYPERLINK("https://t.co/0BSHtXS3Zo")</f>
        <v>https://t.co/0BSHtXS3Zo</v>
      </c>
      <c r="AN5" s="64"/>
      <c r="AO5" s="66">
        <v>39456.03121527778</v>
      </c>
      <c r="AP5" s="67" t="str">
        <f>HYPERLINK("https://pbs.twimg.com/profile_banners/12006842/1583086617")</f>
        <v>https://pbs.twimg.com/profile_banners/12006842/1583086617</v>
      </c>
      <c r="AQ5" s="64" t="b">
        <v>0</v>
      </c>
      <c r="AR5" s="64" t="b">
        <v>0</v>
      </c>
      <c r="AS5" s="64" t="b">
        <v>0</v>
      </c>
      <c r="AT5" s="64"/>
      <c r="AU5" s="64">
        <v>538</v>
      </c>
      <c r="AV5" s="67" t="str">
        <f>HYPERLINK("http://abs.twimg.com/images/themes/theme14/bg.gif")</f>
        <v>http://abs.twimg.com/images/themes/theme14/bg.gif</v>
      </c>
      <c r="AW5" s="64" t="b">
        <v>0</v>
      </c>
      <c r="AX5" s="64" t="s">
        <v>218</v>
      </c>
      <c r="AY5" s="67" t="str">
        <f>HYPERLINK("https://twitter.com/jeremyhl")</f>
        <v>https://twitter.com/jeremyhl</v>
      </c>
      <c r="AZ5" s="104" t="s">
        <v>66</v>
      </c>
      <c r="BA5" s="48" t="s">
        <v>870</v>
      </c>
      <c r="BB5" s="48" t="s">
        <v>870</v>
      </c>
      <c r="BC5" s="48" t="s">
        <v>871</v>
      </c>
      <c r="BD5" s="48" t="s">
        <v>871</v>
      </c>
      <c r="BE5" s="48" t="s">
        <v>874</v>
      </c>
      <c r="BF5" s="48" t="s">
        <v>904</v>
      </c>
      <c r="BG5" s="86" t="s">
        <v>877</v>
      </c>
      <c r="BH5" s="86" t="s">
        <v>907</v>
      </c>
      <c r="BI5" s="86" t="s">
        <v>899</v>
      </c>
      <c r="BJ5" s="86" t="s">
        <v>899</v>
      </c>
      <c r="BK5" s="140"/>
      <c r="BL5" s="141"/>
      <c r="BM5" s="140"/>
      <c r="BN5" s="141"/>
      <c r="BO5" s="140"/>
      <c r="BP5" s="141"/>
      <c r="BQ5" s="48">
        <v>39</v>
      </c>
      <c r="BR5" s="49">
        <v>100</v>
      </c>
      <c r="BS5" s="48">
        <v>39</v>
      </c>
      <c r="BT5" s="63" t="str">
        <f>REPLACE(INDEX(GroupVertices[Group],MATCH(Vertices[[#This Row],[Vertex]],GroupVertices[Vertex],0)),1,1,"")</f>
        <v>2</v>
      </c>
      <c r="BU5" s="144" t="s">
        <v>742</v>
      </c>
      <c r="BV5" s="48">
        <v>0</v>
      </c>
      <c r="BW5" s="49">
        <v>0</v>
      </c>
      <c r="BX5" s="48">
        <v>0</v>
      </c>
      <c r="BY5" s="49">
        <v>0</v>
      </c>
      <c r="BZ5" s="48">
        <v>0</v>
      </c>
      <c r="CA5" s="49">
        <v>0</v>
      </c>
      <c r="CB5" s="2"/>
      <c r="CC5" s="3"/>
      <c r="CD5" s="3"/>
      <c r="CE5" s="3"/>
      <c r="CF5" s="3"/>
    </row>
    <row r="6" spans="1:84" ht="41.45" customHeight="1">
      <c r="A6" s="62" t="s">
        <v>797</v>
      </c>
      <c r="B6" s="64"/>
      <c r="C6" s="81"/>
      <c r="D6" s="81" t="s">
        <v>64</v>
      </c>
      <c r="E6" s="88">
        <v>162</v>
      </c>
      <c r="F6" s="99">
        <v>100</v>
      </c>
      <c r="G6" s="72" t="str">
        <f>HYPERLINK("http://pbs.twimg.com/profile_images/1249132541191340035/9Na5qw8j_normal.jpg")</f>
        <v>http://pbs.twimg.com/profile_images/1249132541191340035/9Na5qw8j_normal.jpg</v>
      </c>
      <c r="H6" s="100"/>
      <c r="I6" s="73" t="s">
        <v>797</v>
      </c>
      <c r="J6" s="91"/>
      <c r="K6" s="101"/>
      <c r="L6" s="73" t="s">
        <v>854</v>
      </c>
      <c r="M6" s="102">
        <v>1</v>
      </c>
      <c r="N6" s="96">
        <v>9532.3056640625</v>
      </c>
      <c r="O6" s="96">
        <v>599.05419921875</v>
      </c>
      <c r="P6" s="97"/>
      <c r="Q6" s="98"/>
      <c r="R6" s="98"/>
      <c r="S6" s="103"/>
      <c r="T6" s="48">
        <v>0</v>
      </c>
      <c r="U6" s="48">
        <v>2</v>
      </c>
      <c r="V6" s="49">
        <v>0</v>
      </c>
      <c r="W6" s="49">
        <v>0.030303</v>
      </c>
      <c r="X6" s="49">
        <v>0.027643</v>
      </c>
      <c r="Y6" s="49">
        <v>0.675585</v>
      </c>
      <c r="Z6" s="49">
        <v>1</v>
      </c>
      <c r="AA6" s="49">
        <v>0</v>
      </c>
      <c r="AB6" s="92">
        <v>6</v>
      </c>
      <c r="AC6" s="92"/>
      <c r="AD6" s="93"/>
      <c r="AE6" s="64" t="s">
        <v>825</v>
      </c>
      <c r="AF6" s="64">
        <v>18</v>
      </c>
      <c r="AG6" s="64">
        <v>12</v>
      </c>
      <c r="AH6" s="64">
        <v>18</v>
      </c>
      <c r="AI6" s="64">
        <v>14</v>
      </c>
      <c r="AJ6" s="64"/>
      <c r="AK6" s="64" t="s">
        <v>840</v>
      </c>
      <c r="AL6" s="64" t="s">
        <v>689</v>
      </c>
      <c r="AM6" s="67" t="str">
        <f>HYPERLINK("https://t.co/1TJ8aONFPE")</f>
        <v>https://t.co/1TJ8aONFPE</v>
      </c>
      <c r="AN6" s="64"/>
      <c r="AO6" s="66">
        <v>43933.0144212963</v>
      </c>
      <c r="AP6" s="67" t="str">
        <f>HYPERLINK("https://pbs.twimg.com/profile_banners/1249130257350823937/1586651381")</f>
        <v>https://pbs.twimg.com/profile_banners/1249130257350823937/1586651381</v>
      </c>
      <c r="AQ6" s="64" t="b">
        <v>1</v>
      </c>
      <c r="AR6" s="64" t="b">
        <v>0</v>
      </c>
      <c r="AS6" s="64" t="b">
        <v>0</v>
      </c>
      <c r="AT6" s="64"/>
      <c r="AU6" s="64">
        <v>0</v>
      </c>
      <c r="AV6" s="64"/>
      <c r="AW6" s="64" t="b">
        <v>0</v>
      </c>
      <c r="AX6" s="64" t="s">
        <v>218</v>
      </c>
      <c r="AY6" s="67" t="str">
        <f>HYPERLINK("https://twitter.com/unosml1")</f>
        <v>https://twitter.com/unosml1</v>
      </c>
      <c r="AZ6" s="104" t="s">
        <v>66</v>
      </c>
      <c r="BA6" s="48" t="s">
        <v>867</v>
      </c>
      <c r="BB6" s="48" t="s">
        <v>867</v>
      </c>
      <c r="BC6" s="48" t="s">
        <v>767</v>
      </c>
      <c r="BD6" s="48" t="s">
        <v>767</v>
      </c>
      <c r="BE6" s="48" t="s">
        <v>808</v>
      </c>
      <c r="BF6" s="48" t="s">
        <v>808</v>
      </c>
      <c r="BG6" s="86" t="s">
        <v>906</v>
      </c>
      <c r="BH6" s="86" t="s">
        <v>906</v>
      </c>
      <c r="BI6" s="86" t="s">
        <v>909</v>
      </c>
      <c r="BJ6" s="86" t="s">
        <v>909</v>
      </c>
      <c r="BK6" s="140"/>
      <c r="BL6" s="141"/>
      <c r="BM6" s="140"/>
      <c r="BN6" s="141"/>
      <c r="BO6" s="140"/>
      <c r="BP6" s="141"/>
      <c r="BQ6" s="48">
        <v>14</v>
      </c>
      <c r="BR6" s="49">
        <v>100</v>
      </c>
      <c r="BS6" s="48">
        <v>14</v>
      </c>
      <c r="BT6" s="63" t="str">
        <f>REPLACE(INDEX(GroupVertices[Group],MATCH(Vertices[[#This Row],[Vertex]],GroupVertices[Vertex],0)),1,1,"")</f>
        <v>2</v>
      </c>
      <c r="BU6" s="144" t="s">
        <v>833</v>
      </c>
      <c r="BV6" s="48">
        <v>0</v>
      </c>
      <c r="BW6" s="49">
        <v>0</v>
      </c>
      <c r="BX6" s="48">
        <v>0</v>
      </c>
      <c r="BY6" s="49">
        <v>0</v>
      </c>
      <c r="BZ6" s="48">
        <v>0</v>
      </c>
      <c r="CA6" s="49">
        <v>0</v>
      </c>
      <c r="CB6" s="2"/>
      <c r="CC6" s="3"/>
      <c r="CD6" s="3"/>
      <c r="CE6" s="3"/>
      <c r="CF6" s="3"/>
    </row>
    <row r="7" spans="1:84" ht="41.45" customHeight="1">
      <c r="A7" s="62" t="s">
        <v>726</v>
      </c>
      <c r="B7" s="64"/>
      <c r="C7" s="81"/>
      <c r="D7" s="81" t="s">
        <v>64</v>
      </c>
      <c r="E7" s="88">
        <v>162.29639934919476</v>
      </c>
      <c r="F7" s="99">
        <v>99.99942196903038</v>
      </c>
      <c r="G7" s="72" t="str">
        <f>HYPERLINK("http://pbs.twimg.com/profile_images/1249133909071314945/ErFO4P-f_normal.jpg")</f>
        <v>http://pbs.twimg.com/profile_images/1249133909071314945/ErFO4P-f_normal.jpg</v>
      </c>
      <c r="H7" s="100"/>
      <c r="I7" s="73" t="s">
        <v>726</v>
      </c>
      <c r="J7" s="91"/>
      <c r="K7" s="101"/>
      <c r="L7" s="73" t="s">
        <v>855</v>
      </c>
      <c r="M7" s="102">
        <v>1.1926384544736386</v>
      </c>
      <c r="N7" s="96">
        <v>9592.1552734375</v>
      </c>
      <c r="O7" s="96">
        <v>5271.86962890625</v>
      </c>
      <c r="P7" s="97"/>
      <c r="Q7" s="98"/>
      <c r="R7" s="98"/>
      <c r="S7" s="103"/>
      <c r="T7" s="48">
        <v>3</v>
      </c>
      <c r="U7" s="48">
        <v>1</v>
      </c>
      <c r="V7" s="49">
        <v>1</v>
      </c>
      <c r="W7" s="49">
        <v>0.03125</v>
      </c>
      <c r="X7" s="49">
        <v>0.032541</v>
      </c>
      <c r="Y7" s="49">
        <v>0.973894</v>
      </c>
      <c r="Z7" s="49">
        <v>0.3333333333333333</v>
      </c>
      <c r="AA7" s="49">
        <v>0.3333333333333333</v>
      </c>
      <c r="AB7" s="92">
        <v>7</v>
      </c>
      <c r="AC7" s="92"/>
      <c r="AD7" s="93"/>
      <c r="AE7" s="64" t="s">
        <v>726</v>
      </c>
      <c r="AF7" s="64">
        <v>68</v>
      </c>
      <c r="AG7" s="64">
        <v>42</v>
      </c>
      <c r="AH7" s="64">
        <v>67</v>
      </c>
      <c r="AI7" s="64">
        <v>66</v>
      </c>
      <c r="AJ7" s="64"/>
      <c r="AK7" s="64" t="s">
        <v>841</v>
      </c>
      <c r="AL7" s="64" t="s">
        <v>689</v>
      </c>
      <c r="AM7" s="67" t="str">
        <f>HYPERLINK("https://t.co/fVDRKhag5L")</f>
        <v>https://t.co/fVDRKhag5L</v>
      </c>
      <c r="AN7" s="64"/>
      <c r="AO7" s="66">
        <v>43928.200162037036</v>
      </c>
      <c r="AP7" s="67" t="str">
        <f>HYPERLINK("https://pbs.twimg.com/profile_banners/1247385614720339976/1586235591")</f>
        <v>https://pbs.twimg.com/profile_banners/1247385614720339976/1586235591</v>
      </c>
      <c r="AQ7" s="64" t="b">
        <v>1</v>
      </c>
      <c r="AR7" s="64" t="b">
        <v>0</v>
      </c>
      <c r="AS7" s="64" t="b">
        <v>0</v>
      </c>
      <c r="AT7" s="64"/>
      <c r="AU7" s="64">
        <v>0</v>
      </c>
      <c r="AV7" s="64"/>
      <c r="AW7" s="64" t="b">
        <v>0</v>
      </c>
      <c r="AX7" s="64" t="s">
        <v>218</v>
      </c>
      <c r="AY7" s="67" t="str">
        <f>HYPERLINK("https://twitter.com/unosmlre")</f>
        <v>https://twitter.com/unosmlre</v>
      </c>
      <c r="AZ7" s="104" t="s">
        <v>66</v>
      </c>
      <c r="BA7" s="48" t="s">
        <v>867</v>
      </c>
      <c r="BB7" s="48" t="s">
        <v>867</v>
      </c>
      <c r="BC7" s="48" t="s">
        <v>767</v>
      </c>
      <c r="BD7" s="48" t="s">
        <v>767</v>
      </c>
      <c r="BE7" s="48" t="s">
        <v>808</v>
      </c>
      <c r="BF7" s="48" t="s">
        <v>808</v>
      </c>
      <c r="BG7" s="86" t="s">
        <v>906</v>
      </c>
      <c r="BH7" s="86" t="s">
        <v>906</v>
      </c>
      <c r="BI7" s="86" t="s">
        <v>909</v>
      </c>
      <c r="BJ7" s="86" t="s">
        <v>909</v>
      </c>
      <c r="BK7" s="140"/>
      <c r="BL7" s="141"/>
      <c r="BM7" s="140"/>
      <c r="BN7" s="141"/>
      <c r="BO7" s="140"/>
      <c r="BP7" s="141"/>
      <c r="BQ7" s="48">
        <v>14</v>
      </c>
      <c r="BR7" s="49">
        <v>100</v>
      </c>
      <c r="BS7" s="48">
        <v>14</v>
      </c>
      <c r="BT7" s="63" t="str">
        <f>REPLACE(INDEX(GroupVertices[Group],MATCH(Vertices[[#This Row],[Vertex]],GroupVertices[Vertex],0)),1,1,"")</f>
        <v>2</v>
      </c>
      <c r="BU7" s="144" t="s">
        <v>727</v>
      </c>
      <c r="BV7" s="48">
        <v>0</v>
      </c>
      <c r="BW7" s="49">
        <v>0</v>
      </c>
      <c r="BX7" s="48">
        <v>0</v>
      </c>
      <c r="BY7" s="49">
        <v>0</v>
      </c>
      <c r="BZ7" s="48">
        <v>0</v>
      </c>
      <c r="CA7" s="49">
        <v>0</v>
      </c>
      <c r="CB7" s="2"/>
      <c r="CC7" s="3"/>
      <c r="CD7" s="3"/>
      <c r="CE7" s="3"/>
      <c r="CF7" s="3"/>
    </row>
    <row r="8" spans="1:84" ht="41.45" customHeight="1">
      <c r="A8" s="62" t="s">
        <v>798</v>
      </c>
      <c r="B8" s="64"/>
      <c r="C8" s="81"/>
      <c r="D8" s="81" t="s">
        <v>64</v>
      </c>
      <c r="E8" s="88">
        <v>162.0098799783065</v>
      </c>
      <c r="F8" s="99">
        <v>99.99998073230101</v>
      </c>
      <c r="G8" s="72" t="str">
        <f>HYPERLINK("http://pbs.twimg.com/profile_images/1184682731382476801/gpG8OzPi_normal.jpg")</f>
        <v>http://pbs.twimg.com/profile_images/1184682731382476801/gpG8OzPi_normal.jpg</v>
      </c>
      <c r="H8" s="100"/>
      <c r="I8" s="73" t="s">
        <v>798</v>
      </c>
      <c r="J8" s="91"/>
      <c r="K8" s="101"/>
      <c r="L8" s="73" t="s">
        <v>856</v>
      </c>
      <c r="M8" s="102">
        <v>1.006421281815788</v>
      </c>
      <c r="N8" s="96">
        <v>8810.1640625</v>
      </c>
      <c r="O8" s="96">
        <v>9399.9462890625</v>
      </c>
      <c r="P8" s="97"/>
      <c r="Q8" s="98"/>
      <c r="R8" s="98"/>
      <c r="S8" s="103"/>
      <c r="T8" s="48">
        <v>0</v>
      </c>
      <c r="U8" s="48">
        <v>2</v>
      </c>
      <c r="V8" s="49">
        <v>0</v>
      </c>
      <c r="W8" s="49">
        <v>0.030303</v>
      </c>
      <c r="X8" s="49">
        <v>0.027643</v>
      </c>
      <c r="Y8" s="49">
        <v>0.675585</v>
      </c>
      <c r="Z8" s="49">
        <v>1</v>
      </c>
      <c r="AA8" s="49">
        <v>0</v>
      </c>
      <c r="AB8" s="92">
        <v>8</v>
      </c>
      <c r="AC8" s="92"/>
      <c r="AD8" s="93"/>
      <c r="AE8" s="64" t="s">
        <v>826</v>
      </c>
      <c r="AF8" s="64">
        <v>37</v>
      </c>
      <c r="AG8" s="64">
        <v>13</v>
      </c>
      <c r="AH8" s="64">
        <v>18</v>
      </c>
      <c r="AI8" s="64">
        <v>27</v>
      </c>
      <c r="AJ8" s="64"/>
      <c r="AK8" s="64" t="s">
        <v>842</v>
      </c>
      <c r="AL8" s="64"/>
      <c r="AM8" s="64"/>
      <c r="AN8" s="64"/>
      <c r="AO8" s="66">
        <v>43755.17285879629</v>
      </c>
      <c r="AP8" s="67" t="str">
        <f>HYPERLINK("https://pbs.twimg.com/profile_banners/1184682607990202373/1585270899")</f>
        <v>https://pbs.twimg.com/profile_banners/1184682607990202373/1585270899</v>
      </c>
      <c r="AQ8" s="64" t="b">
        <v>1</v>
      </c>
      <c r="AR8" s="64" t="b">
        <v>0</v>
      </c>
      <c r="AS8" s="64" t="b">
        <v>0</v>
      </c>
      <c r="AT8" s="64"/>
      <c r="AU8" s="64">
        <v>0</v>
      </c>
      <c r="AV8" s="64"/>
      <c r="AW8" s="64" t="b">
        <v>0</v>
      </c>
      <c r="AX8" s="64" t="s">
        <v>218</v>
      </c>
      <c r="AY8" s="67" t="str">
        <f>HYPERLINK("https://twitter.com/2020omaha")</f>
        <v>https://twitter.com/2020omaha</v>
      </c>
      <c r="AZ8" s="104" t="s">
        <v>66</v>
      </c>
      <c r="BA8" s="48" t="s">
        <v>867</v>
      </c>
      <c r="BB8" s="48" t="s">
        <v>867</v>
      </c>
      <c r="BC8" s="48" t="s">
        <v>767</v>
      </c>
      <c r="BD8" s="48" t="s">
        <v>767</v>
      </c>
      <c r="BE8" s="48" t="s">
        <v>808</v>
      </c>
      <c r="BF8" s="48" t="s">
        <v>808</v>
      </c>
      <c r="BG8" s="86" t="s">
        <v>906</v>
      </c>
      <c r="BH8" s="86" t="s">
        <v>906</v>
      </c>
      <c r="BI8" s="86" t="s">
        <v>909</v>
      </c>
      <c r="BJ8" s="86" t="s">
        <v>909</v>
      </c>
      <c r="BK8" s="140"/>
      <c r="BL8" s="141"/>
      <c r="BM8" s="140"/>
      <c r="BN8" s="141"/>
      <c r="BO8" s="140"/>
      <c r="BP8" s="141"/>
      <c r="BQ8" s="48">
        <v>14</v>
      </c>
      <c r="BR8" s="49">
        <v>100</v>
      </c>
      <c r="BS8" s="48">
        <v>14</v>
      </c>
      <c r="BT8" s="63" t="str">
        <f>REPLACE(INDEX(GroupVertices[Group],MATCH(Vertices[[#This Row],[Vertex]],GroupVertices[Vertex],0)),1,1,"")</f>
        <v>2</v>
      </c>
      <c r="BU8" s="144" t="s">
        <v>834</v>
      </c>
      <c r="BV8" s="48">
        <v>0</v>
      </c>
      <c r="BW8" s="49">
        <v>0</v>
      </c>
      <c r="BX8" s="48">
        <v>0</v>
      </c>
      <c r="BY8" s="49">
        <v>0</v>
      </c>
      <c r="BZ8" s="48">
        <v>0</v>
      </c>
      <c r="CA8" s="49">
        <v>0</v>
      </c>
      <c r="CB8" s="2"/>
      <c r="CC8" s="3"/>
      <c r="CD8" s="3"/>
      <c r="CE8" s="3"/>
      <c r="CF8" s="3"/>
    </row>
    <row r="9" spans="1:84" ht="41.45" customHeight="1">
      <c r="A9" s="62" t="s">
        <v>737</v>
      </c>
      <c r="B9" s="64"/>
      <c r="C9" s="81"/>
      <c r="D9" s="81" t="s">
        <v>64</v>
      </c>
      <c r="E9" s="88">
        <v>173.53981466198212</v>
      </c>
      <c r="F9" s="99">
        <v>99.977495327583</v>
      </c>
      <c r="G9" s="72" t="str">
        <f>HYPERLINK("http://pbs.twimg.com/profile_images/993645134372798469/pAZy1Q6j_normal.jpg")</f>
        <v>http://pbs.twimg.com/profile_images/993645134372798469/pAZy1Q6j_normal.jpg</v>
      </c>
      <c r="H9" s="100"/>
      <c r="I9" s="73" t="s">
        <v>737</v>
      </c>
      <c r="J9" s="91"/>
      <c r="K9" s="101"/>
      <c r="L9" s="73" t="s">
        <v>857</v>
      </c>
      <c r="M9" s="102">
        <v>8.500057160840328</v>
      </c>
      <c r="N9" s="96">
        <v>3365.261962890625</v>
      </c>
      <c r="O9" s="96">
        <v>5593.904296875</v>
      </c>
      <c r="P9" s="97"/>
      <c r="Q9" s="98"/>
      <c r="R9" s="98"/>
      <c r="S9" s="103"/>
      <c r="T9" s="48">
        <v>1</v>
      </c>
      <c r="U9" s="48">
        <v>9</v>
      </c>
      <c r="V9" s="49">
        <v>63</v>
      </c>
      <c r="W9" s="49">
        <v>0.052632</v>
      </c>
      <c r="X9" s="49">
        <v>0.152301</v>
      </c>
      <c r="Y9" s="49">
        <v>2.461733</v>
      </c>
      <c r="Z9" s="49">
        <v>0.1111111111111111</v>
      </c>
      <c r="AA9" s="49">
        <v>0.1111111111111111</v>
      </c>
      <c r="AB9" s="92">
        <v>9</v>
      </c>
      <c r="AC9" s="92"/>
      <c r="AD9" s="93"/>
      <c r="AE9" s="64" t="s">
        <v>745</v>
      </c>
      <c r="AF9" s="64">
        <v>2954</v>
      </c>
      <c r="AG9" s="64">
        <v>1180</v>
      </c>
      <c r="AH9" s="64">
        <v>2131</v>
      </c>
      <c r="AI9" s="64">
        <v>327</v>
      </c>
      <c r="AJ9" s="64"/>
      <c r="AK9" s="64" t="s">
        <v>753</v>
      </c>
      <c r="AL9" s="64" t="s">
        <v>756</v>
      </c>
      <c r="AM9" s="67" t="str">
        <f>HYPERLINK("https://t.co/Guf3bpXFrd")</f>
        <v>https://t.co/Guf3bpXFrd</v>
      </c>
      <c r="AN9" s="64"/>
      <c r="AO9" s="66">
        <v>39981.329618055555</v>
      </c>
      <c r="AP9" s="67" t="str">
        <f>HYPERLINK("https://pbs.twimg.com/profile_banners/47893228/1536497307")</f>
        <v>https://pbs.twimg.com/profile_banners/47893228/1536497307</v>
      </c>
      <c r="AQ9" s="64" t="b">
        <v>0</v>
      </c>
      <c r="AR9" s="64" t="b">
        <v>0</v>
      </c>
      <c r="AS9" s="64" t="b">
        <v>0</v>
      </c>
      <c r="AT9" s="64"/>
      <c r="AU9" s="64">
        <v>21</v>
      </c>
      <c r="AV9" s="67" t="str">
        <f>HYPERLINK("http://abs.twimg.com/images/themes/theme4/bg.gif")</f>
        <v>http://abs.twimg.com/images/themes/theme4/bg.gif</v>
      </c>
      <c r="AW9" s="64" t="b">
        <v>0</v>
      </c>
      <c r="AX9" s="64" t="s">
        <v>218</v>
      </c>
      <c r="AY9" s="67" t="str">
        <f>HYPERLINK("https://twitter.com/docassar")</f>
        <v>https://twitter.com/docassar</v>
      </c>
      <c r="AZ9" s="104" t="s">
        <v>66</v>
      </c>
      <c r="BA9" s="48" t="s">
        <v>868</v>
      </c>
      <c r="BB9" s="48" t="s">
        <v>868</v>
      </c>
      <c r="BC9" s="48" t="s">
        <v>740</v>
      </c>
      <c r="BD9" s="48" t="s">
        <v>740</v>
      </c>
      <c r="BE9" s="48" t="s">
        <v>809</v>
      </c>
      <c r="BF9" s="48" t="s">
        <v>809</v>
      </c>
      <c r="BG9" s="86" t="s">
        <v>876</v>
      </c>
      <c r="BH9" s="86" t="s">
        <v>876</v>
      </c>
      <c r="BI9" s="86" t="s">
        <v>898</v>
      </c>
      <c r="BJ9" s="86" t="s">
        <v>898</v>
      </c>
      <c r="BK9" s="140"/>
      <c r="BL9" s="141"/>
      <c r="BM9" s="140"/>
      <c r="BN9" s="141"/>
      <c r="BO9" s="140"/>
      <c r="BP9" s="141"/>
      <c r="BQ9" s="48">
        <v>24</v>
      </c>
      <c r="BR9" s="49">
        <v>100</v>
      </c>
      <c r="BS9" s="48">
        <v>24</v>
      </c>
      <c r="BT9" s="63" t="str">
        <f>REPLACE(INDEX(GroupVertices[Group],MATCH(Vertices[[#This Row],[Vertex]],GroupVertices[Vertex],0)),1,1,"")</f>
        <v>1</v>
      </c>
      <c r="BU9" s="144" t="s">
        <v>749</v>
      </c>
      <c r="BV9" s="48">
        <v>0</v>
      </c>
      <c r="BW9" s="49">
        <v>0</v>
      </c>
      <c r="BX9" s="48">
        <v>0</v>
      </c>
      <c r="BY9" s="49">
        <v>0</v>
      </c>
      <c r="BZ9" s="48">
        <v>0</v>
      </c>
      <c r="CA9" s="49">
        <v>0</v>
      </c>
      <c r="CB9" s="2"/>
      <c r="CC9" s="3"/>
      <c r="CD9" s="3"/>
      <c r="CE9" s="3"/>
      <c r="CF9" s="3"/>
    </row>
    <row r="10" spans="1:84" ht="41.45" customHeight="1">
      <c r="A10" s="62" t="s">
        <v>766</v>
      </c>
      <c r="B10" s="64"/>
      <c r="C10" s="81"/>
      <c r="D10" s="81" t="s">
        <v>64</v>
      </c>
      <c r="E10" s="88">
        <v>214.28484519795327</v>
      </c>
      <c r="F10" s="99">
        <v>99.89803533695994</v>
      </c>
      <c r="G10" s="72" t="str">
        <f>HYPERLINK("http://pbs.twimg.com/profile_images/1244859353728987142/6H3UKiCr_normal.jpg")</f>
        <v>http://pbs.twimg.com/profile_images/1244859353728987142/6H3UKiCr_normal.jpg</v>
      </c>
      <c r="H10" s="100"/>
      <c r="I10" s="73" t="s">
        <v>766</v>
      </c>
      <c r="J10" s="91"/>
      <c r="K10" s="101"/>
      <c r="L10" s="73" t="s">
        <v>858</v>
      </c>
      <c r="M10" s="102">
        <v>34.981423369149844</v>
      </c>
      <c r="N10" s="96">
        <v>808.4112548828125</v>
      </c>
      <c r="O10" s="96">
        <v>2468.614990234375</v>
      </c>
      <c r="P10" s="97"/>
      <c r="Q10" s="98"/>
      <c r="R10" s="98"/>
      <c r="S10" s="103"/>
      <c r="T10" s="48">
        <v>2</v>
      </c>
      <c r="U10" s="48">
        <v>0</v>
      </c>
      <c r="V10" s="49">
        <v>0</v>
      </c>
      <c r="W10" s="49">
        <v>0.032258</v>
      </c>
      <c r="X10" s="49">
        <v>0.065592</v>
      </c>
      <c r="Y10" s="49">
        <v>0.614991</v>
      </c>
      <c r="Z10" s="49">
        <v>1</v>
      </c>
      <c r="AA10" s="49">
        <v>0</v>
      </c>
      <c r="AB10" s="92">
        <v>10</v>
      </c>
      <c r="AC10" s="92"/>
      <c r="AD10" s="93"/>
      <c r="AE10" s="64" t="s">
        <v>827</v>
      </c>
      <c r="AF10" s="64">
        <v>4989</v>
      </c>
      <c r="AG10" s="64">
        <v>5304</v>
      </c>
      <c r="AH10" s="64">
        <v>75673</v>
      </c>
      <c r="AI10" s="64">
        <v>58310</v>
      </c>
      <c r="AJ10" s="64"/>
      <c r="AK10" s="64" t="s">
        <v>843</v>
      </c>
      <c r="AL10" s="64" t="s">
        <v>772</v>
      </c>
      <c r="AM10" s="67" t="str">
        <f>HYPERLINK("https://t.co/zwi4tuOXpX")</f>
        <v>https://t.co/zwi4tuOXpX</v>
      </c>
      <c r="AN10" s="64"/>
      <c r="AO10" s="66">
        <v>40080.55136574074</v>
      </c>
      <c r="AP10" s="67" t="str">
        <f>HYPERLINK("https://pbs.twimg.com/profile_banners/76935934/1596272195")</f>
        <v>https://pbs.twimg.com/profile_banners/76935934/1596272195</v>
      </c>
      <c r="AQ10" s="64" t="b">
        <v>0</v>
      </c>
      <c r="AR10" s="64" t="b">
        <v>0</v>
      </c>
      <c r="AS10" s="64" t="b">
        <v>0</v>
      </c>
      <c r="AT10" s="64"/>
      <c r="AU10" s="64">
        <v>323</v>
      </c>
      <c r="AV10" s="67" t="str">
        <f>HYPERLINK("http://abs.twimg.com/images/themes/theme1/bg.png")</f>
        <v>http://abs.twimg.com/images/themes/theme1/bg.png</v>
      </c>
      <c r="AW10" s="64" t="b">
        <v>0</v>
      </c>
      <c r="AX10" s="64" t="s">
        <v>218</v>
      </c>
      <c r="AY10" s="67" t="str">
        <f>HYPERLINK("https://twitter.com/vivianfrancos")</f>
        <v>https://twitter.com/vivianfrancos</v>
      </c>
      <c r="AZ10" s="104" t="s">
        <v>65</v>
      </c>
      <c r="BA10" s="48"/>
      <c r="BB10" s="48"/>
      <c r="BC10" s="48"/>
      <c r="BD10" s="48"/>
      <c r="BE10" s="48"/>
      <c r="BF10" s="48"/>
      <c r="BG10" s="48"/>
      <c r="BH10" s="48"/>
      <c r="BI10" s="48"/>
      <c r="BJ10" s="48"/>
      <c r="BK10" s="140"/>
      <c r="BL10" s="141"/>
      <c r="BM10" s="140"/>
      <c r="BN10" s="141"/>
      <c r="BO10" s="140"/>
      <c r="BP10" s="141"/>
      <c r="BQ10" s="48"/>
      <c r="BR10" s="49"/>
      <c r="BS10" s="48"/>
      <c r="BT10" s="63" t="str">
        <f>REPLACE(INDEX(GroupVertices[Group],MATCH(Vertices[[#This Row],[Vertex]],GroupVertices[Vertex],0)),1,1,"")</f>
        <v>1</v>
      </c>
      <c r="BU10" s="144" t="s">
        <v>770</v>
      </c>
      <c r="BV10" s="48"/>
      <c r="BW10" s="49"/>
      <c r="BX10" s="48"/>
      <c r="BY10" s="49"/>
      <c r="BZ10" s="48"/>
      <c r="CA10" s="49"/>
      <c r="CB10" s="2"/>
      <c r="CC10" s="3"/>
      <c r="CD10" s="3"/>
      <c r="CE10" s="3"/>
      <c r="CF10" s="3"/>
    </row>
    <row r="11" spans="1:84" ht="41.45" customHeight="1">
      <c r="A11" s="62" t="s">
        <v>728</v>
      </c>
      <c r="B11" s="64"/>
      <c r="C11" s="81"/>
      <c r="D11" s="81" t="s">
        <v>64</v>
      </c>
      <c r="E11" s="88">
        <v>181.78959654790256</v>
      </c>
      <c r="F11" s="99">
        <v>99.96140679892872</v>
      </c>
      <c r="G11" s="72" t="str">
        <f>HYPERLINK("http://pbs.twimg.com/profile_images/875946540715659264/FDOf-UKL_normal.jpg")</f>
        <v>http://pbs.twimg.com/profile_images/875946540715659264/FDOf-UKL_normal.jpg</v>
      </c>
      <c r="H11" s="100"/>
      <c r="I11" s="73" t="s">
        <v>728</v>
      </c>
      <c r="J11" s="91"/>
      <c r="K11" s="101"/>
      <c r="L11" s="73" t="s">
        <v>859</v>
      </c>
      <c r="M11" s="102">
        <v>13.861827477023269</v>
      </c>
      <c r="N11" s="96">
        <v>2721.79296875</v>
      </c>
      <c r="O11" s="96">
        <v>4795.7109375</v>
      </c>
      <c r="P11" s="97"/>
      <c r="Q11" s="98"/>
      <c r="R11" s="98"/>
      <c r="S11" s="103"/>
      <c r="T11" s="48">
        <v>1</v>
      </c>
      <c r="U11" s="48">
        <v>9</v>
      </c>
      <c r="V11" s="49">
        <v>63</v>
      </c>
      <c r="W11" s="49">
        <v>0.052632</v>
      </c>
      <c r="X11" s="49">
        <v>0.152301</v>
      </c>
      <c r="Y11" s="49">
        <v>2.461733</v>
      </c>
      <c r="Z11" s="49">
        <v>0.1111111111111111</v>
      </c>
      <c r="AA11" s="49">
        <v>0.1111111111111111</v>
      </c>
      <c r="AB11" s="92">
        <v>11</v>
      </c>
      <c r="AC11" s="92"/>
      <c r="AD11" s="93"/>
      <c r="AE11" s="64" t="s">
        <v>729</v>
      </c>
      <c r="AF11" s="64">
        <v>2348</v>
      </c>
      <c r="AG11" s="64">
        <v>2015</v>
      </c>
      <c r="AH11" s="64">
        <v>53077</v>
      </c>
      <c r="AI11" s="64">
        <v>56839</v>
      </c>
      <c r="AJ11" s="64"/>
      <c r="AK11" s="64" t="s">
        <v>731</v>
      </c>
      <c r="AL11" s="64"/>
      <c r="AM11" s="64"/>
      <c r="AN11" s="64"/>
      <c r="AO11" s="66">
        <v>41358.60019675926</v>
      </c>
      <c r="AP11" s="67" t="str">
        <f>HYPERLINK("https://pbs.twimg.com/profile_banners/1299673800/1474472530")</f>
        <v>https://pbs.twimg.com/profile_banners/1299673800/1474472530</v>
      </c>
      <c r="AQ11" s="64" t="b">
        <v>1</v>
      </c>
      <c r="AR11" s="64" t="b">
        <v>0</v>
      </c>
      <c r="AS11" s="64" t="b">
        <v>0</v>
      </c>
      <c r="AT11" s="64"/>
      <c r="AU11" s="64">
        <v>541</v>
      </c>
      <c r="AV11" s="67" t="str">
        <f>HYPERLINK("http://abs.twimg.com/images/themes/theme1/bg.png")</f>
        <v>http://abs.twimg.com/images/themes/theme1/bg.png</v>
      </c>
      <c r="AW11" s="64" t="b">
        <v>0</v>
      </c>
      <c r="AX11" s="64" t="s">
        <v>218</v>
      </c>
      <c r="AY11" s="67" t="str">
        <f>HYPERLINK("https://twitter.com/thartman2u")</f>
        <v>https://twitter.com/thartman2u</v>
      </c>
      <c r="AZ11" s="104" t="s">
        <v>66</v>
      </c>
      <c r="BA11" s="48" t="s">
        <v>868</v>
      </c>
      <c r="BB11" s="48" t="s">
        <v>868</v>
      </c>
      <c r="BC11" s="48" t="s">
        <v>740</v>
      </c>
      <c r="BD11" s="48" t="s">
        <v>740</v>
      </c>
      <c r="BE11" s="48"/>
      <c r="BF11" s="48"/>
      <c r="BG11" s="86" t="s">
        <v>876</v>
      </c>
      <c r="BH11" s="86" t="s">
        <v>876</v>
      </c>
      <c r="BI11" s="86" t="s">
        <v>898</v>
      </c>
      <c r="BJ11" s="86" t="s">
        <v>898</v>
      </c>
      <c r="BK11" s="140"/>
      <c r="BL11" s="141"/>
      <c r="BM11" s="140"/>
      <c r="BN11" s="141"/>
      <c r="BO11" s="140"/>
      <c r="BP11" s="141"/>
      <c r="BQ11" s="48">
        <v>24</v>
      </c>
      <c r="BR11" s="49">
        <v>100</v>
      </c>
      <c r="BS11" s="48">
        <v>24</v>
      </c>
      <c r="BT11" s="63" t="str">
        <f>REPLACE(INDEX(GroupVertices[Group],MATCH(Vertices[[#This Row],[Vertex]],GroupVertices[Vertex],0)),1,1,"")</f>
        <v>1</v>
      </c>
      <c r="BU11" s="144" t="s">
        <v>730</v>
      </c>
      <c r="BV11" s="48">
        <v>0</v>
      </c>
      <c r="BW11" s="49">
        <v>0</v>
      </c>
      <c r="BX11" s="48">
        <v>0</v>
      </c>
      <c r="BY11" s="49">
        <v>0</v>
      </c>
      <c r="BZ11" s="48">
        <v>0</v>
      </c>
      <c r="CA11" s="49">
        <v>0</v>
      </c>
      <c r="CB11" s="2"/>
      <c r="CC11" s="3"/>
      <c r="CD11" s="3"/>
      <c r="CE11" s="3"/>
      <c r="CF11" s="3"/>
    </row>
    <row r="12" spans="1:84" ht="41.45" customHeight="1">
      <c r="A12" s="62" t="s">
        <v>739</v>
      </c>
      <c r="B12" s="64"/>
      <c r="C12" s="81"/>
      <c r="D12" s="81" t="s">
        <v>64</v>
      </c>
      <c r="E12" s="88">
        <v>248.40041029026858</v>
      </c>
      <c r="F12" s="99">
        <v>99.83150397235727</v>
      </c>
      <c r="G12" s="72" t="str">
        <f>HYPERLINK("http://pbs.twimg.com/profile_images/800794851868446720/I7rF-yg2_normal.jpg")</f>
        <v>http://pbs.twimg.com/profile_images/800794851868446720/I7rF-yg2_normal.jpg</v>
      </c>
      <c r="H12" s="100"/>
      <c r="I12" s="73" t="s">
        <v>739</v>
      </c>
      <c r="J12" s="91"/>
      <c r="K12" s="101"/>
      <c r="L12" s="73" t="s">
        <v>860</v>
      </c>
      <c r="M12" s="102">
        <v>57.154109479065646</v>
      </c>
      <c r="N12" s="96">
        <v>1954.1368408203125</v>
      </c>
      <c r="O12" s="96">
        <v>9327.611328125</v>
      </c>
      <c r="P12" s="97"/>
      <c r="Q12" s="98"/>
      <c r="R12" s="98"/>
      <c r="S12" s="103"/>
      <c r="T12" s="48">
        <v>2</v>
      </c>
      <c r="U12" s="48">
        <v>0</v>
      </c>
      <c r="V12" s="49">
        <v>0</v>
      </c>
      <c r="W12" s="49">
        <v>0.032258</v>
      </c>
      <c r="X12" s="49">
        <v>0.065592</v>
      </c>
      <c r="Y12" s="49">
        <v>0.614991</v>
      </c>
      <c r="Z12" s="49">
        <v>1</v>
      </c>
      <c r="AA12" s="49">
        <v>0</v>
      </c>
      <c r="AB12" s="92">
        <v>12</v>
      </c>
      <c r="AC12" s="92"/>
      <c r="AD12" s="93"/>
      <c r="AE12" s="64" t="s">
        <v>746</v>
      </c>
      <c r="AF12" s="64">
        <v>2909</v>
      </c>
      <c r="AG12" s="64">
        <v>8757</v>
      </c>
      <c r="AH12" s="64">
        <v>85810</v>
      </c>
      <c r="AI12" s="64">
        <v>2301</v>
      </c>
      <c r="AJ12" s="64"/>
      <c r="AK12" s="64" t="s">
        <v>844</v>
      </c>
      <c r="AL12" s="64" t="s">
        <v>757</v>
      </c>
      <c r="AM12" s="67" t="str">
        <f>HYPERLINK("https://t.co/d9ujas3GGJ")</f>
        <v>https://t.co/d9ujas3GGJ</v>
      </c>
      <c r="AN12" s="64"/>
      <c r="AO12" s="66">
        <v>39703.472916666666</v>
      </c>
      <c r="AP12" s="67" t="str">
        <f>HYPERLINK("https://pbs.twimg.com/profile_banners/16255254/1591995231")</f>
        <v>https://pbs.twimg.com/profile_banners/16255254/1591995231</v>
      </c>
      <c r="AQ12" s="64" t="b">
        <v>0</v>
      </c>
      <c r="AR12" s="64" t="b">
        <v>0</v>
      </c>
      <c r="AS12" s="64" t="b">
        <v>1</v>
      </c>
      <c r="AT12" s="64"/>
      <c r="AU12" s="64">
        <v>926</v>
      </c>
      <c r="AV12" s="67" t="str">
        <f>HYPERLINK("http://abs.twimg.com/images/themes/theme14/bg.gif")</f>
        <v>http://abs.twimg.com/images/themes/theme14/bg.gif</v>
      </c>
      <c r="AW12" s="64" t="b">
        <v>1</v>
      </c>
      <c r="AX12" s="64" t="s">
        <v>218</v>
      </c>
      <c r="AY12" s="67" t="str">
        <f>HYPERLINK("https://twitter.com/kfreberg")</f>
        <v>https://twitter.com/kfreberg</v>
      </c>
      <c r="AZ12" s="104" t="s">
        <v>65</v>
      </c>
      <c r="BA12" s="48"/>
      <c r="BB12" s="48"/>
      <c r="BC12" s="48"/>
      <c r="BD12" s="48"/>
      <c r="BE12" s="48"/>
      <c r="BF12" s="48"/>
      <c r="BG12" s="48"/>
      <c r="BH12" s="48"/>
      <c r="BI12" s="48"/>
      <c r="BJ12" s="48"/>
      <c r="BK12" s="140"/>
      <c r="BL12" s="141"/>
      <c r="BM12" s="140"/>
      <c r="BN12" s="141"/>
      <c r="BO12" s="140"/>
      <c r="BP12" s="141"/>
      <c r="BQ12" s="48"/>
      <c r="BR12" s="49"/>
      <c r="BS12" s="48"/>
      <c r="BT12" s="63" t="str">
        <f>REPLACE(INDEX(GroupVertices[Group],MATCH(Vertices[[#This Row],[Vertex]],GroupVertices[Vertex],0)),1,1,"")</f>
        <v>1</v>
      </c>
      <c r="BU12" s="144" t="s">
        <v>750</v>
      </c>
      <c r="BV12" s="48"/>
      <c r="BW12" s="49"/>
      <c r="BX12" s="48"/>
      <c r="BY12" s="49"/>
      <c r="BZ12" s="48"/>
      <c r="CA12" s="49"/>
      <c r="CB12" s="2"/>
      <c r="CC12" s="3"/>
      <c r="CD12" s="3"/>
      <c r="CE12" s="3"/>
      <c r="CF12" s="3"/>
    </row>
    <row r="13" spans="1:84" ht="41.45" customHeight="1">
      <c r="A13" s="62" t="s">
        <v>799</v>
      </c>
      <c r="B13" s="64"/>
      <c r="C13" s="81"/>
      <c r="D13" s="81" t="s">
        <v>64</v>
      </c>
      <c r="E13" s="88">
        <v>171.97877808955647</v>
      </c>
      <c r="F13" s="99">
        <v>99.98053962402297</v>
      </c>
      <c r="G13" s="72" t="str">
        <f>HYPERLINK("http://pbs.twimg.com/profile_images/1057685527460225024/W4d_KWmY_normal.jpg")</f>
        <v>http://pbs.twimg.com/profile_images/1057685527460225024/W4d_KWmY_normal.jpg</v>
      </c>
      <c r="H13" s="100"/>
      <c r="I13" s="73" t="s">
        <v>799</v>
      </c>
      <c r="J13" s="91"/>
      <c r="K13" s="101"/>
      <c r="L13" s="73" t="s">
        <v>861</v>
      </c>
      <c r="M13" s="102">
        <v>7.485494633945832</v>
      </c>
      <c r="N13" s="96">
        <v>5100.79931640625</v>
      </c>
      <c r="O13" s="96">
        <v>2162.725341796875</v>
      </c>
      <c r="P13" s="97"/>
      <c r="Q13" s="98"/>
      <c r="R13" s="98"/>
      <c r="S13" s="103"/>
      <c r="T13" s="48">
        <v>2</v>
      </c>
      <c r="U13" s="48">
        <v>0</v>
      </c>
      <c r="V13" s="49">
        <v>0</v>
      </c>
      <c r="W13" s="49">
        <v>0.032258</v>
      </c>
      <c r="X13" s="49">
        <v>0.065592</v>
      </c>
      <c r="Y13" s="49">
        <v>0.614991</v>
      </c>
      <c r="Z13" s="49">
        <v>1</v>
      </c>
      <c r="AA13" s="49">
        <v>0</v>
      </c>
      <c r="AB13" s="92">
        <v>13</v>
      </c>
      <c r="AC13" s="92"/>
      <c r="AD13" s="93"/>
      <c r="AE13" s="64" t="s">
        <v>828</v>
      </c>
      <c r="AF13" s="64">
        <v>1306</v>
      </c>
      <c r="AG13" s="64">
        <v>1022</v>
      </c>
      <c r="AH13" s="64">
        <v>959</v>
      </c>
      <c r="AI13" s="64">
        <v>1709</v>
      </c>
      <c r="AJ13" s="64"/>
      <c r="AK13" s="64" t="s">
        <v>845</v>
      </c>
      <c r="AL13" s="64" t="s">
        <v>757</v>
      </c>
      <c r="AM13" s="67" t="str">
        <f>HYPERLINK("https://t.co/4jTaNbacmf")</f>
        <v>https://t.co/4jTaNbacmf</v>
      </c>
      <c r="AN13" s="64"/>
      <c r="AO13" s="66">
        <v>43109.78451388889</v>
      </c>
      <c r="AP13" s="67" t="str">
        <f>HYPERLINK("https://pbs.twimg.com/profile_banners/950801774377566208/1557458312")</f>
        <v>https://pbs.twimg.com/profile_banners/950801774377566208/1557458312</v>
      </c>
      <c r="AQ13" s="64" t="b">
        <v>0</v>
      </c>
      <c r="AR13" s="64" t="b">
        <v>0</v>
      </c>
      <c r="AS13" s="64" t="b">
        <v>1</v>
      </c>
      <c r="AT13" s="64"/>
      <c r="AU13" s="64">
        <v>9</v>
      </c>
      <c r="AV13" s="67" t="str">
        <f>HYPERLINK("http://abs.twimg.com/images/themes/theme1/bg.png")</f>
        <v>http://abs.twimg.com/images/themes/theme1/bg.png</v>
      </c>
      <c r="AW13" s="64" t="b">
        <v>0</v>
      </c>
      <c r="AX13" s="64" t="s">
        <v>218</v>
      </c>
      <c r="AY13" s="67" t="str">
        <f>HYPERLINK("https://twitter.com/candicechamplin")</f>
        <v>https://twitter.com/candicechamplin</v>
      </c>
      <c r="AZ13" s="104" t="s">
        <v>65</v>
      </c>
      <c r="BA13" s="48"/>
      <c r="BB13" s="48"/>
      <c r="BC13" s="48"/>
      <c r="BD13" s="48"/>
      <c r="BE13" s="48"/>
      <c r="BF13" s="48"/>
      <c r="BG13" s="48"/>
      <c r="BH13" s="48"/>
      <c r="BI13" s="48"/>
      <c r="BJ13" s="48"/>
      <c r="BK13" s="140"/>
      <c r="BL13" s="141"/>
      <c r="BM13" s="140"/>
      <c r="BN13" s="141"/>
      <c r="BO13" s="140"/>
      <c r="BP13" s="141"/>
      <c r="BQ13" s="48"/>
      <c r="BR13" s="49"/>
      <c r="BS13" s="48"/>
      <c r="BT13" s="63" t="str">
        <f>REPLACE(INDEX(GroupVertices[Group],MATCH(Vertices[[#This Row],[Vertex]],GroupVertices[Vertex],0)),1,1,"")</f>
        <v>1</v>
      </c>
      <c r="BU13" s="144" t="s">
        <v>835</v>
      </c>
      <c r="BV13" s="48"/>
      <c r="BW13" s="49"/>
      <c r="BX13" s="48"/>
      <c r="BY13" s="49"/>
      <c r="BZ13" s="48"/>
      <c r="CA13" s="49"/>
      <c r="CB13" s="2"/>
      <c r="CC13" s="3"/>
      <c r="CD13" s="3"/>
      <c r="CE13" s="3"/>
      <c r="CF13" s="3"/>
    </row>
    <row r="14" spans="1:84" ht="41.45" customHeight="1">
      <c r="A14" s="62" t="s">
        <v>800</v>
      </c>
      <c r="B14" s="64"/>
      <c r="C14" s="81"/>
      <c r="D14" s="81" t="s">
        <v>64</v>
      </c>
      <c r="E14" s="88">
        <v>170.50666132188923</v>
      </c>
      <c r="F14" s="99">
        <v>99.98341051117205</v>
      </c>
      <c r="G14" s="72" t="str">
        <f>HYPERLINK("http://pbs.twimg.com/profile_images/1179456740502507526/FYly_Yyr_normal.jpg")</f>
        <v>http://pbs.twimg.com/profile_images/1179456740502507526/FYly_Yyr_normal.jpg</v>
      </c>
      <c r="H14" s="100"/>
      <c r="I14" s="73" t="s">
        <v>800</v>
      </c>
      <c r="J14" s="91"/>
      <c r="K14" s="101"/>
      <c r="L14" s="73" t="s">
        <v>862</v>
      </c>
      <c r="M14" s="102">
        <v>6.528723643393427</v>
      </c>
      <c r="N14" s="96">
        <v>2948.312255859375</v>
      </c>
      <c r="O14" s="96">
        <v>608.6986694335938</v>
      </c>
      <c r="P14" s="97"/>
      <c r="Q14" s="98"/>
      <c r="R14" s="98"/>
      <c r="S14" s="103"/>
      <c r="T14" s="48">
        <v>2</v>
      </c>
      <c r="U14" s="48">
        <v>0</v>
      </c>
      <c r="V14" s="49">
        <v>0</v>
      </c>
      <c r="W14" s="49">
        <v>0.032258</v>
      </c>
      <c r="X14" s="49">
        <v>0.065592</v>
      </c>
      <c r="Y14" s="49">
        <v>0.614991</v>
      </c>
      <c r="Z14" s="49">
        <v>1</v>
      </c>
      <c r="AA14" s="49">
        <v>0</v>
      </c>
      <c r="AB14" s="92">
        <v>14</v>
      </c>
      <c r="AC14" s="92"/>
      <c r="AD14" s="93"/>
      <c r="AE14" s="64" t="s">
        <v>829</v>
      </c>
      <c r="AF14" s="64">
        <v>2377</v>
      </c>
      <c r="AG14" s="64">
        <v>873</v>
      </c>
      <c r="AH14" s="64">
        <v>16574</v>
      </c>
      <c r="AI14" s="64">
        <v>3432</v>
      </c>
      <c r="AJ14" s="64"/>
      <c r="AK14" s="64" t="s">
        <v>846</v>
      </c>
      <c r="AL14" s="64" t="s">
        <v>771</v>
      </c>
      <c r="AM14" s="64"/>
      <c r="AN14" s="64"/>
      <c r="AO14" s="66">
        <v>39989.19185185185</v>
      </c>
      <c r="AP14" s="67" t="str">
        <f>HYPERLINK("https://pbs.twimg.com/profile_banners/50551260/1593964662")</f>
        <v>https://pbs.twimg.com/profile_banners/50551260/1593964662</v>
      </c>
      <c r="AQ14" s="64" t="b">
        <v>0</v>
      </c>
      <c r="AR14" s="64" t="b">
        <v>0</v>
      </c>
      <c r="AS14" s="64" t="b">
        <v>1</v>
      </c>
      <c r="AT14" s="64"/>
      <c r="AU14" s="64">
        <v>40</v>
      </c>
      <c r="AV14" s="67" t="str">
        <f>HYPERLINK("http://abs.twimg.com/images/themes/theme9/bg.gif")</f>
        <v>http://abs.twimg.com/images/themes/theme9/bg.gif</v>
      </c>
      <c r="AW14" s="64" t="b">
        <v>0</v>
      </c>
      <c r="AX14" s="64" t="s">
        <v>218</v>
      </c>
      <c r="AY14" s="67" t="str">
        <f>HYPERLINK("https://twitter.com/michaelblight")</f>
        <v>https://twitter.com/michaelblight</v>
      </c>
      <c r="AZ14" s="104" t="s">
        <v>65</v>
      </c>
      <c r="BA14" s="48"/>
      <c r="BB14" s="48"/>
      <c r="BC14" s="48"/>
      <c r="BD14" s="48"/>
      <c r="BE14" s="48"/>
      <c r="BF14" s="48"/>
      <c r="BG14" s="48"/>
      <c r="BH14" s="48"/>
      <c r="BI14" s="48"/>
      <c r="BJ14" s="48"/>
      <c r="BK14" s="140"/>
      <c r="BL14" s="141"/>
      <c r="BM14" s="140"/>
      <c r="BN14" s="141"/>
      <c r="BO14" s="140"/>
      <c r="BP14" s="141"/>
      <c r="BQ14" s="48"/>
      <c r="BR14" s="49"/>
      <c r="BS14" s="48"/>
      <c r="BT14" s="63" t="str">
        <f>REPLACE(INDEX(GroupVertices[Group],MATCH(Vertices[[#This Row],[Vertex]],GroupVertices[Vertex],0)),1,1,"")</f>
        <v>1</v>
      </c>
      <c r="BU14" s="144" t="s">
        <v>836</v>
      </c>
      <c r="BV14" s="48"/>
      <c r="BW14" s="49"/>
      <c r="BX14" s="48"/>
      <c r="BY14" s="49"/>
      <c r="BZ14" s="48"/>
      <c r="CA14" s="49"/>
      <c r="CB14" s="2"/>
      <c r="CC14" s="3"/>
      <c r="CD14" s="3"/>
      <c r="CE14" s="3"/>
      <c r="CF14" s="3"/>
    </row>
    <row r="15" spans="1:84" ht="41.45" customHeight="1">
      <c r="A15" s="62" t="s">
        <v>801</v>
      </c>
      <c r="B15" s="64"/>
      <c r="C15" s="81"/>
      <c r="D15" s="81" t="s">
        <v>64</v>
      </c>
      <c r="E15" s="88">
        <v>1000</v>
      </c>
      <c r="F15" s="99">
        <v>98.36575230730695</v>
      </c>
      <c r="G15" s="72" t="str">
        <f>HYPERLINK("http://pbs.twimg.com/profile_images/1182427686976851974/Wk0jvQjB_normal.jpg")</f>
        <v>http://pbs.twimg.com/profile_images/1182427686976851974/Wk0jvQjB_normal.jpg</v>
      </c>
      <c r="H15" s="100"/>
      <c r="I15" s="73" t="s">
        <v>801</v>
      </c>
      <c r="J15" s="91"/>
      <c r="K15" s="101"/>
      <c r="L15" s="73" t="s">
        <v>863</v>
      </c>
      <c r="M15" s="102">
        <v>545.6402810515026</v>
      </c>
      <c r="N15" s="96">
        <v>5761.4560546875</v>
      </c>
      <c r="O15" s="96">
        <v>5988.6943359375</v>
      </c>
      <c r="P15" s="97"/>
      <c r="Q15" s="98"/>
      <c r="R15" s="98"/>
      <c r="S15" s="103"/>
      <c r="T15" s="48">
        <v>2</v>
      </c>
      <c r="U15" s="48">
        <v>0</v>
      </c>
      <c r="V15" s="49">
        <v>0</v>
      </c>
      <c r="W15" s="49">
        <v>0.032258</v>
      </c>
      <c r="X15" s="49">
        <v>0.065592</v>
      </c>
      <c r="Y15" s="49">
        <v>0.614991</v>
      </c>
      <c r="Z15" s="49">
        <v>1</v>
      </c>
      <c r="AA15" s="49">
        <v>0</v>
      </c>
      <c r="AB15" s="92">
        <v>15</v>
      </c>
      <c r="AC15" s="92"/>
      <c r="AD15" s="93"/>
      <c r="AE15" s="64" t="s">
        <v>830</v>
      </c>
      <c r="AF15" s="64">
        <v>37831</v>
      </c>
      <c r="AG15" s="64">
        <v>84830</v>
      </c>
      <c r="AH15" s="64">
        <v>43047</v>
      </c>
      <c r="AI15" s="64">
        <v>371</v>
      </c>
      <c r="AJ15" s="64"/>
      <c r="AK15" s="64" t="s">
        <v>847</v>
      </c>
      <c r="AL15" s="64" t="s">
        <v>790</v>
      </c>
      <c r="AM15" s="67" t="str">
        <f>HYPERLINK("https://t.co/BUd28FEude")</f>
        <v>https://t.co/BUd28FEude</v>
      </c>
      <c r="AN15" s="64"/>
      <c r="AO15" s="66">
        <v>39584.75565972222</v>
      </c>
      <c r="AP15" s="67" t="str">
        <f>HYPERLINK("https://pbs.twimg.com/profile_banners/14801984/1581355886")</f>
        <v>https://pbs.twimg.com/profile_banners/14801984/1581355886</v>
      </c>
      <c r="AQ15" s="64" t="b">
        <v>0</v>
      </c>
      <c r="AR15" s="64" t="b">
        <v>0</v>
      </c>
      <c r="AS15" s="64" t="b">
        <v>0</v>
      </c>
      <c r="AT15" s="64"/>
      <c r="AU15" s="64">
        <v>4463</v>
      </c>
      <c r="AV15" s="67" t="str">
        <f>HYPERLINK("http://abs.twimg.com/images/themes/theme2/bg.gif")</f>
        <v>http://abs.twimg.com/images/themes/theme2/bg.gif</v>
      </c>
      <c r="AW15" s="64" t="b">
        <v>0</v>
      </c>
      <c r="AX15" s="64" t="s">
        <v>218</v>
      </c>
      <c r="AY15" s="67" t="str">
        <f>HYPERLINK("https://twitter.com/alansee")</f>
        <v>https://twitter.com/alansee</v>
      </c>
      <c r="AZ15" s="104" t="s">
        <v>65</v>
      </c>
      <c r="BA15" s="48"/>
      <c r="BB15" s="48"/>
      <c r="BC15" s="48"/>
      <c r="BD15" s="48"/>
      <c r="BE15" s="48"/>
      <c r="BF15" s="48"/>
      <c r="BG15" s="48"/>
      <c r="BH15" s="48"/>
      <c r="BI15" s="48"/>
      <c r="BJ15" s="48"/>
      <c r="BK15" s="140"/>
      <c r="BL15" s="141"/>
      <c r="BM15" s="140"/>
      <c r="BN15" s="141"/>
      <c r="BO15" s="140"/>
      <c r="BP15" s="141"/>
      <c r="BQ15" s="48"/>
      <c r="BR15" s="49"/>
      <c r="BS15" s="48"/>
      <c r="BT15" s="63" t="str">
        <f>REPLACE(INDEX(GroupVertices[Group],MATCH(Vertices[[#This Row],[Vertex]],GroupVertices[Vertex],0)),1,1,"")</f>
        <v>1</v>
      </c>
      <c r="BU15" s="144" t="s">
        <v>837</v>
      </c>
      <c r="BV15" s="48"/>
      <c r="BW15" s="49"/>
      <c r="BX15" s="48"/>
      <c r="BY15" s="49"/>
      <c r="BZ15" s="48"/>
      <c r="CA15" s="49"/>
      <c r="CB15" s="2"/>
      <c r="CC15" s="3"/>
      <c r="CD15" s="3"/>
      <c r="CE15" s="3"/>
      <c r="CF15" s="3"/>
    </row>
    <row r="16" spans="1:84" ht="41.45" customHeight="1">
      <c r="A16" s="62" t="s">
        <v>735</v>
      </c>
      <c r="B16" s="64"/>
      <c r="C16" s="81"/>
      <c r="D16" s="81" t="s">
        <v>64</v>
      </c>
      <c r="E16" s="88">
        <v>231.14008818882786</v>
      </c>
      <c r="F16" s="99">
        <v>99.86516464248784</v>
      </c>
      <c r="G16" s="72" t="str">
        <f>HYPERLINK("http://pbs.twimg.com/profile_images/1085776914285903873/D2BnQ3vv_normal.jpg")</f>
        <v>http://pbs.twimg.com/profile_images/1085776914285903873/D2BnQ3vv_normal.jpg</v>
      </c>
      <c r="H16" s="100"/>
      <c r="I16" s="73" t="s">
        <v>735</v>
      </c>
      <c r="J16" s="91"/>
      <c r="K16" s="101"/>
      <c r="L16" s="73" t="s">
        <v>864</v>
      </c>
      <c r="M16" s="102">
        <v>45.93613014688409</v>
      </c>
      <c r="N16" s="96">
        <v>4330.3203125</v>
      </c>
      <c r="O16" s="96">
        <v>9286.5107421875</v>
      </c>
      <c r="P16" s="97"/>
      <c r="Q16" s="98"/>
      <c r="R16" s="98"/>
      <c r="S16" s="103"/>
      <c r="T16" s="48">
        <v>2</v>
      </c>
      <c r="U16" s="48">
        <v>0</v>
      </c>
      <c r="V16" s="49">
        <v>0</v>
      </c>
      <c r="W16" s="49">
        <v>0.032258</v>
      </c>
      <c r="X16" s="49">
        <v>0.065592</v>
      </c>
      <c r="Y16" s="49">
        <v>0.614991</v>
      </c>
      <c r="Z16" s="49">
        <v>1</v>
      </c>
      <c r="AA16" s="49">
        <v>0</v>
      </c>
      <c r="AB16" s="92">
        <v>16</v>
      </c>
      <c r="AC16" s="92"/>
      <c r="AD16" s="93"/>
      <c r="AE16" s="64" t="s">
        <v>747</v>
      </c>
      <c r="AF16" s="64">
        <v>6859</v>
      </c>
      <c r="AG16" s="64">
        <v>7010</v>
      </c>
      <c r="AH16" s="64">
        <v>140277</v>
      </c>
      <c r="AI16" s="64">
        <v>209687</v>
      </c>
      <c r="AJ16" s="64"/>
      <c r="AK16" s="64" t="s">
        <v>848</v>
      </c>
      <c r="AL16" s="64" t="s">
        <v>690</v>
      </c>
      <c r="AM16" s="67" t="str">
        <f>HYPERLINK("https://t.co/a6liZwpaJm")</f>
        <v>https://t.co/a6liZwpaJm</v>
      </c>
      <c r="AN16" s="64"/>
      <c r="AO16" s="66">
        <v>39750.165671296294</v>
      </c>
      <c r="AP16" s="67" t="str">
        <f>HYPERLINK("https://pbs.twimg.com/profile_banners/17035423/1595045319")</f>
        <v>https://pbs.twimg.com/profile_banners/17035423/1595045319</v>
      </c>
      <c r="AQ16" s="64" t="b">
        <v>0</v>
      </c>
      <c r="AR16" s="64" t="b">
        <v>0</v>
      </c>
      <c r="AS16" s="64" t="b">
        <v>1</v>
      </c>
      <c r="AT16" s="64"/>
      <c r="AU16" s="64">
        <v>619</v>
      </c>
      <c r="AV16" s="67" t="str">
        <f>HYPERLINK("http://abs.twimg.com/images/themes/theme10/bg.gif")</f>
        <v>http://abs.twimg.com/images/themes/theme10/bg.gif</v>
      </c>
      <c r="AW16" s="64" t="b">
        <v>0</v>
      </c>
      <c r="AX16" s="64" t="s">
        <v>218</v>
      </c>
      <c r="AY16" s="67" t="str">
        <f>HYPERLINK("https://twitter.com/ccooke6685")</f>
        <v>https://twitter.com/ccooke6685</v>
      </c>
      <c r="AZ16" s="104" t="s">
        <v>65</v>
      </c>
      <c r="BA16" s="48"/>
      <c r="BB16" s="48"/>
      <c r="BC16" s="48"/>
      <c r="BD16" s="48"/>
      <c r="BE16" s="48"/>
      <c r="BF16" s="48"/>
      <c r="BG16" s="48"/>
      <c r="BH16" s="48"/>
      <c r="BI16" s="48"/>
      <c r="BJ16" s="48"/>
      <c r="BK16" s="140"/>
      <c r="BL16" s="141"/>
      <c r="BM16" s="140"/>
      <c r="BN16" s="141"/>
      <c r="BO16" s="140"/>
      <c r="BP16" s="141"/>
      <c r="BQ16" s="48"/>
      <c r="BR16" s="49"/>
      <c r="BS16" s="48"/>
      <c r="BT16" s="63" t="str">
        <f>REPLACE(INDEX(GroupVertices[Group],MATCH(Vertices[[#This Row],[Vertex]],GroupVertices[Vertex],0)),1,1,"")</f>
        <v>1</v>
      </c>
      <c r="BU16" s="144" t="s">
        <v>751</v>
      </c>
      <c r="BV16" s="48"/>
      <c r="BW16" s="49"/>
      <c r="BX16" s="48"/>
      <c r="BY16" s="49"/>
      <c r="BZ16" s="48"/>
      <c r="CA16" s="49"/>
      <c r="CB16" s="2"/>
      <c r="CC16" s="3"/>
      <c r="CD16" s="3"/>
      <c r="CE16" s="3"/>
      <c r="CF16" s="3"/>
    </row>
    <row r="17" spans="1:84" ht="41.45" customHeight="1">
      <c r="A17" s="80" t="s">
        <v>802</v>
      </c>
      <c r="B17" s="110"/>
      <c r="C17" s="111"/>
      <c r="D17" s="111" t="s">
        <v>64</v>
      </c>
      <c r="E17" s="112">
        <v>187.53974392228065</v>
      </c>
      <c r="F17" s="113">
        <v>99.95019299811818</v>
      </c>
      <c r="G17" s="125" t="str">
        <f>HYPERLINK("http://pbs.twimg.com/profile_images/943167209479819264/NzUPkf7w_normal.jpg")</f>
        <v>http://pbs.twimg.com/profile_images/943167209479819264/NzUPkf7w_normal.jpg</v>
      </c>
      <c r="H17" s="111"/>
      <c r="I17" s="114" t="s">
        <v>802</v>
      </c>
      <c r="J17" s="115"/>
      <c r="K17" s="115"/>
      <c r="L17" s="114" t="s">
        <v>865</v>
      </c>
      <c r="M17" s="116">
        <v>17.599013493811857</v>
      </c>
      <c r="N17" s="117">
        <v>423.2196960449219</v>
      </c>
      <c r="O17" s="117">
        <v>6457.87548828125</v>
      </c>
      <c r="P17" s="118"/>
      <c r="Q17" s="119"/>
      <c r="R17" s="119"/>
      <c r="S17" s="120"/>
      <c r="T17" s="48">
        <v>2</v>
      </c>
      <c r="U17" s="48">
        <v>0</v>
      </c>
      <c r="V17" s="49">
        <v>0</v>
      </c>
      <c r="W17" s="49">
        <v>0.032258</v>
      </c>
      <c r="X17" s="49">
        <v>0.065592</v>
      </c>
      <c r="Y17" s="49">
        <v>0.614991</v>
      </c>
      <c r="Z17" s="49">
        <v>1</v>
      </c>
      <c r="AA17" s="49">
        <v>0</v>
      </c>
      <c r="AB17" s="121">
        <v>17</v>
      </c>
      <c r="AC17" s="121"/>
      <c r="AD17" s="122"/>
      <c r="AE17" s="110" t="s">
        <v>831</v>
      </c>
      <c r="AF17" s="110">
        <v>4999</v>
      </c>
      <c r="AG17" s="110">
        <v>2597</v>
      </c>
      <c r="AH17" s="110">
        <v>63586</v>
      </c>
      <c r="AI17" s="110">
        <v>34722</v>
      </c>
      <c r="AJ17" s="110"/>
      <c r="AK17" s="110" t="s">
        <v>849</v>
      </c>
      <c r="AL17" s="110" t="s">
        <v>851</v>
      </c>
      <c r="AM17" s="110"/>
      <c r="AN17" s="110"/>
      <c r="AO17" s="123">
        <v>40051.9903587963</v>
      </c>
      <c r="AP17" s="124" t="str">
        <f>HYPERLINK("https://pbs.twimg.com/profile_banners/69136365/1401391661")</f>
        <v>https://pbs.twimg.com/profile_banners/69136365/1401391661</v>
      </c>
      <c r="AQ17" s="110" t="b">
        <v>0</v>
      </c>
      <c r="AR17" s="110" t="b">
        <v>0</v>
      </c>
      <c r="AS17" s="110" t="b">
        <v>1</v>
      </c>
      <c r="AT17" s="110"/>
      <c r="AU17" s="110">
        <v>94</v>
      </c>
      <c r="AV17" s="124" t="str">
        <f>HYPERLINK("http://abs.twimg.com/images/themes/theme9/bg.gif")</f>
        <v>http://abs.twimg.com/images/themes/theme9/bg.gif</v>
      </c>
      <c r="AW17" s="110" t="b">
        <v>0</v>
      </c>
      <c r="AX17" s="110" t="s">
        <v>218</v>
      </c>
      <c r="AY17" s="124" t="str">
        <f>HYPERLINK("https://twitter.com/nebraskasower")</f>
        <v>https://twitter.com/nebraskasower</v>
      </c>
      <c r="AZ17" s="104" t="s">
        <v>65</v>
      </c>
      <c r="BA17" s="48"/>
      <c r="BB17" s="48"/>
      <c r="BC17" s="48"/>
      <c r="BD17" s="48"/>
      <c r="BE17" s="48"/>
      <c r="BF17" s="48"/>
      <c r="BG17" s="48"/>
      <c r="BH17" s="48"/>
      <c r="BI17" s="48"/>
      <c r="BJ17" s="48"/>
      <c r="BK17" s="142"/>
      <c r="BL17" s="143"/>
      <c r="BM17" s="142"/>
      <c r="BN17" s="143"/>
      <c r="BO17" s="142"/>
      <c r="BP17" s="143"/>
      <c r="BQ17" s="48"/>
      <c r="BR17" s="49"/>
      <c r="BS17" s="48"/>
      <c r="BT17" s="63" t="str">
        <f>REPLACE(INDEX(GroupVertices[Group],MATCH(Vertices[[#This Row],[Vertex]],GroupVertices[Vertex],0)),1,1,"")</f>
        <v>1</v>
      </c>
      <c r="BU17" s="144" t="s">
        <v>838</v>
      </c>
      <c r="BV17" s="48"/>
      <c r="BW17" s="49"/>
      <c r="BX17" s="48"/>
      <c r="BY17" s="49"/>
      <c r="BZ17" s="48"/>
      <c r="CA17" s="49"/>
      <c r="CB17" s="2"/>
      <c r="CC17" s="3"/>
      <c r="CD17" s="3"/>
      <c r="CE17" s="3"/>
      <c r="CF17" s="3"/>
    </row>
    <row r="18" spans="1:84" ht="41.45" customHeight="1">
      <c r="A18"/>
      <c r="J18"/>
      <c r="AA18"/>
      <c r="AB18"/>
      <c r="AC18"/>
      <c r="AD18"/>
      <c r="AE18"/>
      <c r="AF18"/>
      <c r="AG18"/>
      <c r="AH18"/>
      <c r="CB18" s="2"/>
      <c r="CC18" s="3"/>
      <c r="CD18" s="3"/>
      <c r="CE18" s="3"/>
      <c r="CF18" s="3"/>
    </row>
    <row r="19" spans="1:34" ht="41.45" customHeight="1">
      <c r="A19"/>
      <c r="J19"/>
      <c r="AA19"/>
      <c r="AB19"/>
      <c r="AC19"/>
      <c r="AD19"/>
      <c r="AE19"/>
      <c r="AF19"/>
      <c r="AG19"/>
      <c r="AH19"/>
    </row>
    <row r="20" spans="1:34" ht="41.45" customHeight="1">
      <c r="A20"/>
      <c r="J20"/>
      <c r="AA20"/>
      <c r="AB20"/>
      <c r="AC20"/>
      <c r="AD20"/>
      <c r="AE20"/>
      <c r="AF20"/>
      <c r="AG20"/>
      <c r="AH20"/>
    </row>
    <row r="21" spans="1:34" ht="41.45" customHeight="1">
      <c r="A21"/>
      <c r="J21"/>
      <c r="AA21"/>
      <c r="AB21"/>
      <c r="AC21"/>
      <c r="AD21"/>
      <c r="AE21"/>
      <c r="AF21"/>
      <c r="AG21"/>
      <c r="AH21"/>
    </row>
    <row r="22" spans="1:34" ht="41.45" customHeight="1">
      <c r="A22"/>
      <c r="J22"/>
      <c r="AA22"/>
      <c r="AB22"/>
      <c r="AC22"/>
      <c r="AD22"/>
      <c r="AE22"/>
      <c r="AF22"/>
      <c r="AG22"/>
      <c r="AH22"/>
    </row>
    <row r="23" spans="1:34" ht="41.45" customHeight="1">
      <c r="A23"/>
      <c r="J23"/>
      <c r="AA23"/>
      <c r="AB23"/>
      <c r="AC23"/>
      <c r="AD23"/>
      <c r="AE23"/>
      <c r="AF23"/>
      <c r="AG23"/>
      <c r="AH23"/>
    </row>
    <row r="24" spans="1:34" ht="41.45" customHeight="1">
      <c r="A24"/>
      <c r="J24"/>
      <c r="AA24"/>
      <c r="AB24"/>
      <c r="AC24"/>
      <c r="AD24"/>
      <c r="AE24"/>
      <c r="AF24"/>
      <c r="AG24"/>
      <c r="AH24"/>
    </row>
    <row r="25" spans="1:34" ht="41.45" customHeight="1">
      <c r="A25"/>
      <c r="J25"/>
      <c r="AA25"/>
      <c r="AB25"/>
      <c r="AC25"/>
      <c r="AD25"/>
      <c r="AE25"/>
      <c r="AF25"/>
      <c r="AG25"/>
      <c r="AH25"/>
    </row>
    <row r="26" spans="1:34" ht="41.45" customHeight="1">
      <c r="A26"/>
      <c r="J26"/>
      <c r="AA26"/>
      <c r="AB26"/>
      <c r="AC26"/>
      <c r="AD26"/>
      <c r="AE26"/>
      <c r="AF26"/>
      <c r="AG26"/>
      <c r="AH26"/>
    </row>
    <row r="27" spans="1:34" ht="41.45" customHeight="1">
      <c r="A27"/>
      <c r="J27"/>
      <c r="AA27"/>
      <c r="AB27"/>
      <c r="AC27"/>
      <c r="AD27"/>
      <c r="AE27"/>
      <c r="AF27"/>
      <c r="AG27"/>
      <c r="AH27"/>
    </row>
    <row r="28" spans="1:34" ht="41.45" customHeight="1">
      <c r="A28"/>
      <c r="J28"/>
      <c r="AA28"/>
      <c r="AB28"/>
      <c r="AC28"/>
      <c r="AD28"/>
      <c r="AE28"/>
      <c r="AF28"/>
      <c r="AG28"/>
      <c r="AH28"/>
    </row>
    <row r="29" spans="1:34" ht="41.45" customHeight="1">
      <c r="A29"/>
      <c r="J29"/>
      <c r="AA29"/>
      <c r="AB29"/>
      <c r="AC29"/>
      <c r="AD29"/>
      <c r="AE29"/>
      <c r="AF29"/>
      <c r="AG29"/>
      <c r="AH29"/>
    </row>
    <row r="30" spans="1:34" ht="41.45" customHeight="1">
      <c r="A30"/>
      <c r="J30"/>
      <c r="AA30"/>
      <c r="AB30"/>
      <c r="AC30"/>
      <c r="AD30"/>
      <c r="AE30"/>
      <c r="AF30"/>
      <c r="AG30"/>
      <c r="AH30"/>
    </row>
    <row r="31" spans="1:34" ht="41.45" customHeight="1">
      <c r="A31"/>
      <c r="J31"/>
      <c r="AA31"/>
      <c r="AB31"/>
      <c r="AC31"/>
      <c r="AD31"/>
      <c r="AE31"/>
      <c r="AF31"/>
      <c r="AG31"/>
      <c r="AH31"/>
    </row>
    <row r="32" spans="1:34" ht="41.45" customHeight="1">
      <c r="A32"/>
      <c r="J32"/>
      <c r="AA32"/>
      <c r="AB32"/>
      <c r="AC32"/>
      <c r="AD32"/>
      <c r="AE32"/>
      <c r="AF32"/>
      <c r="AG32"/>
      <c r="AH32"/>
    </row>
    <row r="33" spans="1:34" ht="41.45" customHeight="1">
      <c r="A33"/>
      <c r="J33"/>
      <c r="AA33"/>
      <c r="AB33"/>
      <c r="AC33"/>
      <c r="AD33"/>
      <c r="AE33"/>
      <c r="AF33"/>
      <c r="AG33"/>
      <c r="AH33"/>
    </row>
    <row r="34" spans="1:34" ht="41.45" customHeight="1">
      <c r="A34"/>
      <c r="J34"/>
      <c r="AA34"/>
      <c r="AB34"/>
      <c r="AC34"/>
      <c r="AD34"/>
      <c r="AE34"/>
      <c r="AF34"/>
      <c r="AG34"/>
      <c r="AH34"/>
    </row>
    <row r="35" spans="1:34" ht="41.45" customHeight="1">
      <c r="A35"/>
      <c r="J35"/>
      <c r="AA35"/>
      <c r="AB35"/>
      <c r="AC35"/>
      <c r="AD35"/>
      <c r="AE35"/>
      <c r="AF35"/>
      <c r="AG35"/>
      <c r="AH35"/>
    </row>
    <row r="36" spans="1:34" ht="41.45" customHeight="1">
      <c r="A36"/>
      <c r="J36"/>
      <c r="AA36"/>
      <c r="AB36"/>
      <c r="AC36"/>
      <c r="AD36"/>
      <c r="AE36"/>
      <c r="AF36"/>
      <c r="AG36"/>
      <c r="AH36"/>
    </row>
    <row r="37" spans="1:34" ht="41.45" customHeight="1">
      <c r="A37"/>
      <c r="J37"/>
      <c r="AA37"/>
      <c r="AB37"/>
      <c r="AC37"/>
      <c r="AD37"/>
      <c r="AE37"/>
      <c r="AF37"/>
      <c r="AG37"/>
      <c r="AH37"/>
    </row>
    <row r="38" spans="1:34" ht="41.45" customHeight="1">
      <c r="A38"/>
      <c r="J38"/>
      <c r="AA38"/>
      <c r="AB38"/>
      <c r="AC38"/>
      <c r="AD38"/>
      <c r="AE38"/>
      <c r="AF38"/>
      <c r="AG38"/>
      <c r="AH38"/>
    </row>
    <row r="39" spans="1:34" ht="41.45" customHeight="1">
      <c r="A39"/>
      <c r="J39"/>
      <c r="AA39"/>
      <c r="AB39"/>
      <c r="AC39"/>
      <c r="AD39"/>
      <c r="AE39"/>
      <c r="AF39"/>
      <c r="AG39"/>
      <c r="AH39"/>
    </row>
    <row r="40" spans="1:34" ht="41.45" customHeight="1">
      <c r="A40"/>
      <c r="J40"/>
      <c r="AA40"/>
      <c r="AB40"/>
      <c r="AC40"/>
      <c r="AD40"/>
      <c r="AE40"/>
      <c r="AF40"/>
      <c r="AG40"/>
      <c r="AH40"/>
    </row>
    <row r="41" spans="1:34" ht="41.45" customHeight="1">
      <c r="A41"/>
      <c r="J41"/>
      <c r="AA41"/>
      <c r="AB41"/>
      <c r="AC41"/>
      <c r="AD41"/>
      <c r="AE41"/>
      <c r="AF41"/>
      <c r="AG41"/>
      <c r="AH41"/>
    </row>
    <row r="42" spans="1:34" ht="41.45" customHeight="1">
      <c r="A42"/>
      <c r="J42"/>
      <c r="AA42"/>
      <c r="AB42"/>
      <c r="AC42"/>
      <c r="AD42"/>
      <c r="AE42"/>
      <c r="AF42"/>
      <c r="AG42"/>
      <c r="AH42"/>
    </row>
    <row r="43" spans="1:34" ht="41.45" customHeight="1">
      <c r="A43"/>
      <c r="J43"/>
      <c r="AA43"/>
      <c r="AB43"/>
      <c r="AC43"/>
      <c r="AD43"/>
      <c r="AE43"/>
      <c r="AF43"/>
      <c r="AG43"/>
      <c r="AH43"/>
    </row>
    <row r="44" spans="1:34" ht="41.45" customHeight="1">
      <c r="A44"/>
      <c r="J44"/>
      <c r="AA44"/>
      <c r="AB44"/>
      <c r="AC44"/>
      <c r="AD44"/>
      <c r="AE44"/>
      <c r="AF44"/>
      <c r="AG44"/>
      <c r="AH44"/>
    </row>
    <row r="45" spans="1:34" ht="41.45" customHeight="1">
      <c r="A45"/>
      <c r="J45"/>
      <c r="AA45"/>
      <c r="AB45"/>
      <c r="AC45"/>
      <c r="AD45"/>
      <c r="AE45"/>
      <c r="AF45"/>
      <c r="AG45"/>
      <c r="AH45"/>
    </row>
    <row r="46" spans="1:34" ht="41.45" customHeight="1">
      <c r="A46"/>
      <c r="J46"/>
      <c r="AA46"/>
      <c r="AB46"/>
      <c r="AC46"/>
      <c r="AD46"/>
      <c r="AE46"/>
      <c r="AF46"/>
      <c r="AG46"/>
      <c r="AH46"/>
    </row>
    <row r="47" spans="1:34" ht="41.45" customHeight="1">
      <c r="A47"/>
      <c r="J47"/>
      <c r="AA47"/>
      <c r="AB47"/>
      <c r="AC47"/>
      <c r="AD47"/>
      <c r="AE47"/>
      <c r="AF47"/>
      <c r="AG47"/>
      <c r="AH47"/>
    </row>
    <row r="48" spans="1:34" ht="41.45" customHeight="1">
      <c r="A48"/>
      <c r="J48"/>
      <c r="AA48"/>
      <c r="AB48"/>
      <c r="AC48"/>
      <c r="AD48"/>
      <c r="AE48"/>
      <c r="AF48"/>
      <c r="AG48"/>
      <c r="AH48"/>
    </row>
    <row r="49" spans="1:34" ht="41.45" customHeight="1">
      <c r="A49"/>
      <c r="J49"/>
      <c r="AA49"/>
      <c r="AB49"/>
      <c r="AC49"/>
      <c r="AD49"/>
      <c r="AE49"/>
      <c r="AF49"/>
      <c r="AG49"/>
      <c r="AH49"/>
    </row>
    <row r="50" spans="1:34" ht="41.45" customHeight="1">
      <c r="A50"/>
      <c r="J50"/>
      <c r="AA50"/>
      <c r="AB50"/>
      <c r="AC50"/>
      <c r="AD50"/>
      <c r="AE50"/>
      <c r="AF50"/>
      <c r="AG50"/>
      <c r="AH50"/>
    </row>
    <row r="51" spans="1:34" ht="41.45" customHeight="1">
      <c r="A51"/>
      <c r="J51"/>
      <c r="AA51"/>
      <c r="AB51"/>
      <c r="AC51"/>
      <c r="AD51"/>
      <c r="AE51"/>
      <c r="AF51"/>
      <c r="AG51"/>
      <c r="AH51"/>
    </row>
    <row r="52" spans="1:34" ht="41.45" customHeight="1">
      <c r="A52"/>
      <c r="J52"/>
      <c r="AA52"/>
      <c r="AB52"/>
      <c r="AC52"/>
      <c r="AD52"/>
      <c r="AE52"/>
      <c r="AF52"/>
      <c r="AG52"/>
      <c r="AH52"/>
    </row>
    <row r="53" spans="1:34" ht="41.45" customHeight="1">
      <c r="A53"/>
      <c r="J53"/>
      <c r="AA53"/>
      <c r="AB53"/>
      <c r="AC53"/>
      <c r="AD53"/>
      <c r="AE53"/>
      <c r="AF53"/>
      <c r="AG53"/>
      <c r="AH53"/>
    </row>
    <row r="54" spans="1:34" ht="41.45" customHeight="1">
      <c r="A54"/>
      <c r="J54"/>
      <c r="AA54"/>
      <c r="AB54"/>
      <c r="AC54"/>
      <c r="AD54"/>
      <c r="AE54"/>
      <c r="AF54"/>
      <c r="AG54"/>
      <c r="AH54"/>
    </row>
    <row r="55" spans="1:34" ht="41.45" customHeight="1">
      <c r="A55"/>
      <c r="J55"/>
      <c r="AA55"/>
      <c r="AB55"/>
      <c r="AC55"/>
      <c r="AD55"/>
      <c r="AE55"/>
      <c r="AF55"/>
      <c r="AG55"/>
      <c r="AH55"/>
    </row>
    <row r="56" spans="1:34" ht="41.45" customHeight="1">
      <c r="A56"/>
      <c r="J56"/>
      <c r="AA56"/>
      <c r="AB56"/>
      <c r="AC56"/>
      <c r="AD56"/>
      <c r="AE56"/>
      <c r="AF56"/>
      <c r="AG56"/>
      <c r="AH56"/>
    </row>
    <row r="57" spans="1:34" ht="41.45" customHeight="1">
      <c r="A57"/>
      <c r="J57"/>
      <c r="AA57"/>
      <c r="AB57"/>
      <c r="AC57"/>
      <c r="AD57"/>
      <c r="AE57"/>
      <c r="AF57"/>
      <c r="AG57"/>
      <c r="AH57"/>
    </row>
    <row r="58" spans="1:34" ht="41.45" customHeight="1">
      <c r="A58"/>
      <c r="J58"/>
      <c r="AA58"/>
      <c r="AB58"/>
      <c r="AC58"/>
      <c r="AD58"/>
      <c r="AE58"/>
      <c r="AF58"/>
      <c r="AG58"/>
      <c r="AH58"/>
    </row>
    <row r="59" spans="1:34" ht="41.45" customHeight="1">
      <c r="A59"/>
      <c r="J59"/>
      <c r="AA59"/>
      <c r="AB59"/>
      <c r="AC59"/>
      <c r="AD59"/>
      <c r="AE59"/>
      <c r="AF59"/>
      <c r="AG59"/>
      <c r="AH59"/>
    </row>
    <row r="60" spans="1:34" ht="41.45" customHeight="1">
      <c r="A60"/>
      <c r="J60"/>
      <c r="AA60"/>
      <c r="AB60"/>
      <c r="AC60"/>
      <c r="AD60"/>
      <c r="AE60"/>
      <c r="AF60"/>
      <c r="AG60"/>
      <c r="AH60"/>
    </row>
    <row r="61" spans="1:34" ht="41.45" customHeight="1">
      <c r="A61"/>
      <c r="J61"/>
      <c r="AA61"/>
      <c r="AB61"/>
      <c r="AC61"/>
      <c r="AD61"/>
      <c r="AE61"/>
      <c r="AF61"/>
      <c r="AG61"/>
      <c r="AH61"/>
    </row>
    <row r="62" spans="1:34" ht="41.45" customHeight="1">
      <c r="A62"/>
      <c r="J62"/>
      <c r="AA62"/>
      <c r="AB62"/>
      <c r="AC62"/>
      <c r="AD62"/>
      <c r="AE62"/>
      <c r="AF62"/>
      <c r="AG62"/>
      <c r="AH62"/>
    </row>
    <row r="63" spans="1:34" ht="41.45" customHeight="1">
      <c r="A63"/>
      <c r="J63"/>
      <c r="AA63"/>
      <c r="AB63"/>
      <c r="AC63"/>
      <c r="AD63"/>
      <c r="AE63"/>
      <c r="AF63"/>
      <c r="AG63"/>
      <c r="AH63"/>
    </row>
    <row r="64" spans="1:34" ht="41.45" customHeight="1">
      <c r="A64"/>
      <c r="J64"/>
      <c r="AA64"/>
      <c r="AB64"/>
      <c r="AC64"/>
      <c r="AD64"/>
      <c r="AE64"/>
      <c r="AF64"/>
      <c r="AG64"/>
      <c r="AH64"/>
    </row>
    <row r="65" spans="1:34" ht="41.45" customHeight="1">
      <c r="A65"/>
      <c r="J65"/>
      <c r="AA65"/>
      <c r="AB65"/>
      <c r="AC65"/>
      <c r="AD65"/>
      <c r="AE65"/>
      <c r="AF65"/>
      <c r="AG65"/>
      <c r="AH65"/>
    </row>
    <row r="66" spans="1:34" ht="41.45" customHeight="1">
      <c r="A66"/>
      <c r="J66"/>
      <c r="AA66"/>
      <c r="AB66"/>
      <c r="AC66"/>
      <c r="AD66"/>
      <c r="AE66"/>
      <c r="AF66"/>
      <c r="AG66"/>
      <c r="AH66"/>
    </row>
    <row r="67" spans="1:34" ht="41.45" customHeight="1">
      <c r="A67"/>
      <c r="J67"/>
      <c r="AA67"/>
      <c r="AB67"/>
      <c r="AC67"/>
      <c r="AD67"/>
      <c r="AE67"/>
      <c r="AF67"/>
      <c r="AG67"/>
      <c r="AH67"/>
    </row>
    <row r="68" spans="1:34" ht="41.45" customHeight="1">
      <c r="A68"/>
      <c r="J68"/>
      <c r="AA68"/>
      <c r="AB68"/>
      <c r="AC68"/>
      <c r="AD68"/>
      <c r="AE68"/>
      <c r="AF68"/>
      <c r="AG68"/>
      <c r="AH68"/>
    </row>
    <row r="69" spans="1:34" ht="41.45" customHeight="1">
      <c r="A69"/>
      <c r="J69"/>
      <c r="AA69"/>
      <c r="AB69"/>
      <c r="AC69"/>
      <c r="AD69"/>
      <c r="AE69"/>
      <c r="AF69"/>
      <c r="AG69"/>
      <c r="AH69"/>
    </row>
    <row r="70" spans="1:34" ht="41.45" customHeight="1">
      <c r="A70"/>
      <c r="J70"/>
      <c r="AA70"/>
      <c r="AB70"/>
      <c r="AC70"/>
      <c r="AD70"/>
      <c r="AE70"/>
      <c r="AF70"/>
      <c r="AG70"/>
      <c r="AH70"/>
    </row>
    <row r="71" spans="1:34" ht="41.45" customHeight="1">
      <c r="A71"/>
      <c r="J71"/>
      <c r="AA71"/>
      <c r="AB71"/>
      <c r="AC71"/>
      <c r="AD71"/>
      <c r="AE71"/>
      <c r="AF71"/>
      <c r="AG71"/>
      <c r="AH71"/>
    </row>
    <row r="72" spans="1:34" ht="41.45" customHeight="1">
      <c r="A72"/>
      <c r="J72"/>
      <c r="AA72"/>
      <c r="AB72"/>
      <c r="AC72"/>
      <c r="AD72"/>
      <c r="AE72"/>
      <c r="AF72"/>
      <c r="AG72"/>
      <c r="AH72"/>
    </row>
    <row r="73" spans="1:34" ht="41.45" customHeight="1">
      <c r="A73"/>
      <c r="J73"/>
      <c r="AA73"/>
      <c r="AB73"/>
      <c r="AC73"/>
      <c r="AD73"/>
      <c r="AE73"/>
      <c r="AF73"/>
      <c r="AG73"/>
      <c r="AH73"/>
    </row>
    <row r="74" spans="1:34" ht="41.45" customHeight="1">
      <c r="A74"/>
      <c r="J74"/>
      <c r="AA74"/>
      <c r="AB74"/>
      <c r="AC74"/>
      <c r="AD74"/>
      <c r="AE74"/>
      <c r="AF74"/>
      <c r="AG74"/>
      <c r="AH74"/>
    </row>
    <row r="75" spans="1:34" ht="41.45" customHeight="1">
      <c r="A75"/>
      <c r="J75"/>
      <c r="AA75"/>
      <c r="AB75"/>
      <c r="AC75"/>
      <c r="AD75"/>
      <c r="AE75"/>
      <c r="AF75"/>
      <c r="AG75"/>
      <c r="AH75"/>
    </row>
    <row r="76" spans="1:34" ht="41.45" customHeight="1">
      <c r="A76"/>
      <c r="J76"/>
      <c r="AA76"/>
      <c r="AB76"/>
      <c r="AC76"/>
      <c r="AD76"/>
      <c r="AE76"/>
      <c r="AF76"/>
      <c r="AG76"/>
      <c r="AH76"/>
    </row>
    <row r="77" spans="1:34" ht="41.45" customHeight="1">
      <c r="A77"/>
      <c r="J77"/>
      <c r="AA77"/>
      <c r="AB77"/>
      <c r="AC77"/>
      <c r="AD77"/>
      <c r="AE77"/>
      <c r="AF77"/>
      <c r="AG77"/>
      <c r="AH77"/>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34" ht="41.45" customHeight="1">
      <c r="A580"/>
      <c r="J580"/>
      <c r="AA580"/>
      <c r="AB580"/>
      <c r="AC580"/>
      <c r="AD580"/>
      <c r="AE580"/>
      <c r="AF580"/>
      <c r="AG580"/>
      <c r="AH580"/>
    </row>
    <row r="581" spans="1:34" ht="41.45" customHeight="1">
      <c r="A581"/>
      <c r="J581"/>
      <c r="AA581"/>
      <c r="AB581"/>
      <c r="AC581"/>
      <c r="AD581"/>
      <c r="AE581"/>
      <c r="AF581"/>
      <c r="AG581"/>
      <c r="AH581"/>
    </row>
    <row r="582" spans="1:34" ht="41.45" customHeight="1">
      <c r="A582"/>
      <c r="J582"/>
      <c r="AA582"/>
      <c r="AB582"/>
      <c r="AC582"/>
      <c r="AD582"/>
      <c r="AE582"/>
      <c r="AF582"/>
      <c r="AG582"/>
      <c r="AH582"/>
    </row>
    <row r="583" spans="1:34" ht="41.45" customHeight="1">
      <c r="A583"/>
      <c r="J583"/>
      <c r="AA583"/>
      <c r="AB583"/>
      <c r="AC583"/>
      <c r="AD583"/>
      <c r="AE583"/>
      <c r="AF583"/>
      <c r="AG583"/>
      <c r="AH583"/>
    </row>
    <row r="584" spans="1:34" ht="41.45" customHeight="1">
      <c r="A584"/>
      <c r="J584"/>
      <c r="AA584"/>
      <c r="AB584"/>
      <c r="AC584"/>
      <c r="AD584"/>
      <c r="AE584"/>
      <c r="AF584"/>
      <c r="AG584"/>
      <c r="AH584"/>
    </row>
    <row r="585" spans="1:34" ht="41.45" customHeight="1">
      <c r="A585"/>
      <c r="J585"/>
      <c r="AA585"/>
      <c r="AB585"/>
      <c r="AC585"/>
      <c r="AD585"/>
      <c r="AE585"/>
      <c r="AF585"/>
      <c r="AG585"/>
      <c r="AH585"/>
    </row>
    <row r="586" spans="1:34" ht="41.45" customHeight="1">
      <c r="A586"/>
      <c r="J586"/>
      <c r="AA586"/>
      <c r="AB586"/>
      <c r="AC586"/>
      <c r="AD586"/>
      <c r="AE586"/>
      <c r="AF586"/>
      <c r="AG586"/>
      <c r="AH586"/>
    </row>
    <row r="587" spans="1:34" ht="41.45" customHeight="1">
      <c r="A587"/>
      <c r="J587"/>
      <c r="AA587"/>
      <c r="AB587"/>
      <c r="AC587"/>
      <c r="AD587"/>
      <c r="AE587"/>
      <c r="AF587"/>
      <c r="AG587"/>
      <c r="AH587"/>
    </row>
    <row r="588" spans="1:34" ht="41.45" customHeight="1">
      <c r="A588"/>
      <c r="J588"/>
      <c r="AA588"/>
      <c r="AB588"/>
      <c r="AC588"/>
      <c r="AD588"/>
      <c r="AE588"/>
      <c r="AF588"/>
      <c r="AG588"/>
      <c r="AH588"/>
    </row>
    <row r="589" spans="1:34" ht="41.45" customHeight="1">
      <c r="A589"/>
      <c r="J589"/>
      <c r="AA589"/>
      <c r="AB589"/>
      <c r="AC589"/>
      <c r="AD589"/>
      <c r="AE589"/>
      <c r="AF589"/>
      <c r="AG589"/>
      <c r="AH589"/>
    </row>
    <row r="590" spans="1:34" ht="41.45" customHeight="1">
      <c r="A590"/>
      <c r="J590"/>
      <c r="AA590"/>
      <c r="AB590"/>
      <c r="AC590"/>
      <c r="AD590"/>
      <c r="AE590"/>
      <c r="AF590"/>
      <c r="AG590"/>
      <c r="AH590"/>
    </row>
    <row r="591" spans="1:34" ht="41.45" customHeight="1">
      <c r="A591"/>
      <c r="J591"/>
      <c r="AA591"/>
      <c r="AB591"/>
      <c r="AC591"/>
      <c r="AD591"/>
      <c r="AE591"/>
      <c r="AF591"/>
      <c r="AG591"/>
      <c r="AH591"/>
    </row>
    <row r="592" spans="1:34" ht="41.45" customHeight="1">
      <c r="A592"/>
      <c r="J592"/>
      <c r="AA592"/>
      <c r="AB592"/>
      <c r="AC592"/>
      <c r="AD592"/>
      <c r="AE592"/>
      <c r="AF592"/>
      <c r="AG592"/>
      <c r="AH592"/>
    </row>
    <row r="593" spans="1:34" ht="41.45" customHeight="1">
      <c r="A593"/>
      <c r="J593"/>
      <c r="AA593"/>
      <c r="AB593"/>
      <c r="AC593"/>
      <c r="AD593"/>
      <c r="AE593"/>
      <c r="AF593"/>
      <c r="AG593"/>
      <c r="AH593"/>
    </row>
    <row r="594" spans="1:34" ht="41.45" customHeight="1">
      <c r="A594"/>
      <c r="J594"/>
      <c r="AA594"/>
      <c r="AB594"/>
      <c r="AC594"/>
      <c r="AD594"/>
      <c r="AE594"/>
      <c r="AF594"/>
      <c r="AG594"/>
      <c r="AH594"/>
    </row>
    <row r="595" spans="1:34" ht="41.45" customHeight="1">
      <c r="A595"/>
      <c r="J595"/>
      <c r="AA595"/>
      <c r="AB595"/>
      <c r="AC595"/>
      <c r="AD595"/>
      <c r="AE595"/>
      <c r="AF595"/>
      <c r="AG595"/>
      <c r="AH595"/>
    </row>
    <row r="596" spans="1:34" ht="41.45" customHeight="1">
      <c r="A596"/>
      <c r="J596"/>
      <c r="AA596"/>
      <c r="AB596"/>
      <c r="AC596"/>
      <c r="AD596"/>
      <c r="AE596"/>
      <c r="AF596"/>
      <c r="AG596"/>
      <c r="AH596"/>
    </row>
    <row r="597" spans="1:34" ht="41.45" customHeight="1">
      <c r="A597"/>
      <c r="J597"/>
      <c r="AA597"/>
      <c r="AB597"/>
      <c r="AC597"/>
      <c r="AD597"/>
      <c r="AE597"/>
      <c r="AF597"/>
      <c r="AG597"/>
      <c r="AH597"/>
    </row>
    <row r="598" spans="1:34" ht="41.45" customHeight="1">
      <c r="A598"/>
      <c r="J598"/>
      <c r="AA598"/>
      <c r="AB598"/>
      <c r="AC598"/>
      <c r="AD598"/>
      <c r="AE598"/>
      <c r="AF598"/>
      <c r="AG598"/>
      <c r="AH598"/>
    </row>
    <row r="599" spans="1:34" ht="41.45" customHeight="1">
      <c r="A599"/>
      <c r="J599"/>
      <c r="AA599"/>
      <c r="AB599"/>
      <c r="AC599"/>
      <c r="AD599"/>
      <c r="AE599"/>
      <c r="AF599"/>
      <c r="AG599"/>
      <c r="AH599"/>
    </row>
    <row r="600" spans="1:34" ht="41.45" customHeight="1">
      <c r="A600"/>
      <c r="J600"/>
      <c r="AA600"/>
      <c r="AB600"/>
      <c r="AC600"/>
      <c r="AD600"/>
      <c r="AE600"/>
      <c r="AF600"/>
      <c r="AG600"/>
      <c r="AH600"/>
    </row>
    <row r="601" spans="1:34" ht="41.45" customHeight="1">
      <c r="A601"/>
      <c r="J601"/>
      <c r="AA601"/>
      <c r="AB601"/>
      <c r="AC601"/>
      <c r="AD601"/>
      <c r="AE601"/>
      <c r="AF601"/>
      <c r="AG601"/>
      <c r="AH601"/>
    </row>
    <row r="602" spans="1:34" ht="41.45" customHeight="1">
      <c r="A602"/>
      <c r="J602"/>
      <c r="AA602"/>
      <c r="AB602"/>
      <c r="AC602"/>
      <c r="AD602"/>
      <c r="AE602"/>
      <c r="AF602"/>
      <c r="AG602"/>
      <c r="AH602"/>
    </row>
    <row r="603" spans="1:34" ht="41.45" customHeight="1">
      <c r="A603"/>
      <c r="J603"/>
      <c r="AA603"/>
      <c r="AB603"/>
      <c r="AC603"/>
      <c r="AD603"/>
      <c r="AE603"/>
      <c r="AF603"/>
      <c r="AG603"/>
      <c r="AH603"/>
    </row>
    <row r="604" spans="1:34" ht="41.45" customHeight="1">
      <c r="A604"/>
      <c r="J604"/>
      <c r="AA604"/>
      <c r="AB604"/>
      <c r="AC604"/>
      <c r="AD604"/>
      <c r="AE604"/>
      <c r="AF604"/>
      <c r="AG604"/>
      <c r="AH604"/>
    </row>
    <row r="605" spans="1:34" ht="41.45" customHeight="1">
      <c r="A605"/>
      <c r="J605"/>
      <c r="AA605"/>
      <c r="AB605"/>
      <c r="AC605"/>
      <c r="AD605"/>
      <c r="AE605"/>
      <c r="AF605"/>
      <c r="AG605"/>
      <c r="AH605"/>
    </row>
    <row r="606" spans="1:34" ht="41.45" customHeight="1">
      <c r="A606"/>
      <c r="J606"/>
      <c r="AA606"/>
      <c r="AB606"/>
      <c r="AC606"/>
      <c r="AD606"/>
      <c r="AE606"/>
      <c r="AF606"/>
      <c r="AG606"/>
      <c r="AH606"/>
    </row>
    <row r="607" spans="1:34" ht="41.45" customHeight="1">
      <c r="A607"/>
      <c r="J607"/>
      <c r="AA607"/>
      <c r="AB607"/>
      <c r="AC607"/>
      <c r="AD607"/>
      <c r="AE607"/>
      <c r="AF607"/>
      <c r="AG607"/>
      <c r="AH607"/>
    </row>
    <row r="608" spans="1:34" ht="41.45" customHeight="1">
      <c r="A608"/>
      <c r="J608"/>
      <c r="AA608"/>
      <c r="AB608"/>
      <c r="AC608"/>
      <c r="AD608"/>
      <c r="AE608"/>
      <c r="AF608"/>
      <c r="AG608"/>
      <c r="AH608"/>
    </row>
    <row r="609" spans="1:34" ht="41.45" customHeight="1">
      <c r="A609"/>
      <c r="J609"/>
      <c r="AA609"/>
      <c r="AB609"/>
      <c r="AC609"/>
      <c r="AD609"/>
      <c r="AE609"/>
      <c r="AF609"/>
      <c r="AG609"/>
      <c r="AH609"/>
    </row>
    <row r="610" spans="1:34" ht="41.45" customHeight="1">
      <c r="A610"/>
      <c r="J610"/>
      <c r="AA610"/>
      <c r="AB610"/>
      <c r="AC610"/>
      <c r="AD610"/>
      <c r="AE610"/>
      <c r="AF610"/>
      <c r="AG610"/>
      <c r="AH610"/>
    </row>
    <row r="611" spans="1:34" ht="41.45" customHeight="1">
      <c r="A611"/>
      <c r="J611"/>
      <c r="AA611"/>
      <c r="AB611"/>
      <c r="AC611"/>
      <c r="AD611"/>
      <c r="AE611"/>
      <c r="AF611"/>
      <c r="AG611"/>
      <c r="AH611"/>
    </row>
    <row r="612" spans="1:34" ht="41.45" customHeight="1">
      <c r="A612"/>
      <c r="J612"/>
      <c r="AA612"/>
      <c r="AB612"/>
      <c r="AC612"/>
      <c r="AD612"/>
      <c r="AE612"/>
      <c r="AF612"/>
      <c r="AG612"/>
      <c r="AH612"/>
    </row>
    <row r="613" spans="1:34" ht="41.45" customHeight="1">
      <c r="A613"/>
      <c r="J613"/>
      <c r="AA613"/>
      <c r="AB613"/>
      <c r="AC613"/>
      <c r="AD613"/>
      <c r="AE613"/>
      <c r="AF613"/>
      <c r="AG613"/>
      <c r="AH613"/>
    </row>
    <row r="614" spans="1:34" ht="41.45" customHeight="1">
      <c r="A614"/>
      <c r="J614"/>
      <c r="AA614"/>
      <c r="AB614"/>
      <c r="AC614"/>
      <c r="AD614"/>
      <c r="AE614"/>
      <c r="AF614"/>
      <c r="AG614"/>
      <c r="AH614"/>
    </row>
    <row r="615" spans="1:34" ht="41.45" customHeight="1">
      <c r="A615"/>
      <c r="J615"/>
      <c r="AA615"/>
      <c r="AB615"/>
      <c r="AC615"/>
      <c r="AD615"/>
      <c r="AE615"/>
      <c r="AF615"/>
      <c r="AG615"/>
      <c r="AH615"/>
    </row>
    <row r="616" spans="1:34" ht="41.45" customHeight="1">
      <c r="A616"/>
      <c r="J616"/>
      <c r="AA616"/>
      <c r="AB616"/>
      <c r="AC616"/>
      <c r="AD616"/>
      <c r="AE616"/>
      <c r="AF616"/>
      <c r="AG616"/>
      <c r="AH616"/>
    </row>
    <row r="617" spans="1:34" ht="41.45" customHeight="1">
      <c r="A617"/>
      <c r="J617"/>
      <c r="AA617"/>
      <c r="AB617"/>
      <c r="AC617"/>
      <c r="AD617"/>
      <c r="AE617"/>
      <c r="AF617"/>
      <c r="AG617"/>
      <c r="AH617"/>
    </row>
    <row r="618" spans="1:34" ht="41.45" customHeight="1">
      <c r="A618"/>
      <c r="J618"/>
      <c r="AA618"/>
      <c r="AB618"/>
      <c r="AC618"/>
      <c r="AD618"/>
      <c r="AE618"/>
      <c r="AF618"/>
      <c r="AG618"/>
      <c r="AH618"/>
    </row>
    <row r="619" spans="1:34" ht="41.45" customHeight="1">
      <c r="A619"/>
      <c r="J619"/>
      <c r="AA619"/>
      <c r="AB619"/>
      <c r="AC619"/>
      <c r="AD619"/>
      <c r="AE619"/>
      <c r="AF619"/>
      <c r="AG619"/>
      <c r="AH619"/>
    </row>
    <row r="620" spans="1:34" ht="41.45" customHeight="1">
      <c r="A620"/>
      <c r="J620"/>
      <c r="AA620"/>
      <c r="AB620"/>
      <c r="AC620"/>
      <c r="AD620"/>
      <c r="AE620"/>
      <c r="AF620"/>
      <c r="AG620"/>
      <c r="AH620"/>
    </row>
    <row r="621" spans="1:34" ht="41.45" customHeight="1">
      <c r="A621"/>
      <c r="J621"/>
      <c r="AA621"/>
      <c r="AB621"/>
      <c r="AC621"/>
      <c r="AD621"/>
      <c r="AE621"/>
      <c r="AF621"/>
      <c r="AG621"/>
      <c r="AH621"/>
    </row>
    <row r="622" spans="1:34" ht="41.45" customHeight="1">
      <c r="A622"/>
      <c r="J622"/>
      <c r="AA622"/>
      <c r="AB622"/>
      <c r="AC622"/>
      <c r="AD622"/>
      <c r="AE622"/>
      <c r="AF622"/>
      <c r="AG622"/>
      <c r="AH622"/>
    </row>
    <row r="623" spans="1:34" ht="41.45" customHeight="1">
      <c r="A623"/>
      <c r="J623"/>
      <c r="AA623"/>
      <c r="AB623"/>
      <c r="AC623"/>
      <c r="AD623"/>
      <c r="AE623"/>
      <c r="AF623"/>
      <c r="AG623"/>
      <c r="AH623"/>
    </row>
    <row r="624" spans="1:34" ht="41.45" customHeight="1">
      <c r="A624"/>
      <c r="J624"/>
      <c r="AA624"/>
      <c r="AB624"/>
      <c r="AC624"/>
      <c r="AD624"/>
      <c r="AE624"/>
      <c r="AF624"/>
      <c r="AG624"/>
      <c r="AH624"/>
    </row>
    <row r="625" spans="1:34" ht="41.45" customHeight="1">
      <c r="A625"/>
      <c r="J625"/>
      <c r="AA625"/>
      <c r="AB625"/>
      <c r="AC625"/>
      <c r="AD625"/>
      <c r="AE625"/>
      <c r="AF625"/>
      <c r="AG625"/>
      <c r="AH625"/>
    </row>
    <row r="626" spans="1:34" ht="41.45" customHeight="1">
      <c r="A626"/>
      <c r="J626"/>
      <c r="AA626"/>
      <c r="AB626"/>
      <c r="AC626"/>
      <c r="AD626"/>
      <c r="AE626"/>
      <c r="AF626"/>
      <c r="AG626"/>
      <c r="AH626"/>
    </row>
    <row r="627" spans="1:34" ht="41.45" customHeight="1">
      <c r="A627"/>
      <c r="J627"/>
      <c r="AA627"/>
      <c r="AB627"/>
      <c r="AC627"/>
      <c r="AD627"/>
      <c r="AE627"/>
      <c r="AF627"/>
      <c r="AG627"/>
      <c r="AH627"/>
    </row>
    <row r="628" spans="1:34" ht="41.45" customHeight="1">
      <c r="A628"/>
      <c r="J628"/>
      <c r="AA628"/>
      <c r="AB628"/>
      <c r="AC628"/>
      <c r="AD628"/>
      <c r="AE628"/>
      <c r="AF628"/>
      <c r="AG628"/>
      <c r="AH628"/>
    </row>
    <row r="629" spans="1:34" ht="41.45" customHeight="1">
      <c r="A629"/>
      <c r="J629"/>
      <c r="AA629"/>
      <c r="AB629"/>
      <c r="AC629"/>
      <c r="AD629"/>
      <c r="AE629"/>
      <c r="AF629"/>
      <c r="AG629"/>
      <c r="AH629"/>
    </row>
    <row r="630" spans="1:34" ht="41.45" customHeight="1">
      <c r="A630"/>
      <c r="J630"/>
      <c r="AA630"/>
      <c r="AB630"/>
      <c r="AC630"/>
      <c r="AD630"/>
      <c r="AE630"/>
      <c r="AF630"/>
      <c r="AG630"/>
      <c r="AH630"/>
    </row>
    <row r="631" spans="1:34" ht="41.45" customHeight="1">
      <c r="A631"/>
      <c r="J631"/>
      <c r="AA631"/>
      <c r="AB631"/>
      <c r="AC631"/>
      <c r="AD631"/>
      <c r="AE631"/>
      <c r="AF631"/>
      <c r="AG631"/>
      <c r="AH631"/>
    </row>
    <row r="632" spans="1:34" ht="41.45" customHeight="1">
      <c r="A632"/>
      <c r="J632"/>
      <c r="AA632"/>
      <c r="AB632"/>
      <c r="AC632"/>
      <c r="AD632"/>
      <c r="AE632"/>
      <c r="AF632"/>
      <c r="AG632"/>
      <c r="AH632"/>
    </row>
    <row r="633" spans="1:34" ht="41.45" customHeight="1">
      <c r="A633"/>
      <c r="J633"/>
      <c r="AA633"/>
      <c r="AB633"/>
      <c r="AC633"/>
      <c r="AD633"/>
      <c r="AE633"/>
      <c r="AF633"/>
      <c r="AG633"/>
      <c r="AH633"/>
    </row>
    <row r="634" spans="1:34" ht="41.45" customHeight="1">
      <c r="A634"/>
      <c r="J634"/>
      <c r="AA634"/>
      <c r="AB634"/>
      <c r="AC634"/>
      <c r="AD634"/>
      <c r="AE634"/>
      <c r="AF634"/>
      <c r="AG634"/>
      <c r="AH634"/>
    </row>
    <row r="635" spans="1:34" ht="41.45" customHeight="1">
      <c r="A635"/>
      <c r="J635"/>
      <c r="AA635"/>
      <c r="AB635"/>
      <c r="AC635"/>
      <c r="AD635"/>
      <c r="AE635"/>
      <c r="AF635"/>
      <c r="AG635"/>
      <c r="AH635"/>
    </row>
    <row r="636" spans="1:34" ht="41.45" customHeight="1">
      <c r="A636"/>
      <c r="J636"/>
      <c r="AA636"/>
      <c r="AB636"/>
      <c r="AC636"/>
      <c r="AD636"/>
      <c r="AE636"/>
      <c r="AF636"/>
      <c r="AG636"/>
      <c r="AH636"/>
    </row>
    <row r="637" spans="1:34" ht="41.45" customHeight="1">
      <c r="A637"/>
      <c r="J637"/>
      <c r="AA637"/>
      <c r="AB637"/>
      <c r="AC637"/>
      <c r="AD637"/>
      <c r="AE637"/>
      <c r="AF637"/>
      <c r="AG637"/>
      <c r="AH637"/>
    </row>
    <row r="638" spans="1:34" ht="41.45" customHeight="1">
      <c r="A638"/>
      <c r="J638"/>
      <c r="AA638"/>
      <c r="AB638"/>
      <c r="AC638"/>
      <c r="AD638"/>
      <c r="AE638"/>
      <c r="AF638"/>
      <c r="AG638"/>
      <c r="AH638"/>
    </row>
    <row r="639" spans="1:34" ht="41.45" customHeight="1">
      <c r="A639"/>
      <c r="J639"/>
      <c r="AA639"/>
      <c r="AB639"/>
      <c r="AC639"/>
      <c r="AD639"/>
      <c r="AE639"/>
      <c r="AF639"/>
      <c r="AG639"/>
      <c r="AH639"/>
    </row>
    <row r="640" spans="1:34" ht="41.45" customHeight="1">
      <c r="A640"/>
      <c r="J640"/>
      <c r="AA640"/>
      <c r="AB640"/>
      <c r="AC640"/>
      <c r="AD640"/>
      <c r="AE640"/>
      <c r="AF640"/>
      <c r="AG640"/>
      <c r="AH640"/>
    </row>
    <row r="641" spans="1:34" ht="41.45" customHeight="1">
      <c r="A641"/>
      <c r="J641"/>
      <c r="AA641"/>
      <c r="AB641"/>
      <c r="AC641"/>
      <c r="AD641"/>
      <c r="AE641"/>
      <c r="AF641"/>
      <c r="AG641"/>
      <c r="AH641"/>
    </row>
    <row r="642" spans="1:34" ht="41.45" customHeight="1">
      <c r="A642"/>
      <c r="J642"/>
      <c r="AA642"/>
      <c r="AB642"/>
      <c r="AC642"/>
      <c r="AD642"/>
      <c r="AE642"/>
      <c r="AF642"/>
      <c r="AG642"/>
      <c r="AH642"/>
    </row>
    <row r="643" spans="1:34" ht="41.45" customHeight="1">
      <c r="A643"/>
      <c r="J643"/>
      <c r="AA643"/>
      <c r="AB643"/>
      <c r="AC643"/>
      <c r="AD643"/>
      <c r="AE643"/>
      <c r="AF643"/>
      <c r="AG643"/>
      <c r="AH643"/>
    </row>
    <row r="644" spans="1:34" ht="41.45" customHeight="1">
      <c r="A644"/>
      <c r="J644"/>
      <c r="AA644"/>
      <c r="AB644"/>
      <c r="AC644"/>
      <c r="AD644"/>
      <c r="AE644"/>
      <c r="AF644"/>
      <c r="AG644"/>
      <c r="AH644"/>
    </row>
    <row r="645" spans="1:34" ht="41.45" customHeight="1">
      <c r="A645"/>
      <c r="J645"/>
      <c r="AA645"/>
      <c r="AB645"/>
      <c r="AC645"/>
      <c r="AD645"/>
      <c r="AE645"/>
      <c r="AF645"/>
      <c r="AG645"/>
      <c r="AH645"/>
    </row>
    <row r="646" spans="1:34" ht="41.45" customHeight="1">
      <c r="A646"/>
      <c r="J646"/>
      <c r="AA646"/>
      <c r="AB646"/>
      <c r="AC646"/>
      <c r="AD646"/>
      <c r="AE646"/>
      <c r="AF646"/>
      <c r="AG646"/>
      <c r="AH646"/>
    </row>
    <row r="647" spans="1:34" ht="41.45" customHeight="1">
      <c r="A647"/>
      <c r="J647"/>
      <c r="AA647"/>
      <c r="AB647"/>
      <c r="AC647"/>
      <c r="AD647"/>
      <c r="AE647"/>
      <c r="AF647"/>
      <c r="AG647"/>
      <c r="AH647"/>
    </row>
    <row r="648" spans="1:34" ht="41.45" customHeight="1">
      <c r="A648"/>
      <c r="J648"/>
      <c r="AA648"/>
      <c r="AB648"/>
      <c r="AC648"/>
      <c r="AD648"/>
      <c r="AE648"/>
      <c r="AF648"/>
      <c r="AG648"/>
      <c r="AH648"/>
    </row>
    <row r="649" spans="1:34" ht="41.45" customHeight="1">
      <c r="A649"/>
      <c r="J649"/>
      <c r="AA649"/>
      <c r="AB649"/>
      <c r="AC649"/>
      <c r="AD649"/>
      <c r="AE649"/>
      <c r="AF649"/>
      <c r="AG649"/>
      <c r="AH649"/>
    </row>
    <row r="650" spans="1:34" ht="41.45" customHeight="1">
      <c r="A650"/>
      <c r="J650"/>
      <c r="AA650"/>
      <c r="AB650"/>
      <c r="AC650"/>
      <c r="AD650"/>
      <c r="AE650"/>
      <c r="AF650"/>
      <c r="AG650"/>
      <c r="AH650"/>
    </row>
    <row r="651" spans="1:34" ht="41.45" customHeight="1">
      <c r="A651"/>
      <c r="J651"/>
      <c r="AA651"/>
      <c r="AB651"/>
      <c r="AC651"/>
      <c r="AD651"/>
      <c r="AE651"/>
      <c r="AF651"/>
      <c r="AG651"/>
      <c r="AH651"/>
    </row>
    <row r="652" spans="1:34" ht="41.45" customHeight="1">
      <c r="A652"/>
      <c r="J652"/>
      <c r="AA652"/>
      <c r="AB652"/>
      <c r="AC652"/>
      <c r="AD652"/>
      <c r="AE652"/>
      <c r="AF652"/>
      <c r="AG652"/>
      <c r="AH652"/>
    </row>
    <row r="653" spans="1:34" ht="41.45" customHeight="1">
      <c r="A653"/>
      <c r="J653"/>
      <c r="AA653"/>
      <c r="AB653"/>
      <c r="AC653"/>
      <c r="AD653"/>
      <c r="AE653"/>
      <c r="AF653"/>
      <c r="AG653"/>
      <c r="AH653"/>
    </row>
    <row r="654" spans="1:34" ht="41.45" customHeight="1">
      <c r="A654"/>
      <c r="J654"/>
      <c r="AA654"/>
      <c r="AB654"/>
      <c r="AC654"/>
      <c r="AD654"/>
      <c r="AE654"/>
      <c r="AF654"/>
      <c r="AG654"/>
      <c r="AH654"/>
    </row>
    <row r="655" spans="1:34" ht="41.45" customHeight="1">
      <c r="A655"/>
      <c r="J655"/>
      <c r="AA655"/>
      <c r="AB655"/>
      <c r="AC655"/>
      <c r="AD655"/>
      <c r="AE655"/>
      <c r="AF655"/>
      <c r="AG655"/>
      <c r="AH655"/>
    </row>
    <row r="656" spans="1:34" ht="41.45" customHeight="1">
      <c r="A656"/>
      <c r="J656"/>
      <c r="AA656"/>
      <c r="AB656"/>
      <c r="AC656"/>
      <c r="AD656"/>
      <c r="AE656"/>
      <c r="AF656"/>
      <c r="AG656"/>
      <c r="AH656"/>
    </row>
    <row r="657" spans="1:34" ht="41.45" customHeight="1">
      <c r="A657"/>
      <c r="J657"/>
      <c r="AA657"/>
      <c r="AB657"/>
      <c r="AC657"/>
      <c r="AD657"/>
      <c r="AE657"/>
      <c r="AF657"/>
      <c r="AG657"/>
      <c r="AH657"/>
    </row>
    <row r="658" spans="1:34" ht="41.45" customHeight="1">
      <c r="A658"/>
      <c r="J658"/>
      <c r="AA658"/>
      <c r="AB658"/>
      <c r="AC658"/>
      <c r="AD658"/>
      <c r="AE658"/>
      <c r="AF658"/>
      <c r="AG658"/>
      <c r="AH658"/>
    </row>
    <row r="659" spans="1:34" ht="41.45" customHeight="1">
      <c r="A659"/>
      <c r="J659"/>
      <c r="AA659"/>
      <c r="AB659"/>
      <c r="AC659"/>
      <c r="AD659"/>
      <c r="AE659"/>
      <c r="AF659"/>
      <c r="AG659"/>
      <c r="AH659"/>
    </row>
    <row r="660" spans="1:34" ht="41.45" customHeight="1">
      <c r="A660"/>
      <c r="J660"/>
      <c r="AA660"/>
      <c r="AB660"/>
      <c r="AC660"/>
      <c r="AD660"/>
      <c r="AE660"/>
      <c r="AF660"/>
      <c r="AG660"/>
      <c r="AH660"/>
    </row>
    <row r="661" spans="1:34" ht="41.45" customHeight="1">
      <c r="A661"/>
      <c r="J661"/>
      <c r="AA661"/>
      <c r="AB661"/>
      <c r="AC661"/>
      <c r="AD661"/>
      <c r="AE661"/>
      <c r="AF661"/>
      <c r="AG661"/>
      <c r="AH661"/>
    </row>
    <row r="662" spans="1:34" ht="41.45" customHeight="1">
      <c r="A662"/>
      <c r="J662"/>
      <c r="AA662"/>
      <c r="AB662"/>
      <c r="AC662"/>
      <c r="AD662"/>
      <c r="AE662"/>
      <c r="AF662"/>
      <c r="AG662"/>
      <c r="AH662"/>
    </row>
    <row r="663" spans="1:34" ht="41.45" customHeight="1">
      <c r="A663"/>
      <c r="J663"/>
      <c r="AA663"/>
      <c r="AB663"/>
      <c r="AC663"/>
      <c r="AD663"/>
      <c r="AE663"/>
      <c r="AF663"/>
      <c r="AG663"/>
      <c r="AH663"/>
    </row>
    <row r="664" spans="1:34" ht="41.45" customHeight="1">
      <c r="A664"/>
      <c r="J664"/>
      <c r="AA664"/>
      <c r="AB664"/>
      <c r="AC664"/>
      <c r="AD664"/>
      <c r="AE664"/>
      <c r="AF664"/>
      <c r="AG664"/>
      <c r="AH664"/>
    </row>
    <row r="665" spans="1:34" ht="41.45" customHeight="1">
      <c r="A665"/>
      <c r="J665"/>
      <c r="AA665"/>
      <c r="AB665"/>
      <c r="AC665"/>
      <c r="AD665"/>
      <c r="AE665"/>
      <c r="AF665"/>
      <c r="AG665"/>
      <c r="AH665"/>
    </row>
    <row r="666" spans="1:34" ht="41.45" customHeight="1">
      <c r="A666"/>
      <c r="J666"/>
      <c r="AA666"/>
      <c r="AB666"/>
      <c r="AC666"/>
      <c r="AD666"/>
      <c r="AE666"/>
      <c r="AF666"/>
      <c r="AG666"/>
      <c r="AH666"/>
    </row>
    <row r="667" spans="1:34" ht="41.45" customHeight="1">
      <c r="A667"/>
      <c r="J667"/>
      <c r="AA667"/>
      <c r="AB667"/>
      <c r="AC667"/>
      <c r="AD667"/>
      <c r="AE667"/>
      <c r="AF667"/>
      <c r="AG667"/>
      <c r="AH667"/>
    </row>
    <row r="668" spans="1:34" ht="41.45" customHeight="1">
      <c r="A668"/>
      <c r="J668"/>
      <c r="AA668"/>
      <c r="AB668"/>
      <c r="AC668"/>
      <c r="AD668"/>
      <c r="AE668"/>
      <c r="AF668"/>
      <c r="AG668"/>
      <c r="AH668"/>
    </row>
    <row r="669" spans="1:34" ht="41.45" customHeight="1">
      <c r="A669"/>
      <c r="J669"/>
      <c r="AA669"/>
      <c r="AB669"/>
      <c r="AC669"/>
      <c r="AD669"/>
      <c r="AE669"/>
      <c r="AF669"/>
      <c r="AG669"/>
      <c r="AH669"/>
    </row>
    <row r="670" spans="1:34" ht="41.45" customHeight="1">
      <c r="A670"/>
      <c r="J670"/>
      <c r="AA670"/>
      <c r="AB670"/>
      <c r="AC670"/>
      <c r="AD670"/>
      <c r="AE670"/>
      <c r="AF670"/>
      <c r="AG670"/>
      <c r="AH670"/>
    </row>
    <row r="671" spans="1:34" ht="41.45" customHeight="1">
      <c r="A671"/>
      <c r="J671"/>
      <c r="AA671"/>
      <c r="AB671"/>
      <c r="AC671"/>
      <c r="AD671"/>
      <c r="AE671"/>
      <c r="AF671"/>
      <c r="AG671"/>
      <c r="AH671"/>
    </row>
    <row r="672" spans="1:34" ht="41.45" customHeight="1">
      <c r="A672"/>
      <c r="J672"/>
      <c r="AA672"/>
      <c r="AB672"/>
      <c r="AC672"/>
      <c r="AD672"/>
      <c r="AE672"/>
      <c r="AF672"/>
      <c r="AG672"/>
      <c r="AH672"/>
    </row>
    <row r="673" spans="1:34" ht="41.45" customHeight="1">
      <c r="A673"/>
      <c r="J673"/>
      <c r="AA673"/>
      <c r="AB673"/>
      <c r="AC673"/>
      <c r="AD673"/>
      <c r="AE673"/>
      <c r="AF673"/>
      <c r="AG673"/>
      <c r="AH673"/>
    </row>
    <row r="674" spans="1:34" ht="41.45" customHeight="1">
      <c r="A674"/>
      <c r="J674"/>
      <c r="AA674"/>
      <c r="AB674"/>
      <c r="AC674"/>
      <c r="AD674"/>
      <c r="AE674"/>
      <c r="AF674"/>
      <c r="AG674"/>
      <c r="AH674"/>
    </row>
    <row r="675" spans="1:34" ht="41.45" customHeight="1">
      <c r="A675"/>
      <c r="J675"/>
      <c r="AA675"/>
      <c r="AB675"/>
      <c r="AC675"/>
      <c r="AD675"/>
      <c r="AE675"/>
      <c r="AF675"/>
      <c r="AG675"/>
      <c r="AH675"/>
    </row>
    <row r="676" spans="1:34" ht="41.45" customHeight="1">
      <c r="A676"/>
      <c r="J676"/>
      <c r="AA676"/>
      <c r="AB676"/>
      <c r="AC676"/>
      <c r="AD676"/>
      <c r="AE676"/>
      <c r="AF676"/>
      <c r="AG676"/>
      <c r="AH676"/>
    </row>
    <row r="677" spans="1:34" ht="41.45" customHeight="1">
      <c r="A677"/>
      <c r="J677"/>
      <c r="AA677"/>
      <c r="AB677"/>
      <c r="AC677"/>
      <c r="AD677"/>
      <c r="AE677"/>
      <c r="AF677"/>
      <c r="AG677"/>
      <c r="AH677"/>
    </row>
    <row r="678" spans="1:34" ht="41.45" customHeight="1">
      <c r="A678"/>
      <c r="J678"/>
      <c r="AA678"/>
      <c r="AB678"/>
      <c r="AC678"/>
      <c r="AD678"/>
      <c r="AE678"/>
      <c r="AF678"/>
      <c r="AG678"/>
      <c r="AH678"/>
    </row>
    <row r="679" spans="1:34" ht="41.45" customHeight="1">
      <c r="A679"/>
      <c r="J679"/>
      <c r="AA679"/>
      <c r="AB679"/>
      <c r="AC679"/>
      <c r="AD679"/>
      <c r="AE679"/>
      <c r="AF679"/>
      <c r="AG679"/>
      <c r="AH679"/>
    </row>
    <row r="680" spans="1:34" ht="41.45" customHeight="1">
      <c r="A680"/>
      <c r="J680"/>
      <c r="AA680"/>
      <c r="AB680"/>
      <c r="AC680"/>
      <c r="AD680"/>
      <c r="AE680"/>
      <c r="AF680"/>
      <c r="AG680"/>
      <c r="AH680"/>
    </row>
    <row r="681" spans="1:34" ht="41.45" customHeight="1">
      <c r="A681"/>
      <c r="J681"/>
      <c r="AA681"/>
      <c r="AB681"/>
      <c r="AC681"/>
      <c r="AD681"/>
      <c r="AE681"/>
      <c r="AF681"/>
      <c r="AG681"/>
      <c r="AH681"/>
    </row>
    <row r="682" spans="1:34" ht="41.45" customHeight="1">
      <c r="A682"/>
      <c r="J682"/>
      <c r="AA682"/>
      <c r="AB682"/>
      <c r="AC682"/>
      <c r="AD682"/>
      <c r="AE682"/>
      <c r="AF682"/>
      <c r="AG682"/>
      <c r="AH682"/>
    </row>
    <row r="683" spans="1:34" ht="41.45" customHeight="1">
      <c r="A683"/>
      <c r="J683"/>
      <c r="AA683"/>
      <c r="AB683"/>
      <c r="AC683"/>
      <c r="AD683"/>
      <c r="AE683"/>
      <c r="AF683"/>
      <c r="AG683"/>
      <c r="AH683"/>
    </row>
    <row r="684" spans="1:34" ht="41.45" customHeight="1">
      <c r="A684"/>
      <c r="J684"/>
      <c r="AA684"/>
      <c r="AB684"/>
      <c r="AC684"/>
      <c r="AD684"/>
      <c r="AE684"/>
      <c r="AF684"/>
      <c r="AG684"/>
      <c r="AH684"/>
    </row>
    <row r="685" spans="1:34" ht="41.45" customHeight="1">
      <c r="A685"/>
      <c r="J685"/>
      <c r="AA685"/>
      <c r="AB685"/>
      <c r="AC685"/>
      <c r="AD685"/>
      <c r="AE685"/>
      <c r="AF685"/>
      <c r="AG685"/>
      <c r="AH685"/>
    </row>
    <row r="686" spans="1:34" ht="41.45" customHeight="1">
      <c r="A686"/>
      <c r="J686"/>
      <c r="AA686"/>
      <c r="AB686"/>
      <c r="AC686"/>
      <c r="AD686"/>
      <c r="AE686"/>
      <c r="AF686"/>
      <c r="AG686"/>
      <c r="AH686"/>
    </row>
    <row r="687" spans="1:34" ht="41.45" customHeight="1">
      <c r="A687"/>
      <c r="J687"/>
      <c r="AA687"/>
      <c r="AB687"/>
      <c r="AC687"/>
      <c r="AD687"/>
      <c r="AE687"/>
      <c r="AF687"/>
      <c r="AG687"/>
      <c r="AH687"/>
    </row>
    <row r="688" spans="1:34" ht="41.45" customHeight="1">
      <c r="A688"/>
      <c r="J688"/>
      <c r="AA688"/>
      <c r="AB688"/>
      <c r="AC688"/>
      <c r="AD688"/>
      <c r="AE688"/>
      <c r="AF688"/>
      <c r="AG688"/>
      <c r="AH688"/>
    </row>
    <row r="689" spans="1:34" ht="41.45" customHeight="1">
      <c r="A689"/>
      <c r="J689"/>
      <c r="AA689"/>
      <c r="AB689"/>
      <c r="AC689"/>
      <c r="AD689"/>
      <c r="AE689"/>
      <c r="AF689"/>
      <c r="AG689"/>
      <c r="AH689"/>
    </row>
    <row r="690" spans="1:34" ht="41.45" customHeight="1">
      <c r="A690"/>
      <c r="J690"/>
      <c r="AA690"/>
      <c r="AB690"/>
      <c r="AC690"/>
      <c r="AD690"/>
      <c r="AE690"/>
      <c r="AF690"/>
      <c r="AG690"/>
      <c r="AH690"/>
    </row>
    <row r="691" spans="1:34" ht="41.45" customHeight="1">
      <c r="A691"/>
      <c r="J691"/>
      <c r="AA691"/>
      <c r="AB691"/>
      <c r="AC691"/>
      <c r="AD691"/>
      <c r="AE691"/>
      <c r="AF691"/>
      <c r="AG691"/>
      <c r="AH691"/>
    </row>
    <row r="692" spans="1:34" ht="41.45" customHeight="1">
      <c r="A692"/>
      <c r="J692"/>
      <c r="AA692"/>
      <c r="AB692"/>
      <c r="AC692"/>
      <c r="AD692"/>
      <c r="AE692"/>
      <c r="AF692"/>
      <c r="AG692"/>
      <c r="AH692"/>
    </row>
    <row r="693" spans="1:34" ht="41.45" customHeight="1">
      <c r="A693"/>
      <c r="J693"/>
      <c r="AA693"/>
      <c r="AB693"/>
      <c r="AC693"/>
      <c r="AD693"/>
      <c r="AE693"/>
      <c r="AF693"/>
      <c r="AG693"/>
      <c r="AH693"/>
    </row>
    <row r="694" spans="1:34" ht="41.45" customHeight="1">
      <c r="A694"/>
      <c r="J694"/>
      <c r="AA694"/>
      <c r="AB694"/>
      <c r="AC694"/>
      <c r="AD694"/>
      <c r="AE694"/>
      <c r="AF694"/>
      <c r="AG694"/>
      <c r="AH694"/>
    </row>
    <row r="695" spans="1:34" ht="41.45" customHeight="1">
      <c r="A695"/>
      <c r="J695"/>
      <c r="AA695"/>
      <c r="AB695"/>
      <c r="AC695"/>
      <c r="AD695"/>
      <c r="AE695"/>
      <c r="AF695"/>
      <c r="AG695"/>
      <c r="AH695"/>
    </row>
    <row r="696" spans="1:34" ht="41.45" customHeight="1">
      <c r="A696"/>
      <c r="J696"/>
      <c r="AA696"/>
      <c r="AB696"/>
      <c r="AC696"/>
      <c r="AD696"/>
      <c r="AE696"/>
      <c r="AF696"/>
      <c r="AG696"/>
      <c r="AH696"/>
    </row>
    <row r="697" spans="1:34" ht="41.45" customHeight="1">
      <c r="A697"/>
      <c r="J697"/>
      <c r="AA697"/>
      <c r="AB697"/>
      <c r="AC697"/>
      <c r="AD697"/>
      <c r="AE697"/>
      <c r="AF697"/>
      <c r="AG697"/>
      <c r="AH697"/>
    </row>
    <row r="698" spans="1:34" ht="41.45" customHeight="1">
      <c r="A698"/>
      <c r="J698"/>
      <c r="AA698"/>
      <c r="AB698"/>
      <c r="AC698"/>
      <c r="AD698"/>
      <c r="AE698"/>
      <c r="AF698"/>
      <c r="AG698"/>
      <c r="AH698"/>
    </row>
    <row r="699" spans="1:34" ht="41.45" customHeight="1">
      <c r="A699"/>
      <c r="J699"/>
      <c r="AA699"/>
      <c r="AB699"/>
      <c r="AC699"/>
      <c r="AD699"/>
      <c r="AE699"/>
      <c r="AF699"/>
      <c r="AG699"/>
      <c r="AH699"/>
    </row>
    <row r="700" spans="1:34" ht="41.45" customHeight="1">
      <c r="A700"/>
      <c r="J700"/>
      <c r="AA700"/>
      <c r="AB700"/>
      <c r="AC700"/>
      <c r="AD700"/>
      <c r="AE700"/>
      <c r="AF700"/>
      <c r="AG700"/>
      <c r="AH700"/>
    </row>
    <row r="701" spans="1:34" ht="41.45" customHeight="1">
      <c r="A701"/>
      <c r="J701"/>
      <c r="AA701"/>
      <c r="AB701"/>
      <c r="AC701"/>
      <c r="AD701"/>
      <c r="AE701"/>
      <c r="AF701"/>
      <c r="AG701"/>
      <c r="AH701"/>
    </row>
    <row r="702" spans="1:34" ht="41.45" customHeight="1">
      <c r="A702"/>
      <c r="J702"/>
      <c r="AA702"/>
      <c r="AB702"/>
      <c r="AC702"/>
      <c r="AD702"/>
      <c r="AE702"/>
      <c r="AF702"/>
      <c r="AG702"/>
      <c r="AH702"/>
    </row>
    <row r="703" spans="1:34" ht="41.45" customHeight="1">
      <c r="A703"/>
      <c r="J703"/>
      <c r="AA703"/>
      <c r="AB703"/>
      <c r="AC703"/>
      <c r="AD703"/>
      <c r="AE703"/>
      <c r="AF703"/>
      <c r="AG703"/>
      <c r="AH703"/>
    </row>
    <row r="704" spans="1:34" ht="41.45" customHeight="1">
      <c r="A704"/>
      <c r="J704"/>
      <c r="AA704"/>
      <c r="AB704"/>
      <c r="AC704"/>
      <c r="AD704"/>
      <c r="AE704"/>
      <c r="AF704"/>
      <c r="AG704"/>
      <c r="AH704"/>
    </row>
    <row r="705" spans="1:34" ht="41.45" customHeight="1">
      <c r="A705"/>
      <c r="J705"/>
      <c r="AA705"/>
      <c r="AB705"/>
      <c r="AC705"/>
      <c r="AD705"/>
      <c r="AE705"/>
      <c r="AF705"/>
      <c r="AG705"/>
      <c r="AH705"/>
    </row>
    <row r="706" spans="1:34" ht="41.45" customHeight="1">
      <c r="A706"/>
      <c r="J706"/>
      <c r="AA706"/>
      <c r="AB706"/>
      <c r="AC706"/>
      <c r="AD706"/>
      <c r="AE706"/>
      <c r="AF706"/>
      <c r="AG706"/>
      <c r="AH706"/>
    </row>
    <row r="707" spans="1:34" ht="41.45" customHeight="1">
      <c r="A707"/>
      <c r="J707"/>
      <c r="AA707"/>
      <c r="AB707"/>
      <c r="AC707"/>
      <c r="AD707"/>
      <c r="AE707"/>
      <c r="AF707"/>
      <c r="AG707"/>
      <c r="AH707"/>
    </row>
    <row r="708" spans="1:34" ht="41.45" customHeight="1">
      <c r="A708"/>
      <c r="J708"/>
      <c r="AA708"/>
      <c r="AB708"/>
      <c r="AC708"/>
      <c r="AD708"/>
      <c r="AE708"/>
      <c r="AF708"/>
      <c r="AG708"/>
      <c r="AH708"/>
    </row>
    <row r="709" spans="1:34" ht="41.45" customHeight="1">
      <c r="A709"/>
      <c r="J709"/>
      <c r="AA709"/>
      <c r="AB709"/>
      <c r="AC709"/>
      <c r="AD709"/>
      <c r="AE709"/>
      <c r="AF709"/>
      <c r="AG709"/>
      <c r="AH709"/>
    </row>
    <row r="710" spans="1:34" ht="41.45" customHeight="1">
      <c r="A710"/>
      <c r="J710"/>
      <c r="AA710"/>
      <c r="AB710"/>
      <c r="AC710"/>
      <c r="AD710"/>
      <c r="AE710"/>
      <c r="AF710"/>
      <c r="AG710"/>
      <c r="AH710"/>
    </row>
    <row r="711" spans="1:34" ht="41.45" customHeight="1">
      <c r="A711"/>
      <c r="J711"/>
      <c r="AA711"/>
      <c r="AB711"/>
      <c r="AC711"/>
      <c r="AD711"/>
      <c r="AE711"/>
      <c r="AF711"/>
      <c r="AG711"/>
      <c r="AH711"/>
    </row>
    <row r="712" spans="1:34" ht="41.45" customHeight="1">
      <c r="A712"/>
      <c r="J712"/>
      <c r="AA712"/>
      <c r="AB712"/>
      <c r="AC712"/>
      <c r="AD712"/>
      <c r="AE712"/>
      <c r="AF712"/>
      <c r="AG712"/>
      <c r="AH712"/>
    </row>
    <row r="713" spans="1:34" ht="41.45" customHeight="1">
      <c r="A713"/>
      <c r="J713"/>
      <c r="AA713"/>
      <c r="AB713"/>
      <c r="AC713"/>
      <c r="AD713"/>
      <c r="AE713"/>
      <c r="AF713"/>
      <c r="AG713"/>
      <c r="AH713"/>
    </row>
    <row r="714" spans="1:34" ht="41.45" customHeight="1">
      <c r="A714"/>
      <c r="J714"/>
      <c r="AA714"/>
      <c r="AB714"/>
      <c r="AC714"/>
      <c r="AD714"/>
      <c r="AE714"/>
      <c r="AF714"/>
      <c r="AG714"/>
      <c r="AH714"/>
    </row>
    <row r="715" spans="1:34" ht="41.45" customHeight="1">
      <c r="A715"/>
      <c r="J715"/>
      <c r="AA715"/>
      <c r="AB715"/>
      <c r="AC715"/>
      <c r="AD715"/>
      <c r="AE715"/>
      <c r="AF715"/>
      <c r="AG715"/>
      <c r="AH715"/>
    </row>
    <row r="716" spans="1:34" ht="41.45" customHeight="1">
      <c r="A716"/>
      <c r="J716"/>
      <c r="AA716"/>
      <c r="AB716"/>
      <c r="AC716"/>
      <c r="AD716"/>
      <c r="AE716"/>
      <c r="AF716"/>
      <c r="AG716"/>
      <c r="AH716"/>
    </row>
    <row r="717" spans="1:34" ht="41.45" customHeight="1">
      <c r="A717"/>
      <c r="J717"/>
      <c r="AA717"/>
      <c r="AB717"/>
      <c r="AC717"/>
      <c r="AD717"/>
      <c r="AE717"/>
      <c r="AF717"/>
      <c r="AG717"/>
      <c r="AH717"/>
    </row>
    <row r="718" spans="1:34" ht="41.45" customHeight="1">
      <c r="A718"/>
      <c r="J718"/>
      <c r="AA718"/>
      <c r="AB718"/>
      <c r="AC718"/>
      <c r="AD718"/>
      <c r="AE718"/>
      <c r="AF718"/>
      <c r="AG718"/>
      <c r="AH718"/>
    </row>
    <row r="719" spans="1:34" ht="41.45" customHeight="1">
      <c r="A719"/>
      <c r="J719"/>
      <c r="AA719"/>
      <c r="AB719"/>
      <c r="AC719"/>
      <c r="AD719"/>
      <c r="AE719"/>
      <c r="AF719"/>
      <c r="AG719"/>
      <c r="AH719"/>
    </row>
    <row r="720" spans="1:34" ht="41.45" customHeight="1">
      <c r="A720"/>
      <c r="J720"/>
      <c r="AA720"/>
      <c r="AB720"/>
      <c r="AC720"/>
      <c r="AD720"/>
      <c r="AE720"/>
      <c r="AF720"/>
      <c r="AG720"/>
      <c r="AH720"/>
    </row>
    <row r="721" spans="1:34" ht="41.45" customHeight="1">
      <c r="A721"/>
      <c r="J721"/>
      <c r="AA721"/>
      <c r="AB721"/>
      <c r="AC721"/>
      <c r="AD721"/>
      <c r="AE721"/>
      <c r="AF721"/>
      <c r="AG721"/>
      <c r="AH721"/>
    </row>
    <row r="722" spans="1:34" ht="41.45" customHeight="1">
      <c r="A722"/>
      <c r="J722"/>
      <c r="AA722"/>
      <c r="AB722"/>
      <c r="AC722"/>
      <c r="AD722"/>
      <c r="AE722"/>
      <c r="AF722"/>
      <c r="AG722"/>
      <c r="AH722"/>
    </row>
    <row r="723" spans="1:34" ht="41.45" customHeight="1">
      <c r="A723"/>
      <c r="J723"/>
      <c r="AA723"/>
      <c r="AB723"/>
      <c r="AC723"/>
      <c r="AD723"/>
      <c r="AE723"/>
      <c r="AF723"/>
      <c r="AG723"/>
      <c r="AH723"/>
    </row>
    <row r="724" spans="1:34" ht="41.45" customHeight="1">
      <c r="A724"/>
      <c r="J724"/>
      <c r="AA724"/>
      <c r="AB724"/>
      <c r="AC724"/>
      <c r="AD724"/>
      <c r="AE724"/>
      <c r="AF724"/>
      <c r="AG724"/>
      <c r="AH724"/>
    </row>
    <row r="725" spans="1:34" ht="41.45" customHeight="1">
      <c r="A725"/>
      <c r="J725"/>
      <c r="AA725"/>
      <c r="AB725"/>
      <c r="AC725"/>
      <c r="AD725"/>
      <c r="AE725"/>
      <c r="AF725"/>
      <c r="AG725"/>
      <c r="AH725"/>
    </row>
    <row r="726" spans="1:34" ht="41.45" customHeight="1">
      <c r="A726"/>
      <c r="J726"/>
      <c r="AA726"/>
      <c r="AB726"/>
      <c r="AC726"/>
      <c r="AD726"/>
      <c r="AE726"/>
      <c r="AF726"/>
      <c r="AG726"/>
      <c r="AH726"/>
    </row>
    <row r="727" spans="1:34" ht="41.45" customHeight="1">
      <c r="A727"/>
      <c r="J727"/>
      <c r="AA727"/>
      <c r="AB727"/>
      <c r="AC727"/>
      <c r="AD727"/>
      <c r="AE727"/>
      <c r="AF727"/>
      <c r="AG727"/>
      <c r="AH727"/>
    </row>
    <row r="728" spans="1:34" ht="41.45" customHeight="1">
      <c r="A728"/>
      <c r="J728"/>
      <c r="AA728"/>
      <c r="AB728"/>
      <c r="AC728"/>
      <c r="AD728"/>
      <c r="AE728"/>
      <c r="AF728"/>
      <c r="AG728"/>
      <c r="AH728"/>
    </row>
    <row r="729" spans="1:34" ht="41.45" customHeight="1">
      <c r="A729"/>
      <c r="J729"/>
      <c r="AA729"/>
      <c r="AB729"/>
      <c r="AC729"/>
      <c r="AD729"/>
      <c r="AE729"/>
      <c r="AF729"/>
      <c r="AG729"/>
      <c r="AH729"/>
    </row>
    <row r="730" spans="1:34" ht="41.45" customHeight="1">
      <c r="A730"/>
      <c r="J730"/>
      <c r="AA730"/>
      <c r="AB730"/>
      <c r="AC730"/>
      <c r="AD730"/>
      <c r="AE730"/>
      <c r="AF730"/>
      <c r="AG730"/>
      <c r="AH730"/>
    </row>
    <row r="731" spans="1:34" ht="41.45" customHeight="1">
      <c r="A731"/>
      <c r="J731"/>
      <c r="AA731"/>
      <c r="AB731"/>
      <c r="AC731"/>
      <c r="AD731"/>
      <c r="AE731"/>
      <c r="AF731"/>
      <c r="AG731"/>
      <c r="AH731"/>
    </row>
    <row r="732" spans="1:34" ht="41.45" customHeight="1">
      <c r="A732"/>
      <c r="J732"/>
      <c r="AA732"/>
      <c r="AB732"/>
      <c r="AC732"/>
      <c r="AD732"/>
      <c r="AE732"/>
      <c r="AF732"/>
      <c r="AG732"/>
      <c r="AH732"/>
    </row>
    <row r="733" spans="1:34" ht="41.45" customHeight="1">
      <c r="A733"/>
      <c r="J733"/>
      <c r="AA733"/>
      <c r="AB733"/>
      <c r="AC733"/>
      <c r="AD733"/>
      <c r="AE733"/>
      <c r="AF733"/>
      <c r="AG733"/>
      <c r="AH733"/>
    </row>
    <row r="734" spans="1:34" ht="41.45" customHeight="1">
      <c r="A734"/>
      <c r="J734"/>
      <c r="AA734"/>
      <c r="AB734"/>
      <c r="AC734"/>
      <c r="AD734"/>
      <c r="AE734"/>
      <c r="AF734"/>
      <c r="AG734"/>
      <c r="AH734"/>
    </row>
    <row r="735" spans="1:34" ht="41.45" customHeight="1">
      <c r="A735"/>
      <c r="J735"/>
      <c r="AA735"/>
      <c r="AB735"/>
      <c r="AC735"/>
      <c r="AD735"/>
      <c r="AE735"/>
      <c r="AF735"/>
      <c r="AG735"/>
      <c r="AH735"/>
    </row>
    <row r="736" spans="1:34" ht="41.45" customHeight="1">
      <c r="A736"/>
      <c r="J736"/>
      <c r="AA736"/>
      <c r="AB736"/>
      <c r="AC736"/>
      <c r="AD736"/>
      <c r="AE736"/>
      <c r="AF736"/>
      <c r="AG736"/>
      <c r="AH736"/>
    </row>
    <row r="737" spans="1:34" ht="41.45" customHeight="1">
      <c r="A737"/>
      <c r="J737"/>
      <c r="AA737"/>
      <c r="AB737"/>
      <c r="AC737"/>
      <c r="AD737"/>
      <c r="AE737"/>
      <c r="AF737"/>
      <c r="AG737"/>
      <c r="AH737"/>
    </row>
    <row r="738" spans="1:34" ht="41.45" customHeight="1">
      <c r="A738"/>
      <c r="J738"/>
      <c r="AA738"/>
      <c r="AB738"/>
      <c r="AC738"/>
      <c r="AD738"/>
      <c r="AE738"/>
      <c r="AF738"/>
      <c r="AG738"/>
      <c r="AH738"/>
    </row>
    <row r="739" spans="1:34" ht="41.45" customHeight="1">
      <c r="A739"/>
      <c r="J739"/>
      <c r="AA739"/>
      <c r="AB739"/>
      <c r="AC739"/>
      <c r="AD739"/>
      <c r="AE739"/>
      <c r="AF739"/>
      <c r="AG739"/>
      <c r="AH739"/>
    </row>
    <row r="740" spans="1:34" ht="41.45" customHeight="1">
      <c r="A740"/>
      <c r="J740"/>
      <c r="AA740"/>
      <c r="AB740"/>
      <c r="AC740"/>
      <c r="AD740"/>
      <c r="AE740"/>
      <c r="AF740"/>
      <c r="AG740"/>
      <c r="AH740"/>
    </row>
    <row r="741" spans="1:34" ht="41.45" customHeight="1">
      <c r="A741"/>
      <c r="J741"/>
      <c r="AA741"/>
      <c r="AB741"/>
      <c r="AC741"/>
      <c r="AD741"/>
      <c r="AE741"/>
      <c r="AF741"/>
      <c r="AG741"/>
      <c r="AH741"/>
    </row>
    <row r="742" spans="1:34" ht="41.45" customHeight="1">
      <c r="A742"/>
      <c r="J742"/>
      <c r="AA742"/>
      <c r="AB742"/>
      <c r="AC742"/>
      <c r="AD742"/>
      <c r="AE742"/>
      <c r="AF742"/>
      <c r="AG742"/>
      <c r="AH742"/>
    </row>
    <row r="743" spans="1:34" ht="41.45" customHeight="1">
      <c r="A743"/>
      <c r="J743"/>
      <c r="AA743"/>
      <c r="AB743"/>
      <c r="AC743"/>
      <c r="AD743"/>
      <c r="AE743"/>
      <c r="AF743"/>
      <c r="AG743"/>
      <c r="AH743"/>
    </row>
    <row r="744" spans="1:34" ht="41.45" customHeight="1">
      <c r="A744"/>
      <c r="J744"/>
      <c r="AA744"/>
      <c r="AB744"/>
      <c r="AC744"/>
      <c r="AD744"/>
      <c r="AE744"/>
      <c r="AF744"/>
      <c r="AG744"/>
      <c r="AH744"/>
    </row>
    <row r="745" spans="1:34" ht="41.45" customHeight="1">
      <c r="A745"/>
      <c r="J745"/>
      <c r="AA745"/>
      <c r="AB745"/>
      <c r="AC745"/>
      <c r="AD745"/>
      <c r="AE745"/>
      <c r="AF745"/>
      <c r="AG745"/>
      <c r="AH745"/>
    </row>
    <row r="746" spans="1:34" ht="41.45" customHeight="1">
      <c r="A746"/>
      <c r="J746"/>
      <c r="AA746"/>
      <c r="AB746"/>
      <c r="AC746"/>
      <c r="AD746"/>
      <c r="AE746"/>
      <c r="AF746"/>
      <c r="AG746"/>
      <c r="AH746"/>
    </row>
    <row r="747" spans="1:34" ht="41.45" customHeight="1">
      <c r="A747"/>
      <c r="J747"/>
      <c r="AA747"/>
      <c r="AB747"/>
      <c r="AC747"/>
      <c r="AD747"/>
      <c r="AE747"/>
      <c r="AF747"/>
      <c r="AG747"/>
      <c r="AH747"/>
    </row>
    <row r="748" spans="1:34" ht="41.45" customHeight="1">
      <c r="A748"/>
      <c r="J748"/>
      <c r="AA748"/>
      <c r="AB748"/>
      <c r="AC748"/>
      <c r="AD748"/>
      <c r="AE748"/>
      <c r="AF748"/>
      <c r="AG748"/>
      <c r="AH748"/>
    </row>
    <row r="749" spans="1:34" ht="41.45" customHeight="1">
      <c r="A749"/>
      <c r="J749"/>
      <c r="AA749"/>
      <c r="AB749"/>
      <c r="AC749"/>
      <c r="AD749"/>
      <c r="AE749"/>
      <c r="AF749"/>
      <c r="AG749"/>
      <c r="AH749"/>
    </row>
    <row r="750" spans="1:34" ht="41.45" customHeight="1">
      <c r="A750"/>
      <c r="J750"/>
      <c r="AA750"/>
      <c r="AB750"/>
      <c r="AC750"/>
      <c r="AD750"/>
      <c r="AE750"/>
      <c r="AF750"/>
      <c r="AG750"/>
      <c r="AH750"/>
    </row>
    <row r="751" spans="1:34" ht="41.45" customHeight="1">
      <c r="A751"/>
      <c r="J751"/>
      <c r="AA751"/>
      <c r="AB751"/>
      <c r="AC751"/>
      <c r="AD751"/>
      <c r="AE751"/>
      <c r="AF751"/>
      <c r="AG751"/>
      <c r="AH751"/>
    </row>
    <row r="752" spans="1:34" ht="41.45" customHeight="1">
      <c r="A752"/>
      <c r="J752"/>
      <c r="AA752"/>
      <c r="AB752"/>
      <c r="AC752"/>
      <c r="AD752"/>
      <c r="AE752"/>
      <c r="AF752"/>
      <c r="AG752"/>
      <c r="AH752"/>
    </row>
    <row r="753" spans="1:34" ht="41.45" customHeight="1">
      <c r="A753"/>
      <c r="J753"/>
      <c r="AA753"/>
      <c r="AB753"/>
      <c r="AC753"/>
      <c r="AD753"/>
      <c r="AE753"/>
      <c r="AF753"/>
      <c r="AG753"/>
      <c r="AH753"/>
    </row>
    <row r="754" spans="1:34" ht="41.45" customHeight="1">
      <c r="A754"/>
      <c r="J754"/>
      <c r="AA754"/>
      <c r="AB754"/>
      <c r="AC754"/>
      <c r="AD754"/>
      <c r="AE754"/>
      <c r="AF754"/>
      <c r="AG754"/>
      <c r="AH754"/>
    </row>
    <row r="755" spans="1:34" ht="41.45" customHeight="1">
      <c r="A755"/>
      <c r="J755"/>
      <c r="AA755"/>
      <c r="AB755"/>
      <c r="AC755"/>
      <c r="AD755"/>
      <c r="AE755"/>
      <c r="AF755"/>
      <c r="AG755"/>
      <c r="AH755"/>
    </row>
    <row r="756" spans="1:34" ht="41.45" customHeight="1">
      <c r="A756"/>
      <c r="J756"/>
      <c r="AA756"/>
      <c r="AB756"/>
      <c r="AC756"/>
      <c r="AD756"/>
      <c r="AE756"/>
      <c r="AF756"/>
      <c r="AG756"/>
      <c r="AH756"/>
    </row>
    <row r="757" spans="1:34" ht="41.45" customHeight="1">
      <c r="A757"/>
      <c r="J757"/>
      <c r="AA757"/>
      <c r="AB757"/>
      <c r="AC757"/>
      <c r="AD757"/>
      <c r="AE757"/>
      <c r="AF757"/>
      <c r="AG757"/>
      <c r="AH757"/>
    </row>
    <row r="758" spans="1:34" ht="41.45" customHeight="1">
      <c r="A758"/>
      <c r="J758"/>
      <c r="AA758"/>
      <c r="AB758"/>
      <c r="AC758"/>
      <c r="AD758"/>
      <c r="AE758"/>
      <c r="AF758"/>
      <c r="AG758"/>
      <c r="AH758"/>
    </row>
    <row r="759" spans="1:34" ht="41.45" customHeight="1">
      <c r="A759"/>
      <c r="J759"/>
      <c r="AA759"/>
      <c r="AB759"/>
      <c r="AC759"/>
      <c r="AD759"/>
      <c r="AE759"/>
      <c r="AF759"/>
      <c r="AG759"/>
      <c r="AH759"/>
    </row>
    <row r="760" spans="1:34" ht="41.45" customHeight="1">
      <c r="A760"/>
      <c r="J760"/>
      <c r="AA760"/>
      <c r="AB760"/>
      <c r="AC760"/>
      <c r="AD760"/>
      <c r="AE760"/>
      <c r="AF760"/>
      <c r="AG760"/>
      <c r="AH760"/>
    </row>
    <row r="761" spans="1:34" ht="41.45" customHeight="1">
      <c r="A761"/>
      <c r="J761"/>
      <c r="AA761"/>
      <c r="AB761"/>
      <c r="AC761"/>
      <c r="AD761"/>
      <c r="AE761"/>
      <c r="AF761"/>
      <c r="AG761"/>
      <c r="AH761"/>
    </row>
    <row r="762" spans="1:34" ht="41.45" customHeight="1">
      <c r="A762"/>
      <c r="J762"/>
      <c r="AA762"/>
      <c r="AB762"/>
      <c r="AC762"/>
      <c r="AD762"/>
      <c r="AE762"/>
      <c r="AF762"/>
      <c r="AG762"/>
      <c r="AH762"/>
    </row>
    <row r="763" spans="1:34" ht="41.45" customHeight="1">
      <c r="A763"/>
      <c r="J763"/>
      <c r="AA763"/>
      <c r="AB763"/>
      <c r="AC763"/>
      <c r="AD763"/>
      <c r="AE763"/>
      <c r="AF763"/>
      <c r="AG763"/>
      <c r="AH763"/>
    </row>
    <row r="764" spans="1:34" ht="41.45" customHeight="1">
      <c r="A764"/>
      <c r="J764"/>
      <c r="AA764"/>
      <c r="AB764"/>
      <c r="AC764"/>
      <c r="AD764"/>
      <c r="AE764"/>
      <c r="AF764"/>
      <c r="AG764"/>
      <c r="AH764"/>
    </row>
    <row r="765" spans="1:34" ht="41.45" customHeight="1">
      <c r="A765"/>
      <c r="J765"/>
      <c r="AA765"/>
      <c r="AB765"/>
      <c r="AC765"/>
      <c r="AD765"/>
      <c r="AE765"/>
      <c r="AF765"/>
      <c r="AG765"/>
      <c r="AH765"/>
    </row>
    <row r="766" spans="1:34" ht="41.45" customHeight="1">
      <c r="A766"/>
      <c r="J766"/>
      <c r="AA766"/>
      <c r="AB766"/>
      <c r="AC766"/>
      <c r="AD766"/>
      <c r="AE766"/>
      <c r="AF766"/>
      <c r="AG766"/>
      <c r="AH766"/>
    </row>
    <row r="767" spans="1:34" ht="41.45" customHeight="1">
      <c r="A767"/>
      <c r="J767"/>
      <c r="AA767"/>
      <c r="AB767"/>
      <c r="AC767"/>
      <c r="AD767"/>
      <c r="AE767"/>
      <c r="AF767"/>
      <c r="AG767"/>
      <c r="AH767"/>
    </row>
    <row r="768" spans="1:34" ht="41.45" customHeight="1">
      <c r="A768"/>
      <c r="J768"/>
      <c r="AA768"/>
      <c r="AB768"/>
      <c r="AC768"/>
      <c r="AD768"/>
      <c r="AE768"/>
      <c r="AF768"/>
      <c r="AG768"/>
      <c r="AH768"/>
    </row>
    <row r="769" spans="1:34" ht="41.45" customHeight="1">
      <c r="A769"/>
      <c r="J769"/>
      <c r="AA769"/>
      <c r="AB769"/>
      <c r="AC769"/>
      <c r="AD769"/>
      <c r="AE769"/>
      <c r="AF769"/>
      <c r="AG769"/>
      <c r="AH769"/>
    </row>
    <row r="770" spans="1:34" ht="41.45" customHeight="1">
      <c r="A770"/>
      <c r="J770"/>
      <c r="AA770"/>
      <c r="AB770"/>
      <c r="AC770"/>
      <c r="AD770"/>
      <c r="AE770"/>
      <c r="AF770"/>
      <c r="AG770"/>
      <c r="AH770"/>
    </row>
    <row r="771" spans="1:34" ht="41.45" customHeight="1">
      <c r="A771"/>
      <c r="J771"/>
      <c r="AA771"/>
      <c r="AB771"/>
      <c r="AC771"/>
      <c r="AD771"/>
      <c r="AE771"/>
      <c r="AF771"/>
      <c r="AG771"/>
      <c r="AH771"/>
    </row>
    <row r="772" spans="1:34" ht="41.45" customHeight="1">
      <c r="A772"/>
      <c r="J772"/>
      <c r="AA772"/>
      <c r="AB772"/>
      <c r="AC772"/>
      <c r="AD772"/>
      <c r="AE772"/>
      <c r="AF772"/>
      <c r="AG772"/>
      <c r="AH772"/>
    </row>
    <row r="773" spans="1:34" ht="41.45" customHeight="1">
      <c r="A773"/>
      <c r="J773"/>
      <c r="AA773"/>
      <c r="AB773"/>
      <c r="AC773"/>
      <c r="AD773"/>
      <c r="AE773"/>
      <c r="AF773"/>
      <c r="AG773"/>
      <c r="AH773"/>
    </row>
    <row r="774" spans="1:34" ht="41.45" customHeight="1">
      <c r="A774"/>
      <c r="J774"/>
      <c r="AA774"/>
      <c r="AB774"/>
      <c r="AC774"/>
      <c r="AD774"/>
      <c r="AE774"/>
      <c r="AF774"/>
      <c r="AG774"/>
      <c r="AH774"/>
    </row>
    <row r="775" spans="1:34" ht="41.45" customHeight="1">
      <c r="A775"/>
      <c r="J775"/>
      <c r="AA775"/>
      <c r="AB775"/>
      <c r="AC775"/>
      <c r="AD775"/>
      <c r="AE775"/>
      <c r="AF775"/>
      <c r="AG775"/>
      <c r="AH775"/>
    </row>
    <row r="776" spans="1:34" ht="41.45" customHeight="1">
      <c r="A776"/>
      <c r="J776"/>
      <c r="AA776"/>
      <c r="AB776"/>
      <c r="AC776"/>
      <c r="AD776"/>
      <c r="AE776"/>
      <c r="AF776"/>
      <c r="AG776"/>
      <c r="AH776"/>
    </row>
    <row r="777" spans="1:34" ht="41.45" customHeight="1">
      <c r="A777"/>
      <c r="J777"/>
      <c r="AA777"/>
      <c r="AB777"/>
      <c r="AC777"/>
      <c r="AD777"/>
      <c r="AE777"/>
      <c r="AF777"/>
      <c r="AG777"/>
      <c r="AH777"/>
    </row>
    <row r="778" spans="1:34" ht="41.45" customHeight="1">
      <c r="A778"/>
      <c r="J778"/>
      <c r="AA778"/>
      <c r="AB778"/>
      <c r="AC778"/>
      <c r="AD778"/>
      <c r="AE778"/>
      <c r="AF778"/>
      <c r="AG778"/>
      <c r="AH778"/>
    </row>
    <row r="779" spans="1:34" ht="41.45" customHeight="1">
      <c r="A779"/>
      <c r="J779"/>
      <c r="AA779"/>
      <c r="AB779"/>
      <c r="AC779"/>
      <c r="AD779"/>
      <c r="AE779"/>
      <c r="AF779"/>
      <c r="AG779"/>
      <c r="AH779"/>
    </row>
    <row r="780" spans="1:34" ht="41.45" customHeight="1">
      <c r="A780"/>
      <c r="J780"/>
      <c r="AA780"/>
      <c r="AB780"/>
      <c r="AC780"/>
      <c r="AD780"/>
      <c r="AE780"/>
      <c r="AF780"/>
      <c r="AG780"/>
      <c r="AH780"/>
    </row>
    <row r="781" spans="1:34" ht="41.45" customHeight="1">
      <c r="A781"/>
      <c r="J781"/>
      <c r="AA781"/>
      <c r="AB781"/>
      <c r="AC781"/>
      <c r="AD781"/>
      <c r="AE781"/>
      <c r="AF781"/>
      <c r="AG781"/>
      <c r="AH781"/>
    </row>
    <row r="782" spans="1:34" ht="41.45" customHeight="1">
      <c r="A782"/>
      <c r="J782"/>
      <c r="AA782"/>
      <c r="AB782"/>
      <c r="AC782"/>
      <c r="AD782"/>
      <c r="AE782"/>
      <c r="AF782"/>
      <c r="AG782"/>
      <c r="AH782"/>
    </row>
    <row r="783" spans="1:34" ht="41.45" customHeight="1">
      <c r="A783"/>
      <c r="J783"/>
      <c r="AA783"/>
      <c r="AB783"/>
      <c r="AC783"/>
      <c r="AD783"/>
      <c r="AE783"/>
      <c r="AF783"/>
      <c r="AG783"/>
      <c r="AH783"/>
    </row>
    <row r="784" spans="1:34" ht="41.45" customHeight="1">
      <c r="A784"/>
      <c r="J784"/>
      <c r="AA784"/>
      <c r="AB784"/>
      <c r="AC784"/>
      <c r="AD784"/>
      <c r="AE784"/>
      <c r="AF784"/>
      <c r="AG784"/>
      <c r="AH784"/>
    </row>
    <row r="785" spans="1:34" ht="41.45" customHeight="1">
      <c r="A785"/>
      <c r="J785"/>
      <c r="AA785"/>
      <c r="AB785"/>
      <c r="AC785"/>
      <c r="AD785"/>
      <c r="AE785"/>
      <c r="AF785"/>
      <c r="AG785"/>
      <c r="AH785"/>
    </row>
    <row r="786" spans="1:34" ht="41.45" customHeight="1">
      <c r="A786"/>
      <c r="J786"/>
      <c r="AA786"/>
      <c r="AB786"/>
      <c r="AC786"/>
      <c r="AD786"/>
      <c r="AE786"/>
      <c r="AF786"/>
      <c r="AG786"/>
      <c r="AH786"/>
    </row>
    <row r="787" spans="1:34" ht="41.45" customHeight="1">
      <c r="A787"/>
      <c r="J787"/>
      <c r="AA787"/>
      <c r="AB787"/>
      <c r="AC787"/>
      <c r="AD787"/>
      <c r="AE787"/>
      <c r="AF787"/>
      <c r="AG787"/>
      <c r="AH787"/>
    </row>
    <row r="788" spans="1:34" ht="41.45" customHeight="1">
      <c r="A788"/>
      <c r="J788"/>
      <c r="AA788"/>
      <c r="AB788"/>
      <c r="AC788"/>
      <c r="AD788"/>
      <c r="AE788"/>
      <c r="AF788"/>
      <c r="AG788"/>
      <c r="AH788"/>
    </row>
    <row r="789" spans="1:34" ht="41.45" customHeight="1">
      <c r="A789"/>
      <c r="J789"/>
      <c r="AA789"/>
      <c r="AB789"/>
      <c r="AC789"/>
      <c r="AD789"/>
      <c r="AE789"/>
      <c r="AF789"/>
      <c r="AG789"/>
      <c r="AH789"/>
    </row>
    <row r="790" spans="1:34" ht="41.45" customHeight="1">
      <c r="A790"/>
      <c r="J790"/>
      <c r="AA790"/>
      <c r="AB790"/>
      <c r="AC790"/>
      <c r="AD790"/>
      <c r="AE790"/>
      <c r="AF790"/>
      <c r="AG790"/>
      <c r="AH790"/>
    </row>
    <row r="791" spans="1:34" ht="41.45" customHeight="1">
      <c r="A791"/>
      <c r="J791"/>
      <c r="AA791"/>
      <c r="AB791"/>
      <c r="AC791"/>
      <c r="AD791"/>
      <c r="AE791"/>
      <c r="AF791"/>
      <c r="AG791"/>
      <c r="AH791"/>
    </row>
    <row r="792" spans="1:34" ht="41.45" customHeight="1">
      <c r="A792"/>
      <c r="J792"/>
      <c r="AA792"/>
      <c r="AB792"/>
      <c r="AC792"/>
      <c r="AD792"/>
      <c r="AE792"/>
      <c r="AF792"/>
      <c r="AG792"/>
      <c r="AH792"/>
    </row>
    <row r="793" spans="1:34" ht="41.45" customHeight="1">
      <c r="A793"/>
      <c r="J793"/>
      <c r="AA793"/>
      <c r="AB793"/>
      <c r="AC793"/>
      <c r="AD793"/>
      <c r="AE793"/>
      <c r="AF793"/>
      <c r="AG793"/>
      <c r="AH793"/>
    </row>
    <row r="794" spans="1:34" ht="41.45" customHeight="1">
      <c r="A794"/>
      <c r="J794"/>
      <c r="AA794"/>
      <c r="AB794"/>
      <c r="AC794"/>
      <c r="AD794"/>
      <c r="AE794"/>
      <c r="AF794"/>
      <c r="AG794"/>
      <c r="AH794"/>
    </row>
    <row r="795" spans="1:34" ht="41.45" customHeight="1">
      <c r="A795"/>
      <c r="J795"/>
      <c r="AA795"/>
      <c r="AB795"/>
      <c r="AC795"/>
      <c r="AD795"/>
      <c r="AE795"/>
      <c r="AF795"/>
      <c r="AG795"/>
      <c r="AH795"/>
    </row>
    <row r="796" spans="1:34" ht="41.45" customHeight="1">
      <c r="A796"/>
      <c r="J796"/>
      <c r="AA796"/>
      <c r="AB796"/>
      <c r="AC796"/>
      <c r="AD796"/>
      <c r="AE796"/>
      <c r="AF796"/>
      <c r="AG796"/>
      <c r="AH796"/>
    </row>
    <row r="797" spans="1:34" ht="41.45" customHeight="1">
      <c r="A797"/>
      <c r="J797"/>
      <c r="AA797"/>
      <c r="AB797"/>
      <c r="AC797"/>
      <c r="AD797"/>
      <c r="AE797"/>
      <c r="AF797"/>
      <c r="AG797"/>
      <c r="AH797"/>
    </row>
    <row r="798" spans="1:34" ht="41.45" customHeight="1">
      <c r="A798"/>
      <c r="J798"/>
      <c r="AA798"/>
      <c r="AB798"/>
      <c r="AC798"/>
      <c r="AD798"/>
      <c r="AE798"/>
      <c r="AF798"/>
      <c r="AG798"/>
      <c r="AH798"/>
    </row>
    <row r="799" spans="1:34" ht="41.45" customHeight="1">
      <c r="A799"/>
      <c r="J799"/>
      <c r="AA799"/>
      <c r="AB799"/>
      <c r="AC799"/>
      <c r="AD799"/>
      <c r="AE799"/>
      <c r="AF799"/>
      <c r="AG799"/>
      <c r="AH799"/>
    </row>
    <row r="800" spans="1:34" ht="41.45" customHeight="1">
      <c r="A800"/>
      <c r="J800"/>
      <c r="AA800"/>
      <c r="AB800"/>
      <c r="AC800"/>
      <c r="AD800"/>
      <c r="AE800"/>
      <c r="AF800"/>
      <c r="AG800"/>
      <c r="AH800"/>
    </row>
    <row r="801" spans="1:34" ht="41.45" customHeight="1">
      <c r="A801"/>
      <c r="J801"/>
      <c r="AA801"/>
      <c r="AB801"/>
      <c r="AC801"/>
      <c r="AD801"/>
      <c r="AE801"/>
      <c r="AF801"/>
      <c r="AG801"/>
      <c r="AH801"/>
    </row>
    <row r="802" spans="1:34" ht="41.45" customHeight="1">
      <c r="A802"/>
      <c r="J802"/>
      <c r="AA802"/>
      <c r="AB802"/>
      <c r="AC802"/>
      <c r="AD802"/>
      <c r="AE802"/>
      <c r="AF802"/>
      <c r="AG802"/>
      <c r="AH802"/>
    </row>
    <row r="803" spans="1:34" ht="41.45" customHeight="1">
      <c r="A803"/>
      <c r="J803"/>
      <c r="AA803"/>
      <c r="AB803"/>
      <c r="AC803"/>
      <c r="AD803"/>
      <c r="AE803"/>
      <c r="AF803"/>
      <c r="AG803"/>
      <c r="AH803"/>
    </row>
    <row r="804" spans="1:34" ht="41.45" customHeight="1">
      <c r="A804"/>
      <c r="J804"/>
      <c r="AA804"/>
      <c r="AB804"/>
      <c r="AC804"/>
      <c r="AD804"/>
      <c r="AE804"/>
      <c r="AF804"/>
      <c r="AG804"/>
      <c r="AH804"/>
    </row>
    <row r="805" spans="1:34" ht="41.45" customHeight="1">
      <c r="A805"/>
      <c r="J805"/>
      <c r="AA805"/>
      <c r="AB805"/>
      <c r="AC805"/>
      <c r="AD805"/>
      <c r="AE805"/>
      <c r="AF805"/>
      <c r="AG805"/>
      <c r="AH805"/>
    </row>
    <row r="806" spans="1:34" ht="41.45" customHeight="1">
      <c r="A806"/>
      <c r="J806"/>
      <c r="AA806"/>
      <c r="AB806"/>
      <c r="AC806"/>
      <c r="AD806"/>
      <c r="AE806"/>
      <c r="AF806"/>
      <c r="AG806"/>
      <c r="AH806"/>
    </row>
    <row r="807" spans="1:34" ht="41.45" customHeight="1">
      <c r="A807"/>
      <c r="J807"/>
      <c r="AA807"/>
      <c r="AB807"/>
      <c r="AC807"/>
      <c r="AD807"/>
      <c r="AE807"/>
      <c r="AF807"/>
      <c r="AG807"/>
      <c r="AH807"/>
    </row>
    <row r="808" spans="1:34" ht="41.45" customHeight="1">
      <c r="A808"/>
      <c r="J808"/>
      <c r="AA808"/>
      <c r="AB808"/>
      <c r="AC808"/>
      <c r="AD808"/>
      <c r="AE808"/>
      <c r="AF808"/>
      <c r="AG808"/>
      <c r="AH808"/>
    </row>
    <row r="809" spans="1:34" ht="41.45" customHeight="1">
      <c r="A809"/>
      <c r="J809"/>
      <c r="AA809"/>
      <c r="AB809"/>
      <c r="AC809"/>
      <c r="AD809"/>
      <c r="AE809"/>
      <c r="AF809"/>
      <c r="AG809"/>
      <c r="AH809"/>
    </row>
    <row r="810" spans="1:34" ht="41.45" customHeight="1">
      <c r="A810"/>
      <c r="J810"/>
      <c r="AA810"/>
      <c r="AB810"/>
      <c r="AC810"/>
      <c r="AD810"/>
      <c r="AE810"/>
      <c r="AF810"/>
      <c r="AG810"/>
      <c r="AH810"/>
    </row>
    <row r="811" spans="1:34" ht="41.45" customHeight="1">
      <c r="A811"/>
      <c r="J811"/>
      <c r="AA811"/>
      <c r="AB811"/>
      <c r="AC811"/>
      <c r="AD811"/>
      <c r="AE811"/>
      <c r="AF811"/>
      <c r="AG811"/>
      <c r="AH811"/>
    </row>
    <row r="812" spans="1:34" ht="41.45" customHeight="1">
      <c r="A812"/>
      <c r="J812"/>
      <c r="AA812"/>
      <c r="AB812"/>
      <c r="AC812"/>
      <c r="AD812"/>
      <c r="AE812"/>
      <c r="AF812"/>
      <c r="AG812"/>
      <c r="AH812"/>
    </row>
    <row r="813" spans="1:34" ht="41.45" customHeight="1">
      <c r="A813"/>
      <c r="J813"/>
      <c r="AA813"/>
      <c r="AB813"/>
      <c r="AC813"/>
      <c r="AD813"/>
      <c r="AE813"/>
      <c r="AF813"/>
      <c r="AG813"/>
      <c r="AH813"/>
    </row>
    <row r="814" spans="1:34" ht="41.45" customHeight="1">
      <c r="A814"/>
      <c r="J814"/>
      <c r="AA814"/>
      <c r="AB814"/>
      <c r="AC814"/>
      <c r="AD814"/>
      <c r="AE814"/>
      <c r="AF814"/>
      <c r="AG814"/>
      <c r="AH814"/>
    </row>
    <row r="815" spans="1:34" ht="41.45" customHeight="1">
      <c r="A815"/>
      <c r="J815"/>
      <c r="AA815"/>
      <c r="AB815"/>
      <c r="AC815"/>
      <c r="AD815"/>
      <c r="AE815"/>
      <c r="AF815"/>
      <c r="AG815"/>
      <c r="AH815"/>
    </row>
    <row r="816" spans="1:34" ht="41.45" customHeight="1">
      <c r="A816"/>
      <c r="J816"/>
      <c r="AA816"/>
      <c r="AB816"/>
      <c r="AC816"/>
      <c r="AD816"/>
      <c r="AE816"/>
      <c r="AF816"/>
      <c r="AG816"/>
      <c r="AH816"/>
    </row>
    <row r="817" spans="1:34" ht="41.45" customHeight="1">
      <c r="A817"/>
      <c r="J817"/>
      <c r="AA817"/>
      <c r="AB817"/>
      <c r="AC817"/>
      <c r="AD817"/>
      <c r="AE817"/>
      <c r="AF817"/>
      <c r="AG817"/>
      <c r="AH817"/>
    </row>
    <row r="818" spans="1:34" ht="41.45" customHeight="1">
      <c r="A818"/>
      <c r="J818"/>
      <c r="AA818"/>
      <c r="AB818"/>
      <c r="AC818"/>
      <c r="AD818"/>
      <c r="AE818"/>
      <c r="AF818"/>
      <c r="AG818"/>
      <c r="AH818"/>
    </row>
    <row r="819" spans="1:34" ht="41.45" customHeight="1">
      <c r="A819"/>
      <c r="J819"/>
      <c r="AA819"/>
      <c r="AB819"/>
      <c r="AC819"/>
      <c r="AD819"/>
      <c r="AE819"/>
      <c r="AF819"/>
      <c r="AG819"/>
      <c r="AH819"/>
    </row>
    <row r="820" spans="1:34" ht="41.45" customHeight="1">
      <c r="A820"/>
      <c r="J820"/>
      <c r="AA820"/>
      <c r="AB820"/>
      <c r="AC820"/>
      <c r="AD820"/>
      <c r="AE820"/>
      <c r="AF820"/>
      <c r="AG820"/>
      <c r="AH820"/>
    </row>
    <row r="821" spans="1:34" ht="41.45" customHeight="1">
      <c r="A821"/>
      <c r="J821"/>
      <c r="AA821"/>
      <c r="AB821"/>
      <c r="AC821"/>
      <c r="AD821"/>
      <c r="AE821"/>
      <c r="AF821"/>
      <c r="AG821"/>
      <c r="AH821"/>
    </row>
    <row r="822" spans="1:34" ht="41.45" customHeight="1">
      <c r="A822"/>
      <c r="J822"/>
      <c r="AA822"/>
      <c r="AB822"/>
      <c r="AC822"/>
      <c r="AD822"/>
      <c r="AE822"/>
      <c r="AF822"/>
      <c r="AG822"/>
      <c r="AH822"/>
    </row>
    <row r="823" spans="1:34" ht="41.45" customHeight="1">
      <c r="A823"/>
      <c r="J823"/>
      <c r="AA823"/>
      <c r="AB823"/>
      <c r="AC823"/>
      <c r="AD823"/>
      <c r="AE823"/>
      <c r="AF823"/>
      <c r="AG823"/>
      <c r="AH823"/>
    </row>
    <row r="824" spans="1:34" ht="41.45" customHeight="1">
      <c r="A824"/>
      <c r="J824"/>
      <c r="AA824"/>
      <c r="AB824"/>
      <c r="AC824"/>
      <c r="AD824"/>
      <c r="AE824"/>
      <c r="AF824"/>
      <c r="AG824"/>
      <c r="AH824"/>
    </row>
    <row r="825" spans="1:34" ht="41.45" customHeight="1">
      <c r="A825"/>
      <c r="J825"/>
      <c r="AA825"/>
      <c r="AB825"/>
      <c r="AC825"/>
      <c r="AD825"/>
      <c r="AE825"/>
      <c r="AF825"/>
      <c r="AG825"/>
      <c r="AH825"/>
    </row>
    <row r="826" spans="1:34" ht="41.45" customHeight="1">
      <c r="A826"/>
      <c r="J826"/>
      <c r="AA826"/>
      <c r="AB826"/>
      <c r="AC826"/>
      <c r="AD826"/>
      <c r="AE826"/>
      <c r="AF826"/>
      <c r="AG826"/>
      <c r="AH826"/>
    </row>
    <row r="827" spans="1:34" ht="41.45" customHeight="1">
      <c r="A827"/>
      <c r="J827"/>
      <c r="AA827"/>
      <c r="AB827"/>
      <c r="AC827"/>
      <c r="AD827"/>
      <c r="AE827"/>
      <c r="AF827"/>
      <c r="AG827"/>
      <c r="AH827"/>
    </row>
    <row r="828" spans="1:34" ht="41.45" customHeight="1">
      <c r="A828"/>
      <c r="J828"/>
      <c r="AA828"/>
      <c r="AB828"/>
      <c r="AC828"/>
      <c r="AD828"/>
      <c r="AE828"/>
      <c r="AF828"/>
      <c r="AG828"/>
      <c r="AH828"/>
    </row>
    <row r="829" spans="1:34" ht="41.45" customHeight="1">
      <c r="A829"/>
      <c r="J829"/>
      <c r="AA829"/>
      <c r="AB829"/>
      <c r="AC829"/>
      <c r="AD829"/>
      <c r="AE829"/>
      <c r="AF829"/>
      <c r="AG829"/>
      <c r="AH829"/>
    </row>
    <row r="830" spans="1:34" ht="41.45" customHeight="1">
      <c r="A830"/>
      <c r="J830"/>
      <c r="AA830"/>
      <c r="AB830"/>
      <c r="AC830"/>
      <c r="AD830"/>
      <c r="AE830"/>
      <c r="AF830"/>
      <c r="AG830"/>
      <c r="AH830"/>
    </row>
    <row r="831" spans="1:34" ht="41.45" customHeight="1">
      <c r="A831"/>
      <c r="J831"/>
      <c r="AA831"/>
      <c r="AB831"/>
      <c r="AC831"/>
      <c r="AD831"/>
      <c r="AE831"/>
      <c r="AF831"/>
      <c r="AG831"/>
      <c r="AH831"/>
    </row>
    <row r="832" spans="1:34" ht="41.45" customHeight="1">
      <c r="A832"/>
      <c r="J832"/>
      <c r="AA832"/>
      <c r="AB832"/>
      <c r="AC832"/>
      <c r="AD832"/>
      <c r="AE832"/>
      <c r="AF832"/>
      <c r="AG832"/>
      <c r="AH832"/>
    </row>
    <row r="833" spans="1:34" ht="41.45" customHeight="1">
      <c r="A833"/>
      <c r="J833"/>
      <c r="AA833"/>
      <c r="AB833"/>
      <c r="AC833"/>
      <c r="AD833"/>
      <c r="AE833"/>
      <c r="AF833"/>
      <c r="AG833"/>
      <c r="AH833"/>
    </row>
    <row r="834" spans="1:34" ht="41.45" customHeight="1">
      <c r="A834"/>
      <c r="J834"/>
      <c r="AA834"/>
      <c r="AB834"/>
      <c r="AC834"/>
      <c r="AD834"/>
      <c r="AE834"/>
      <c r="AF834"/>
      <c r="AG834"/>
      <c r="AH834"/>
    </row>
    <row r="835" spans="1:34" ht="41.45" customHeight="1">
      <c r="A835"/>
      <c r="J835"/>
      <c r="AA835"/>
      <c r="AB835"/>
      <c r="AC835"/>
      <c r="AD835"/>
      <c r="AE835"/>
      <c r="AF835"/>
      <c r="AG835"/>
      <c r="AH835"/>
    </row>
    <row r="836" spans="1:34" ht="41.45" customHeight="1">
      <c r="A836"/>
      <c r="J836"/>
      <c r="AA836"/>
      <c r="AB836"/>
      <c r="AC836"/>
      <c r="AD836"/>
      <c r="AE836"/>
      <c r="AF836"/>
      <c r="AG836"/>
      <c r="AH836"/>
    </row>
    <row r="837" spans="1:34" ht="41.45" customHeight="1">
      <c r="A837"/>
      <c r="J837"/>
      <c r="AA837"/>
      <c r="AB837"/>
      <c r="AC837"/>
      <c r="AD837"/>
      <c r="AE837"/>
      <c r="AF837"/>
      <c r="AG837"/>
      <c r="AH837"/>
    </row>
    <row r="838" spans="1:34" ht="41.45" customHeight="1">
      <c r="A838"/>
      <c r="J838"/>
      <c r="AA838"/>
      <c r="AB838"/>
      <c r="AC838"/>
      <c r="AD838"/>
      <c r="AE838"/>
      <c r="AF838"/>
      <c r="AG838"/>
      <c r="AH838"/>
    </row>
    <row r="839" spans="1:34" ht="41.45" customHeight="1">
      <c r="A839"/>
      <c r="J839"/>
      <c r="AA839"/>
      <c r="AB839"/>
      <c r="AC839"/>
      <c r="AD839"/>
      <c r="AE839"/>
      <c r="AF839"/>
      <c r="AG839"/>
      <c r="AH839"/>
    </row>
    <row r="840" spans="1:34" ht="41.45" customHeight="1">
      <c r="A840"/>
      <c r="J840"/>
      <c r="AA840"/>
      <c r="AB840"/>
      <c r="AC840"/>
      <c r="AD840"/>
      <c r="AE840"/>
      <c r="AF840"/>
      <c r="AG840"/>
      <c r="AH840"/>
    </row>
    <row r="841" spans="1:34" ht="41.45" customHeight="1">
      <c r="A841"/>
      <c r="J841"/>
      <c r="AA841"/>
      <c r="AB841"/>
      <c r="AC841"/>
      <c r="AD841"/>
      <c r="AE841"/>
      <c r="AF841"/>
      <c r="AG841"/>
      <c r="AH841"/>
    </row>
    <row r="842" spans="1:34" ht="41.45" customHeight="1">
      <c r="A842"/>
      <c r="J842"/>
      <c r="AA842"/>
      <c r="AB842"/>
      <c r="AC842"/>
      <c r="AD842"/>
      <c r="AE842"/>
      <c r="AF842"/>
      <c r="AG842"/>
      <c r="AH842"/>
    </row>
    <row r="843" spans="1:34" ht="41.45" customHeight="1">
      <c r="A843"/>
      <c r="J843"/>
      <c r="AA843"/>
      <c r="AB843"/>
      <c r="AC843"/>
      <c r="AD843"/>
      <c r="AE843"/>
      <c r="AF843"/>
      <c r="AG843"/>
      <c r="AH843"/>
    </row>
    <row r="844" spans="1:34" ht="41.45" customHeight="1">
      <c r="A844"/>
      <c r="J844"/>
      <c r="AA844"/>
      <c r="AB844"/>
      <c r="AC844"/>
      <c r="AD844"/>
      <c r="AE844"/>
      <c r="AF844"/>
      <c r="AG844"/>
      <c r="AH844"/>
    </row>
    <row r="845" spans="1:34" ht="41.45" customHeight="1">
      <c r="A845"/>
      <c r="J845"/>
      <c r="AA845"/>
      <c r="AB845"/>
      <c r="AC845"/>
      <c r="AD845"/>
      <c r="AE845"/>
      <c r="AF845"/>
      <c r="AG845"/>
      <c r="AH845"/>
    </row>
    <row r="846" spans="1:34" ht="41.45" customHeight="1">
      <c r="A846"/>
      <c r="J846"/>
      <c r="AA846"/>
      <c r="AB846"/>
      <c r="AC846"/>
      <c r="AD846"/>
      <c r="AE846"/>
      <c r="AF846"/>
      <c r="AG846"/>
      <c r="AH846"/>
    </row>
    <row r="847" spans="1:34" ht="41.45" customHeight="1">
      <c r="A847"/>
      <c r="J847"/>
      <c r="AA847"/>
      <c r="AB847"/>
      <c r="AC847"/>
      <c r="AD847"/>
      <c r="AE847"/>
      <c r="AF847"/>
      <c r="AG847"/>
      <c r="AH847"/>
    </row>
    <row r="848" spans="1:34" ht="41.45" customHeight="1">
      <c r="A848"/>
      <c r="J848"/>
      <c r="AA848"/>
      <c r="AB848"/>
      <c r="AC848"/>
      <c r="AD848"/>
      <c r="AE848"/>
      <c r="AF848"/>
      <c r="AG848"/>
      <c r="AH848"/>
    </row>
    <row r="849" spans="1:34" ht="41.45" customHeight="1">
      <c r="A849"/>
      <c r="J849"/>
      <c r="AA849"/>
      <c r="AB849"/>
      <c r="AC849"/>
      <c r="AD849"/>
      <c r="AE849"/>
      <c r="AF849"/>
      <c r="AG849"/>
      <c r="AH849"/>
    </row>
    <row r="850" spans="1:34" ht="41.45" customHeight="1">
      <c r="A850"/>
      <c r="J850"/>
      <c r="AA850"/>
      <c r="AB850"/>
      <c r="AC850"/>
      <c r="AD850"/>
      <c r="AE850"/>
      <c r="AF850"/>
      <c r="AG850"/>
      <c r="AH850"/>
    </row>
    <row r="851" spans="1:34" ht="41.45" customHeight="1">
      <c r="A851"/>
      <c r="J851"/>
      <c r="AA851"/>
      <c r="AB851"/>
      <c r="AC851"/>
      <c r="AD851"/>
      <c r="AE851"/>
      <c r="AF851"/>
      <c r="AG851"/>
      <c r="AH851"/>
    </row>
    <row r="852" spans="1:34" ht="41.45" customHeight="1">
      <c r="A852"/>
      <c r="J852"/>
      <c r="AA852"/>
      <c r="AB852"/>
      <c r="AC852"/>
      <c r="AD852"/>
      <c r="AE852"/>
      <c r="AF852"/>
      <c r="AG852"/>
      <c r="AH852"/>
    </row>
    <row r="853" spans="1:34" ht="41.45" customHeight="1">
      <c r="A853"/>
      <c r="J853"/>
      <c r="AA853"/>
      <c r="AB853"/>
      <c r="AC853"/>
      <c r="AD853"/>
      <c r="AE853"/>
      <c r="AF853"/>
      <c r="AG853"/>
      <c r="AH853"/>
    </row>
    <row r="854" spans="1:34" ht="41.45" customHeight="1">
      <c r="A854"/>
      <c r="J854"/>
      <c r="AA854"/>
      <c r="AB854"/>
      <c r="AC854"/>
      <c r="AD854"/>
      <c r="AE854"/>
      <c r="AF854"/>
      <c r="AG854"/>
      <c r="AH854"/>
    </row>
    <row r="855" spans="1:34" ht="41.45" customHeight="1">
      <c r="A855"/>
      <c r="J855"/>
      <c r="AA855"/>
      <c r="AB855"/>
      <c r="AC855"/>
      <c r="AD855"/>
      <c r="AE855"/>
      <c r="AF855"/>
      <c r="AG855"/>
      <c r="AH855"/>
    </row>
    <row r="856" spans="1:34" ht="41.45" customHeight="1">
      <c r="A856"/>
      <c r="J856"/>
      <c r="AA856"/>
      <c r="AB856"/>
      <c r="AC856"/>
      <c r="AD856"/>
      <c r="AE856"/>
      <c r="AF856"/>
      <c r="AG856"/>
      <c r="AH856"/>
    </row>
    <row r="857" spans="1:34" ht="41.45" customHeight="1">
      <c r="A857"/>
      <c r="J857"/>
      <c r="AA857"/>
      <c r="AB857"/>
      <c r="AC857"/>
      <c r="AD857"/>
      <c r="AE857"/>
      <c r="AF857"/>
      <c r="AG857"/>
      <c r="AH857"/>
    </row>
    <row r="858" spans="1:34" ht="41.45" customHeight="1">
      <c r="A858"/>
      <c r="J858"/>
      <c r="AA858"/>
      <c r="AB858"/>
      <c r="AC858"/>
      <c r="AD858"/>
      <c r="AE858"/>
      <c r="AF858"/>
      <c r="AG858"/>
      <c r="AH858"/>
    </row>
    <row r="859" spans="1:34" ht="41.45" customHeight="1">
      <c r="A859"/>
      <c r="J859"/>
      <c r="AA859"/>
      <c r="AB859"/>
      <c r="AC859"/>
      <c r="AD859"/>
      <c r="AE859"/>
      <c r="AF859"/>
      <c r="AG859"/>
      <c r="AH859"/>
    </row>
    <row r="860" spans="1:34" ht="41.45" customHeight="1">
      <c r="A860"/>
      <c r="J860"/>
      <c r="AA860"/>
      <c r="AB860"/>
      <c r="AC860"/>
      <c r="AD860"/>
      <c r="AE860"/>
      <c r="AF860"/>
      <c r="AG860"/>
      <c r="AH860"/>
    </row>
    <row r="861" spans="1:34" ht="41.45" customHeight="1">
      <c r="A861"/>
      <c r="J861"/>
      <c r="AA861"/>
      <c r="AB861"/>
      <c r="AC861"/>
      <c r="AD861"/>
      <c r="AE861"/>
      <c r="AF861"/>
      <c r="AG861"/>
      <c r="AH861"/>
    </row>
    <row r="862" spans="1:34" ht="41.45" customHeight="1">
      <c r="A862"/>
      <c r="J862"/>
      <c r="AA862"/>
      <c r="AB862"/>
      <c r="AC862"/>
      <c r="AD862"/>
      <c r="AE862"/>
      <c r="AF862"/>
      <c r="AG862"/>
      <c r="AH862"/>
    </row>
    <row r="863" spans="1:34" ht="41.45" customHeight="1">
      <c r="A863"/>
      <c r="J863"/>
      <c r="AA863"/>
      <c r="AB863"/>
      <c r="AC863"/>
      <c r="AD863"/>
      <c r="AE863"/>
      <c r="AF863"/>
      <c r="AG863"/>
      <c r="AH863"/>
    </row>
    <row r="864" spans="1:34" ht="41.45" customHeight="1">
      <c r="A864"/>
      <c r="J864"/>
      <c r="AA864"/>
      <c r="AB864"/>
      <c r="AC864"/>
      <c r="AD864"/>
      <c r="AE864"/>
      <c r="AF864"/>
      <c r="AG864"/>
      <c r="AH864"/>
    </row>
    <row r="865" spans="1:34" ht="41.45" customHeight="1">
      <c r="A865"/>
      <c r="J865"/>
      <c r="AA865"/>
      <c r="AB865"/>
      <c r="AC865"/>
      <c r="AD865"/>
      <c r="AE865"/>
      <c r="AF865"/>
      <c r="AG865"/>
      <c r="AH865"/>
    </row>
    <row r="866" spans="1:34" ht="41.45" customHeight="1">
      <c r="A866"/>
      <c r="J866"/>
      <c r="AA866"/>
      <c r="AB866"/>
      <c r="AC866"/>
      <c r="AD866"/>
      <c r="AE866"/>
      <c r="AF866"/>
      <c r="AG866"/>
      <c r="AH866"/>
    </row>
    <row r="867" spans="1:34" ht="41.45" customHeight="1">
      <c r="A867"/>
      <c r="J867"/>
      <c r="AA867"/>
      <c r="AB867"/>
      <c r="AC867"/>
      <c r="AD867"/>
      <c r="AE867"/>
      <c r="AF867"/>
      <c r="AG867"/>
      <c r="AH867"/>
    </row>
    <row r="868" spans="1:34" ht="41.45" customHeight="1">
      <c r="A868"/>
      <c r="J868"/>
      <c r="AA868"/>
      <c r="AB868"/>
      <c r="AC868"/>
      <c r="AD868"/>
      <c r="AE868"/>
      <c r="AF868"/>
      <c r="AG868"/>
      <c r="AH868"/>
    </row>
    <row r="869" spans="1:34" ht="41.45" customHeight="1">
      <c r="A869"/>
      <c r="J869"/>
      <c r="AA869"/>
      <c r="AB869"/>
      <c r="AC869"/>
      <c r="AD869"/>
      <c r="AE869"/>
      <c r="AF869"/>
      <c r="AG869"/>
      <c r="AH869"/>
    </row>
    <row r="870" spans="1:34" ht="41.45" customHeight="1">
      <c r="A870"/>
      <c r="J870"/>
      <c r="AA870"/>
      <c r="AB870"/>
      <c r="AC870"/>
      <c r="AD870"/>
      <c r="AE870"/>
      <c r="AF870"/>
      <c r="AG870"/>
      <c r="AH870"/>
    </row>
    <row r="871" spans="1:34" ht="41.45" customHeight="1">
      <c r="A871"/>
      <c r="J871"/>
      <c r="AA871"/>
      <c r="AB871"/>
      <c r="AC871"/>
      <c r="AD871"/>
      <c r="AE871"/>
      <c r="AF871"/>
      <c r="AG871"/>
      <c r="AH871"/>
    </row>
    <row r="872" spans="1:34" ht="41.45" customHeight="1">
      <c r="A872"/>
      <c r="J872"/>
      <c r="AA872"/>
      <c r="AB872"/>
      <c r="AC872"/>
      <c r="AD872"/>
      <c r="AE872"/>
      <c r="AF872"/>
      <c r="AG872"/>
      <c r="AH872"/>
    </row>
    <row r="873" spans="1:34" ht="41.45" customHeight="1">
      <c r="A873"/>
      <c r="J873"/>
      <c r="AA873"/>
      <c r="AB873"/>
      <c r="AC873"/>
      <c r="AD873"/>
      <c r="AE873"/>
      <c r="AF873"/>
      <c r="AG873"/>
      <c r="AH873"/>
    </row>
    <row r="874" spans="1:34" ht="41.45" customHeight="1">
      <c r="A874"/>
      <c r="J874"/>
      <c r="AA874"/>
      <c r="AB874"/>
      <c r="AC874"/>
      <c r="AD874"/>
      <c r="AE874"/>
      <c r="AF874"/>
      <c r="AG874"/>
      <c r="AH874"/>
    </row>
    <row r="875" spans="1:34" ht="41.45" customHeight="1">
      <c r="A875"/>
      <c r="J875"/>
      <c r="AA875"/>
      <c r="AB875"/>
      <c r="AC875"/>
      <c r="AD875"/>
      <c r="AE875"/>
      <c r="AF875"/>
      <c r="AG875"/>
      <c r="AH875"/>
    </row>
    <row r="876" spans="1:34" ht="41.45" customHeight="1">
      <c r="A876"/>
      <c r="J876"/>
      <c r="AA876"/>
      <c r="AB876"/>
      <c r="AC876"/>
      <c r="AD876"/>
      <c r="AE876"/>
      <c r="AF876"/>
      <c r="AG876"/>
      <c r="AH876"/>
    </row>
    <row r="877" spans="1:34" ht="41.45" customHeight="1">
      <c r="A877"/>
      <c r="J877"/>
      <c r="AA877"/>
      <c r="AB877"/>
      <c r="AC877"/>
      <c r="AD877"/>
      <c r="AE877"/>
      <c r="AF877"/>
      <c r="AG877"/>
      <c r="AH877"/>
    </row>
    <row r="878" spans="1:34" ht="41.45" customHeight="1">
      <c r="A878"/>
      <c r="J878"/>
      <c r="AA878"/>
      <c r="AB878"/>
      <c r="AC878"/>
      <c r="AD878"/>
      <c r="AE878"/>
      <c r="AF878"/>
      <c r="AG878"/>
      <c r="AH878"/>
    </row>
    <row r="879" spans="1:34" ht="41.45" customHeight="1">
      <c r="A879"/>
      <c r="J879"/>
      <c r="AA879"/>
      <c r="AB879"/>
      <c r="AC879"/>
      <c r="AD879"/>
      <c r="AE879"/>
      <c r="AF879"/>
      <c r="AG879"/>
      <c r="AH879"/>
    </row>
    <row r="880" spans="1:34" ht="41.45" customHeight="1">
      <c r="A880"/>
      <c r="J880"/>
      <c r="AA880"/>
      <c r="AB880"/>
      <c r="AC880"/>
      <c r="AD880"/>
      <c r="AE880"/>
      <c r="AF880"/>
      <c r="AG880"/>
      <c r="AH880"/>
    </row>
    <row r="881" spans="1:34" ht="41.45" customHeight="1">
      <c r="A881"/>
      <c r="J881"/>
      <c r="AA881"/>
      <c r="AB881"/>
      <c r="AC881"/>
      <c r="AD881"/>
      <c r="AE881"/>
      <c r="AF881"/>
      <c r="AG881"/>
      <c r="AH881"/>
    </row>
    <row r="882" spans="1:34" ht="41.45" customHeight="1">
      <c r="A882"/>
      <c r="J882"/>
      <c r="AA882"/>
      <c r="AB882"/>
      <c r="AC882"/>
      <c r="AD882"/>
      <c r="AE882"/>
      <c r="AF882"/>
      <c r="AG882"/>
      <c r="AH882"/>
    </row>
    <row r="883" spans="1:34" ht="41.45" customHeight="1">
      <c r="A883"/>
      <c r="J883"/>
      <c r="AA883"/>
      <c r="AB883"/>
      <c r="AC883"/>
      <c r="AD883"/>
      <c r="AE883"/>
      <c r="AF883"/>
      <c r="AG883"/>
      <c r="AH883"/>
    </row>
    <row r="884" spans="1:34" ht="41.45" customHeight="1">
      <c r="A884"/>
      <c r="J884"/>
      <c r="AA884"/>
      <c r="AB884"/>
      <c r="AC884"/>
      <c r="AD884"/>
      <c r="AE884"/>
      <c r="AF884"/>
      <c r="AG884"/>
      <c r="AH884"/>
    </row>
    <row r="885" spans="1:34" ht="41.45" customHeight="1">
      <c r="A885"/>
      <c r="J885"/>
      <c r="AA885"/>
      <c r="AB885"/>
      <c r="AC885"/>
      <c r="AD885"/>
      <c r="AE885"/>
      <c r="AF885"/>
      <c r="AG885"/>
      <c r="AH885"/>
    </row>
    <row r="886" spans="1:34" ht="41.45" customHeight="1">
      <c r="A886"/>
      <c r="J886"/>
      <c r="AA886"/>
      <c r="AB886"/>
      <c r="AC886"/>
      <c r="AD886"/>
      <c r="AE886"/>
      <c r="AF886"/>
      <c r="AG886"/>
      <c r="AH886"/>
    </row>
    <row r="887" spans="1:34" ht="41.45" customHeight="1">
      <c r="A887"/>
      <c r="J887"/>
      <c r="AA887"/>
      <c r="AB887"/>
      <c r="AC887"/>
      <c r="AD887"/>
      <c r="AE887"/>
      <c r="AF887"/>
      <c r="AG887"/>
      <c r="AH887"/>
    </row>
    <row r="888" spans="1:34" ht="41.45" customHeight="1">
      <c r="A888"/>
      <c r="J888"/>
      <c r="AA888"/>
      <c r="AB888"/>
      <c r="AC888"/>
      <c r="AD888"/>
      <c r="AE888"/>
      <c r="AF888"/>
      <c r="AG888"/>
      <c r="AH888"/>
    </row>
    <row r="889" spans="1:34" ht="41.45" customHeight="1">
      <c r="A889"/>
      <c r="J889"/>
      <c r="AA889"/>
      <c r="AB889"/>
      <c r="AC889"/>
      <c r="AD889"/>
      <c r="AE889"/>
      <c r="AF889"/>
      <c r="AG889"/>
      <c r="AH889"/>
    </row>
    <row r="890" spans="1:34" ht="41.45" customHeight="1">
      <c r="A890"/>
      <c r="J890"/>
      <c r="AA890"/>
      <c r="AB890"/>
      <c r="AC890"/>
      <c r="AD890"/>
      <c r="AE890"/>
      <c r="AF890"/>
      <c r="AG890"/>
      <c r="AH890"/>
    </row>
    <row r="891" spans="1:34" ht="41.45" customHeight="1">
      <c r="A891"/>
      <c r="J891"/>
      <c r="AA891"/>
      <c r="AB891"/>
      <c r="AC891"/>
      <c r="AD891"/>
      <c r="AE891"/>
      <c r="AF891"/>
      <c r="AG891"/>
      <c r="AH891"/>
    </row>
    <row r="892" spans="1:34" ht="41.45" customHeight="1">
      <c r="A892"/>
      <c r="J892"/>
      <c r="AA892"/>
      <c r="AB892"/>
      <c r="AC892"/>
      <c r="AD892"/>
      <c r="AE892"/>
      <c r="AF892"/>
      <c r="AG892"/>
      <c r="AH892"/>
    </row>
    <row r="893" spans="1:34" ht="41.45" customHeight="1">
      <c r="A893"/>
      <c r="J893"/>
      <c r="AA893"/>
      <c r="AB893"/>
      <c r="AC893"/>
      <c r="AD893"/>
      <c r="AE893"/>
      <c r="AF893"/>
      <c r="AG893"/>
      <c r="AH893"/>
    </row>
    <row r="894" spans="1:34" ht="41.45" customHeight="1">
      <c r="A894"/>
      <c r="J894"/>
      <c r="AA894"/>
      <c r="AB894"/>
      <c r="AC894"/>
      <c r="AD894"/>
      <c r="AE894"/>
      <c r="AF894"/>
      <c r="AG894"/>
      <c r="AH894"/>
    </row>
    <row r="895" spans="1:34" ht="41.45" customHeight="1">
      <c r="A895"/>
      <c r="J895"/>
      <c r="AA895"/>
      <c r="AB895"/>
      <c r="AC895"/>
      <c r="AD895"/>
      <c r="AE895"/>
      <c r="AF895"/>
      <c r="AG895"/>
      <c r="AH895"/>
    </row>
    <row r="896" spans="1:34" ht="41.45" customHeight="1">
      <c r="A896"/>
      <c r="J896"/>
      <c r="AA896"/>
      <c r="AB896"/>
      <c r="AC896"/>
      <c r="AD896"/>
      <c r="AE896"/>
      <c r="AF896"/>
      <c r="AG896"/>
      <c r="AH896"/>
    </row>
    <row r="897" spans="1:34" ht="41.45" customHeight="1">
      <c r="A897"/>
      <c r="J897"/>
      <c r="AA897"/>
      <c r="AB897"/>
      <c r="AC897"/>
      <c r="AD897"/>
      <c r="AE897"/>
      <c r="AF897"/>
      <c r="AG897"/>
      <c r="AH897"/>
    </row>
    <row r="898" spans="1:34" ht="41.45" customHeight="1">
      <c r="A898"/>
      <c r="J898"/>
      <c r="AA898"/>
      <c r="AB898"/>
      <c r="AC898"/>
      <c r="AD898"/>
      <c r="AE898"/>
      <c r="AF898"/>
      <c r="AG898"/>
      <c r="AH898"/>
    </row>
    <row r="899" spans="1:34" ht="41.45" customHeight="1">
      <c r="A899"/>
      <c r="J899"/>
      <c r="AA899"/>
      <c r="AB899"/>
      <c r="AC899"/>
      <c r="AD899"/>
      <c r="AE899"/>
      <c r="AF899"/>
      <c r="AG899"/>
      <c r="AH899"/>
    </row>
    <row r="900" spans="1:34" ht="41.45" customHeight="1">
      <c r="A900"/>
      <c r="J900"/>
      <c r="AA900"/>
      <c r="AB900"/>
      <c r="AC900"/>
      <c r="AD900"/>
      <c r="AE900"/>
      <c r="AF900"/>
      <c r="AG900"/>
      <c r="AH900"/>
    </row>
    <row r="901" spans="1:34" ht="41.45" customHeight="1">
      <c r="A901"/>
      <c r="J901"/>
      <c r="AA901"/>
      <c r="AB901"/>
      <c r="AC901"/>
      <c r="AD901"/>
      <c r="AE901"/>
      <c r="AF901"/>
      <c r="AG901"/>
      <c r="AH901"/>
    </row>
    <row r="902" spans="1:34" ht="41.45" customHeight="1">
      <c r="A902"/>
      <c r="J902"/>
      <c r="AA902"/>
      <c r="AB902"/>
      <c r="AC902"/>
      <c r="AD902"/>
      <c r="AE902"/>
      <c r="AF902"/>
      <c r="AG902"/>
      <c r="AH902"/>
    </row>
    <row r="903" spans="1:34" ht="41.45" customHeight="1">
      <c r="A903"/>
      <c r="J903"/>
      <c r="AA903"/>
      <c r="AB903"/>
      <c r="AC903"/>
      <c r="AD903"/>
      <c r="AE903"/>
      <c r="AF903"/>
      <c r="AG903"/>
      <c r="AH903"/>
    </row>
    <row r="904" spans="1:34" ht="41.45" customHeight="1">
      <c r="A904"/>
      <c r="J904"/>
      <c r="AA904"/>
      <c r="AB904"/>
      <c r="AC904"/>
      <c r="AD904"/>
      <c r="AE904"/>
      <c r="AF904"/>
      <c r="AG904"/>
      <c r="AH904"/>
    </row>
    <row r="905" spans="1:34" ht="41.45" customHeight="1">
      <c r="A905"/>
      <c r="J905"/>
      <c r="AA905"/>
      <c r="AB905"/>
      <c r="AC905"/>
      <c r="AD905"/>
      <c r="AE905"/>
      <c r="AF905"/>
      <c r="AG905"/>
      <c r="AH905"/>
    </row>
    <row r="906" spans="1:34" ht="41.45" customHeight="1">
      <c r="A906"/>
      <c r="J906"/>
      <c r="AA906"/>
      <c r="AB906"/>
      <c r="AC906"/>
      <c r="AD906"/>
      <c r="AE906"/>
      <c r="AF906"/>
      <c r="AG906"/>
      <c r="AH906"/>
    </row>
    <row r="907" spans="1:34" ht="41.45" customHeight="1">
      <c r="A907"/>
      <c r="J907"/>
      <c r="AA907"/>
      <c r="AB907"/>
      <c r="AC907"/>
      <c r="AD907"/>
      <c r="AE907"/>
      <c r="AF907"/>
      <c r="AG907"/>
      <c r="AH907"/>
    </row>
    <row r="908" spans="1:34" ht="41.45" customHeight="1">
      <c r="A908"/>
      <c r="J908"/>
      <c r="AA908"/>
      <c r="AB908"/>
      <c r="AC908"/>
      <c r="AD908"/>
      <c r="AE908"/>
      <c r="AF908"/>
      <c r="AG908"/>
      <c r="AH908"/>
    </row>
    <row r="909" spans="1:34" ht="41.45" customHeight="1">
      <c r="A909"/>
      <c r="J909"/>
      <c r="AA909"/>
      <c r="AB909"/>
      <c r="AC909"/>
      <c r="AD909"/>
      <c r="AE909"/>
      <c r="AF909"/>
      <c r="AG909"/>
      <c r="AH909"/>
    </row>
    <row r="910" spans="1:34" ht="41.45" customHeight="1">
      <c r="A910"/>
      <c r="J910"/>
      <c r="AA910"/>
      <c r="AB910"/>
      <c r="AC910"/>
      <c r="AD910"/>
      <c r="AE910"/>
      <c r="AF910"/>
      <c r="AG910"/>
      <c r="AH910"/>
    </row>
    <row r="911" spans="1:34" ht="41.45" customHeight="1">
      <c r="A911"/>
      <c r="J911"/>
      <c r="AA911"/>
      <c r="AB911"/>
      <c r="AC911"/>
      <c r="AD911"/>
      <c r="AE911"/>
      <c r="AF911"/>
      <c r="AG911"/>
      <c r="AH911"/>
    </row>
    <row r="912" spans="1:34" ht="41.45" customHeight="1">
      <c r="A912"/>
      <c r="J912"/>
      <c r="AA912"/>
      <c r="AB912"/>
      <c r="AC912"/>
      <c r="AD912"/>
      <c r="AE912"/>
      <c r="AF912"/>
      <c r="AG912"/>
      <c r="AH912"/>
    </row>
    <row r="913" spans="1:34" ht="41.45" customHeight="1">
      <c r="A913"/>
      <c r="J913"/>
      <c r="AA913"/>
      <c r="AB913"/>
      <c r="AC913"/>
      <c r="AD913"/>
      <c r="AE913"/>
      <c r="AF913"/>
      <c r="AG913"/>
      <c r="AH913"/>
    </row>
    <row r="914" spans="1:34" ht="41.45" customHeight="1">
      <c r="A914"/>
      <c r="J914"/>
      <c r="AA914"/>
      <c r="AB914"/>
      <c r="AC914"/>
      <c r="AD914"/>
      <c r="AE914"/>
      <c r="AF914"/>
      <c r="AG914"/>
      <c r="AH914"/>
    </row>
    <row r="915" spans="1:34" ht="41.45" customHeight="1">
      <c r="A915"/>
      <c r="J915"/>
      <c r="AA915"/>
      <c r="AB915"/>
      <c r="AC915"/>
      <c r="AD915"/>
      <c r="AE915"/>
      <c r="AF915"/>
      <c r="AG915"/>
      <c r="AH915"/>
    </row>
    <row r="916" spans="1:34" ht="41.45" customHeight="1">
      <c r="A916"/>
      <c r="J916"/>
      <c r="AA916"/>
      <c r="AB916"/>
      <c r="AC916"/>
      <c r="AD916"/>
      <c r="AE916"/>
      <c r="AF916"/>
      <c r="AG916"/>
      <c r="AH916"/>
    </row>
    <row r="917" spans="1:34" ht="41.45" customHeight="1">
      <c r="A917"/>
      <c r="J917"/>
      <c r="AA917"/>
      <c r="AB917"/>
      <c r="AC917"/>
      <c r="AD917"/>
      <c r="AE917"/>
      <c r="AF917"/>
      <c r="AG917"/>
      <c r="AH917"/>
    </row>
    <row r="918" spans="1:34" ht="41.45" customHeight="1">
      <c r="A918"/>
      <c r="J918"/>
      <c r="AA918"/>
      <c r="AB918"/>
      <c r="AC918"/>
      <c r="AD918"/>
      <c r="AE918"/>
      <c r="AF918"/>
      <c r="AG918"/>
      <c r="AH918"/>
    </row>
    <row r="919" spans="1:34" ht="41.45" customHeight="1">
      <c r="A919"/>
      <c r="J919"/>
      <c r="AA919"/>
      <c r="AB919"/>
      <c r="AC919"/>
      <c r="AD919"/>
      <c r="AE919"/>
      <c r="AF919"/>
      <c r="AG919"/>
      <c r="AH919"/>
    </row>
    <row r="920" spans="1:34" ht="41.45" customHeight="1">
      <c r="A920"/>
      <c r="J920"/>
      <c r="AA920"/>
      <c r="AB920"/>
      <c r="AC920"/>
      <c r="AD920"/>
      <c r="AE920"/>
      <c r="AF920"/>
      <c r="AG920"/>
      <c r="AH920"/>
    </row>
    <row r="921" spans="1:34" ht="41.45" customHeight="1">
      <c r="A921"/>
      <c r="J921"/>
      <c r="AA921"/>
      <c r="AB921"/>
      <c r="AC921"/>
      <c r="AD921"/>
      <c r="AE921"/>
      <c r="AF921"/>
      <c r="AG921"/>
      <c r="AH921"/>
    </row>
    <row r="922" spans="1:34" ht="41.45" customHeight="1">
      <c r="A922"/>
      <c r="J922"/>
      <c r="AA922"/>
      <c r="AB922"/>
      <c r="AC922"/>
      <c r="AD922"/>
      <c r="AE922"/>
      <c r="AF922"/>
      <c r="AG922"/>
      <c r="AH922"/>
    </row>
    <row r="923" spans="1:34" ht="41.45" customHeight="1">
      <c r="A923"/>
      <c r="J923"/>
      <c r="AA923"/>
      <c r="AB923"/>
      <c r="AC923"/>
      <c r="AD923"/>
      <c r="AE923"/>
      <c r="AF923"/>
      <c r="AG923"/>
      <c r="AH923"/>
    </row>
    <row r="924" spans="1:34" ht="41.45" customHeight="1">
      <c r="A924"/>
      <c r="J924"/>
      <c r="AA924"/>
      <c r="AB924"/>
      <c r="AC924"/>
      <c r="AD924"/>
      <c r="AE924"/>
      <c r="AF924"/>
      <c r="AG924"/>
      <c r="AH924"/>
    </row>
    <row r="925" spans="1:34" ht="41.45" customHeight="1">
      <c r="A925"/>
      <c r="J925"/>
      <c r="AA925"/>
      <c r="AB925"/>
      <c r="AC925"/>
      <c r="AD925"/>
      <c r="AE925"/>
      <c r="AF925"/>
      <c r="AG925"/>
      <c r="AH925"/>
    </row>
    <row r="926" spans="1:34" ht="41.45" customHeight="1">
      <c r="A926"/>
      <c r="J926"/>
      <c r="AA926"/>
      <c r="AB926"/>
      <c r="AC926"/>
      <c r="AD926"/>
      <c r="AE926"/>
      <c r="AF926"/>
      <c r="AG926"/>
      <c r="AH926"/>
    </row>
    <row r="927" spans="1:34" ht="41.45" customHeight="1">
      <c r="A927"/>
      <c r="J927"/>
      <c r="AA927"/>
      <c r="AB927"/>
      <c r="AC927"/>
      <c r="AD927"/>
      <c r="AE927"/>
      <c r="AF927"/>
      <c r="AG927"/>
      <c r="AH927"/>
    </row>
    <row r="928" spans="1:34" ht="41.45" customHeight="1">
      <c r="A928"/>
      <c r="J928"/>
      <c r="AA928"/>
      <c r="AB928"/>
      <c r="AC928"/>
      <c r="AD928"/>
      <c r="AE928"/>
      <c r="AF928"/>
      <c r="AG928"/>
      <c r="AH928"/>
    </row>
    <row r="929" spans="1:34" ht="41.45" customHeight="1">
      <c r="A929"/>
      <c r="J929"/>
      <c r="AA929"/>
      <c r="AB929"/>
      <c r="AC929"/>
      <c r="AD929"/>
      <c r="AE929"/>
      <c r="AF929"/>
      <c r="AG929"/>
      <c r="AH929"/>
    </row>
    <row r="930" spans="1:34" ht="41.45" customHeight="1">
      <c r="A930"/>
      <c r="J930"/>
      <c r="AA930"/>
      <c r="AB930"/>
      <c r="AC930"/>
      <c r="AD930"/>
      <c r="AE930"/>
      <c r="AF930"/>
      <c r="AG930"/>
      <c r="AH930"/>
    </row>
    <row r="931" spans="1:34" ht="41.45" customHeight="1">
      <c r="A931"/>
      <c r="J931"/>
      <c r="AA931"/>
      <c r="AB931"/>
      <c r="AC931"/>
      <c r="AD931"/>
      <c r="AE931"/>
      <c r="AF931"/>
      <c r="AG931"/>
      <c r="AH931"/>
    </row>
    <row r="932" spans="1:34" ht="41.45" customHeight="1">
      <c r="A932"/>
      <c r="J932"/>
      <c r="AA932"/>
      <c r="AB932"/>
      <c r="AC932"/>
      <c r="AD932"/>
      <c r="AE932"/>
      <c r="AF932"/>
      <c r="AG932"/>
      <c r="AH932"/>
    </row>
    <row r="933" spans="1:34" ht="41.45" customHeight="1">
      <c r="A933"/>
      <c r="J933"/>
      <c r="AA933"/>
      <c r="AB933"/>
      <c r="AC933"/>
      <c r="AD933"/>
      <c r="AE933"/>
      <c r="AF933"/>
      <c r="AG933"/>
      <c r="AH933"/>
    </row>
    <row r="934" spans="1:34" ht="41.45" customHeight="1">
      <c r="A934"/>
      <c r="J934"/>
      <c r="AA934"/>
      <c r="AB934"/>
      <c r="AC934"/>
      <c r="AD934"/>
      <c r="AE934"/>
      <c r="AF934"/>
      <c r="AG934"/>
      <c r="AH934"/>
    </row>
    <row r="935" spans="1:34" ht="41.45" customHeight="1">
      <c r="A935"/>
      <c r="J935"/>
      <c r="AA935"/>
      <c r="AB935"/>
      <c r="AC935"/>
      <c r="AD935"/>
      <c r="AE935"/>
      <c r="AF935"/>
      <c r="AG935"/>
      <c r="AH935"/>
    </row>
    <row r="936" spans="1:34" ht="41.45" customHeight="1">
      <c r="A936"/>
      <c r="J936"/>
      <c r="AA936"/>
      <c r="AB936"/>
      <c r="AC936"/>
      <c r="AD936"/>
      <c r="AE936"/>
      <c r="AF936"/>
      <c r="AG936"/>
      <c r="AH936"/>
    </row>
    <row r="937" spans="1:34" ht="41.45" customHeight="1">
      <c r="A937"/>
      <c r="J937"/>
      <c r="AA937"/>
      <c r="AB937"/>
      <c r="AC937"/>
      <c r="AD937"/>
      <c r="AE937"/>
      <c r="AF937"/>
      <c r="AG937"/>
      <c r="AH937"/>
    </row>
    <row r="938" spans="1:34" ht="41.45" customHeight="1">
      <c r="A938"/>
      <c r="J938"/>
      <c r="AA938"/>
      <c r="AB938"/>
      <c r="AC938"/>
      <c r="AD938"/>
      <c r="AE938"/>
      <c r="AF938"/>
      <c r="AG938"/>
      <c r="AH938"/>
    </row>
    <row r="939" spans="1:34" ht="41.45" customHeight="1">
      <c r="A939"/>
      <c r="J939"/>
      <c r="AA939"/>
      <c r="AB939"/>
      <c r="AC939"/>
      <c r="AD939"/>
      <c r="AE939"/>
      <c r="AF939"/>
      <c r="AG939"/>
      <c r="AH939"/>
    </row>
    <row r="940" spans="1:34" ht="41.45" customHeight="1">
      <c r="A940"/>
      <c r="J940"/>
      <c r="AA940"/>
      <c r="AB940"/>
      <c r="AC940"/>
      <c r="AD940"/>
      <c r="AE940"/>
      <c r="AF940"/>
      <c r="AG940"/>
      <c r="AH940"/>
    </row>
    <row r="941" spans="1:34" ht="41.45" customHeight="1">
      <c r="A941"/>
      <c r="J941"/>
      <c r="AA941"/>
      <c r="AB941"/>
      <c r="AC941"/>
      <c r="AD941"/>
      <c r="AE941"/>
      <c r="AF941"/>
      <c r="AG941"/>
      <c r="AH941"/>
    </row>
    <row r="942" spans="1:34" ht="41.45" customHeight="1">
      <c r="A942"/>
      <c r="J942"/>
      <c r="AA942"/>
      <c r="AB942"/>
      <c r="AC942"/>
      <c r="AD942"/>
      <c r="AE942"/>
      <c r="AF942"/>
      <c r="AG942"/>
      <c r="AH942"/>
    </row>
    <row r="943" spans="1:34" ht="41.45" customHeight="1">
      <c r="A943"/>
      <c r="J943"/>
      <c r="AA943"/>
      <c r="AB943"/>
      <c r="AC943"/>
      <c r="AD943"/>
      <c r="AE943"/>
      <c r="AF943"/>
      <c r="AG943"/>
      <c r="AH943"/>
    </row>
    <row r="944" spans="1:34" ht="41.45" customHeight="1">
      <c r="A944"/>
      <c r="J944"/>
      <c r="AA944"/>
      <c r="AB944"/>
      <c r="AC944"/>
      <c r="AD944"/>
      <c r="AE944"/>
      <c r="AF944"/>
      <c r="AG944"/>
      <c r="AH944"/>
    </row>
    <row r="945" spans="1:34" ht="41.45" customHeight="1">
      <c r="A945"/>
      <c r="J945"/>
      <c r="AA945"/>
      <c r="AB945"/>
      <c r="AC945"/>
      <c r="AD945"/>
      <c r="AE945"/>
      <c r="AF945"/>
      <c r="AG945"/>
      <c r="AH945"/>
    </row>
    <row r="946" spans="1:34" ht="41.45" customHeight="1">
      <c r="A946"/>
      <c r="J946"/>
      <c r="AA946"/>
      <c r="AB946"/>
      <c r="AC946"/>
      <c r="AD946"/>
      <c r="AE946"/>
      <c r="AF946"/>
      <c r="AG946"/>
      <c r="AH946"/>
    </row>
    <row r="947" spans="1:34" ht="41.45" customHeight="1">
      <c r="A947"/>
      <c r="J947"/>
      <c r="AA947"/>
      <c r="AB947"/>
      <c r="AC947"/>
      <c r="AD947"/>
      <c r="AE947"/>
      <c r="AF947"/>
      <c r="AG947"/>
      <c r="AH947"/>
    </row>
    <row r="948" spans="1:34" ht="41.45" customHeight="1">
      <c r="A948"/>
      <c r="J948"/>
      <c r="AA948"/>
      <c r="AB948"/>
      <c r="AC948"/>
      <c r="AD948"/>
      <c r="AE948"/>
      <c r="AF948"/>
      <c r="AG948"/>
      <c r="AH948"/>
    </row>
    <row r="949" spans="1:34" ht="41.45" customHeight="1">
      <c r="A949"/>
      <c r="J949"/>
      <c r="AA949"/>
      <c r="AB949"/>
      <c r="AC949"/>
      <c r="AD949"/>
      <c r="AE949"/>
      <c r="AF949"/>
      <c r="AG949"/>
      <c r="AH949"/>
    </row>
    <row r="950" spans="1:34" ht="41.45" customHeight="1">
      <c r="A950"/>
      <c r="J950"/>
      <c r="AA950"/>
      <c r="AB950"/>
      <c r="AC950"/>
      <c r="AD950"/>
      <c r="AE950"/>
      <c r="AF950"/>
      <c r="AG950"/>
      <c r="AH950"/>
    </row>
    <row r="951" spans="1:34" ht="41.45" customHeight="1">
      <c r="A951"/>
      <c r="J951"/>
      <c r="AA951"/>
      <c r="AB951"/>
      <c r="AC951"/>
      <c r="AD951"/>
      <c r="AE951"/>
      <c r="AF951"/>
      <c r="AG951"/>
      <c r="AH951"/>
    </row>
    <row r="952" spans="1:34" ht="41.45" customHeight="1">
      <c r="A952"/>
      <c r="J952"/>
      <c r="AA952"/>
      <c r="AB952"/>
      <c r="AC952"/>
      <c r="AD952"/>
      <c r="AE952"/>
      <c r="AF952"/>
      <c r="AG952"/>
      <c r="AH952"/>
    </row>
    <row r="953" spans="1:34" ht="41.45" customHeight="1">
      <c r="A953"/>
      <c r="J953"/>
      <c r="AA953"/>
      <c r="AB953"/>
      <c r="AC953"/>
      <c r="AD953"/>
      <c r="AE953"/>
      <c r="AF953"/>
      <c r="AG953"/>
      <c r="AH953"/>
    </row>
    <row r="954" spans="1:34" ht="41.45" customHeight="1">
      <c r="A954"/>
      <c r="J954"/>
      <c r="AA954"/>
      <c r="AB954"/>
      <c r="AC954"/>
      <c r="AD954"/>
      <c r="AE954"/>
      <c r="AF954"/>
      <c r="AG954"/>
      <c r="AH954"/>
    </row>
    <row r="955" spans="1:34" ht="41.45" customHeight="1">
      <c r="A955"/>
      <c r="J955"/>
      <c r="AA955"/>
      <c r="AB955"/>
      <c r="AC955"/>
      <c r="AD955"/>
      <c r="AE955"/>
      <c r="AF955"/>
      <c r="AG955"/>
      <c r="AH955"/>
    </row>
    <row r="956" spans="1:34" ht="41.45" customHeight="1">
      <c r="A956"/>
      <c r="J956"/>
      <c r="AA956"/>
      <c r="AB956"/>
      <c r="AC956"/>
      <c r="AD956"/>
      <c r="AE956"/>
      <c r="AF956"/>
      <c r="AG956"/>
      <c r="AH956"/>
    </row>
    <row r="957" spans="1:34" ht="41.45" customHeight="1">
      <c r="A957"/>
      <c r="J957"/>
      <c r="AA957"/>
      <c r="AB957"/>
      <c r="AC957"/>
      <c r="AD957"/>
      <c r="AE957"/>
      <c r="AF957"/>
      <c r="AG957"/>
      <c r="AH957"/>
    </row>
    <row r="958" spans="1:34" ht="41.45" customHeight="1">
      <c r="A958"/>
      <c r="J958"/>
      <c r="AA958"/>
      <c r="AB958"/>
      <c r="AC958"/>
      <c r="AD958"/>
      <c r="AE958"/>
      <c r="AF958"/>
      <c r="AG958"/>
      <c r="AH958"/>
    </row>
    <row r="959" spans="1:34" ht="41.45" customHeight="1">
      <c r="A959"/>
      <c r="J959"/>
      <c r="AA959"/>
      <c r="AB959"/>
      <c r="AC959"/>
      <c r="AD959"/>
      <c r="AE959"/>
      <c r="AF959"/>
      <c r="AG959"/>
      <c r="AH959"/>
    </row>
    <row r="960" spans="1:34" ht="41.45" customHeight="1">
      <c r="A960"/>
      <c r="J960"/>
      <c r="AA960"/>
      <c r="AB960"/>
      <c r="AC960"/>
      <c r="AD960"/>
      <c r="AE960"/>
      <c r="AF960"/>
      <c r="AG960"/>
      <c r="AH960"/>
    </row>
    <row r="961" spans="1:34" ht="41.45" customHeight="1">
      <c r="A961"/>
      <c r="J961"/>
      <c r="AA961"/>
      <c r="AB961"/>
      <c r="AC961"/>
      <c r="AD961"/>
      <c r="AE961"/>
      <c r="AF961"/>
      <c r="AG961"/>
      <c r="AH961"/>
    </row>
    <row r="962" spans="1:34" ht="41.45" customHeight="1">
      <c r="A962"/>
      <c r="J962"/>
      <c r="AA962"/>
      <c r="AB962"/>
      <c r="AC962"/>
      <c r="AD962"/>
      <c r="AE962"/>
      <c r="AF962"/>
      <c r="AG962"/>
      <c r="AH962"/>
    </row>
    <row r="963" spans="1:34" ht="41.45" customHeight="1">
      <c r="A963"/>
      <c r="J963"/>
      <c r="AA963"/>
      <c r="AB963"/>
      <c r="AC963"/>
      <c r="AD963"/>
      <c r="AE963"/>
      <c r="AF963"/>
      <c r="AG963"/>
      <c r="AH963"/>
    </row>
    <row r="964" spans="1:34" ht="41.45" customHeight="1">
      <c r="A964"/>
      <c r="J964"/>
      <c r="AA964"/>
      <c r="AB964"/>
      <c r="AC964"/>
      <c r="AD964"/>
      <c r="AE964"/>
      <c r="AF964"/>
      <c r="AG964"/>
      <c r="AH964"/>
    </row>
    <row r="965" spans="1:34" ht="41.45" customHeight="1">
      <c r="A965"/>
      <c r="J965"/>
      <c r="AA965"/>
      <c r="AB965"/>
      <c r="AC965"/>
      <c r="AD965"/>
      <c r="AE965"/>
      <c r="AF965"/>
      <c r="AG965"/>
      <c r="AH965"/>
    </row>
    <row r="966" spans="1:34" ht="41.45" customHeight="1">
      <c r="A966"/>
      <c r="J966"/>
      <c r="AA966"/>
      <c r="AB966"/>
      <c r="AC966"/>
      <c r="AD966"/>
      <c r="AE966"/>
      <c r="AF966"/>
      <c r="AG966"/>
      <c r="AH966"/>
    </row>
    <row r="967" spans="1:34" ht="41.45" customHeight="1">
      <c r="A967"/>
      <c r="J967"/>
      <c r="AA967"/>
      <c r="AB967"/>
      <c r="AC967"/>
      <c r="AD967"/>
      <c r="AE967"/>
      <c r="AF967"/>
      <c r="AG967"/>
      <c r="AH967"/>
    </row>
    <row r="968" spans="1:34" ht="41.45" customHeight="1">
      <c r="A968"/>
      <c r="J968"/>
      <c r="AA968"/>
      <c r="AB968"/>
      <c r="AC968"/>
      <c r="AD968"/>
      <c r="AE968"/>
      <c r="AF968"/>
      <c r="AG968"/>
      <c r="AH968"/>
    </row>
    <row r="969" spans="1:34" ht="41.45" customHeight="1">
      <c r="A969"/>
      <c r="J969"/>
      <c r="AA969"/>
      <c r="AB969"/>
      <c r="AC969"/>
      <c r="AD969"/>
      <c r="AE969"/>
      <c r="AF969"/>
      <c r="AG969"/>
      <c r="AH969"/>
    </row>
    <row r="970" spans="1:34" ht="41.45" customHeight="1">
      <c r="A970"/>
      <c r="J970"/>
      <c r="AA970"/>
      <c r="AB970"/>
      <c r="AC970"/>
      <c r="AD970"/>
      <c r="AE970"/>
      <c r="AF970"/>
      <c r="AG970"/>
      <c r="AH970"/>
    </row>
    <row r="971" spans="1:34" ht="41.45" customHeight="1">
      <c r="A971"/>
      <c r="J971"/>
      <c r="AA971"/>
      <c r="AB971"/>
      <c r="AC971"/>
      <c r="AD971"/>
      <c r="AE971"/>
      <c r="AF971"/>
      <c r="AG971"/>
      <c r="AH971"/>
    </row>
    <row r="972" spans="1:34" ht="41.45" customHeight="1">
      <c r="A972"/>
      <c r="J972"/>
      <c r="AA972"/>
      <c r="AB972"/>
      <c r="AC972"/>
      <c r="AD972"/>
      <c r="AE972"/>
      <c r="AF972"/>
      <c r="AG972"/>
      <c r="AH972"/>
    </row>
    <row r="973" spans="1:34" ht="41.45" customHeight="1">
      <c r="A973"/>
      <c r="J973"/>
      <c r="AA973"/>
      <c r="AB973"/>
      <c r="AC973"/>
      <c r="AD973"/>
      <c r="AE973"/>
      <c r="AF973"/>
      <c r="AG973"/>
      <c r="AH973"/>
    </row>
    <row r="974" spans="1:34" ht="41.45" customHeight="1">
      <c r="A974"/>
      <c r="J974"/>
      <c r="AA974"/>
      <c r="AB974"/>
      <c r="AC974"/>
      <c r="AD974"/>
      <c r="AE974"/>
      <c r="AF974"/>
      <c r="AG974"/>
      <c r="AH974"/>
    </row>
    <row r="975" spans="1:34" ht="41.45" customHeight="1">
      <c r="A975"/>
      <c r="J975"/>
      <c r="AA975"/>
      <c r="AB975"/>
      <c r="AC975"/>
      <c r="AD975"/>
      <c r="AE975"/>
      <c r="AF975"/>
      <c r="AG975"/>
      <c r="AH975"/>
    </row>
    <row r="976" spans="1:34" ht="41.45" customHeight="1">
      <c r="A976"/>
      <c r="J976"/>
      <c r="AA976"/>
      <c r="AB976"/>
      <c r="AC976"/>
      <c r="AD976"/>
      <c r="AE976"/>
      <c r="AF976"/>
      <c r="AG976"/>
      <c r="AH976"/>
    </row>
    <row r="977" spans="1:34" ht="41.45" customHeight="1">
      <c r="A977"/>
      <c r="J977"/>
      <c r="AA977"/>
      <c r="AB977"/>
      <c r="AC977"/>
      <c r="AD977"/>
      <c r="AE977"/>
      <c r="AF977"/>
      <c r="AG977"/>
      <c r="AH977"/>
    </row>
    <row r="978" spans="1:34" ht="41.45" customHeight="1">
      <c r="A978"/>
      <c r="J978"/>
      <c r="AA978"/>
      <c r="AB978"/>
      <c r="AC978"/>
      <c r="AD978"/>
      <c r="AE978"/>
      <c r="AF978"/>
      <c r="AG978"/>
      <c r="AH978"/>
    </row>
    <row r="979" spans="1:34" ht="41.45" customHeight="1">
      <c r="A979"/>
      <c r="J979"/>
      <c r="AA979"/>
      <c r="AB979"/>
      <c r="AC979"/>
      <c r="AD979"/>
      <c r="AE979"/>
      <c r="AF979"/>
      <c r="AG979"/>
      <c r="AH979"/>
    </row>
    <row r="980" spans="1:34" ht="41.45" customHeight="1">
      <c r="A980"/>
      <c r="J980"/>
      <c r="AA980"/>
      <c r="AB980"/>
      <c r="AC980"/>
      <c r="AD980"/>
      <c r="AE980"/>
      <c r="AF980"/>
      <c r="AG980"/>
      <c r="AH980"/>
    </row>
    <row r="981" spans="1:34" ht="41.45" customHeight="1">
      <c r="A981"/>
      <c r="J981"/>
      <c r="AA981"/>
      <c r="AB981"/>
      <c r="AC981"/>
      <c r="AD981"/>
      <c r="AE981"/>
      <c r="AF981"/>
      <c r="AG981"/>
      <c r="AH981"/>
    </row>
    <row r="982" spans="1:34" ht="41.45" customHeight="1">
      <c r="A982"/>
      <c r="J982"/>
      <c r="AA982"/>
      <c r="AB982"/>
      <c r="AC982"/>
      <c r="AD982"/>
      <c r="AE982"/>
      <c r="AF982"/>
      <c r="AG982"/>
      <c r="AH982"/>
    </row>
    <row r="983" spans="1:34" ht="41.45" customHeight="1">
      <c r="A983"/>
      <c r="J983"/>
      <c r="AA983"/>
      <c r="AB983"/>
      <c r="AC983"/>
      <c r="AD983"/>
      <c r="AE983"/>
      <c r="AF983"/>
      <c r="AG983"/>
      <c r="AH983"/>
    </row>
    <row r="984" spans="1:34" ht="41.45" customHeight="1">
      <c r="A984"/>
      <c r="J984"/>
      <c r="AA984"/>
      <c r="AB984"/>
      <c r="AC984"/>
      <c r="AD984"/>
      <c r="AE984"/>
      <c r="AF984"/>
      <c r="AG984"/>
      <c r="AH984"/>
    </row>
    <row r="985" spans="1:34" ht="41.45" customHeight="1">
      <c r="A985"/>
      <c r="J985"/>
      <c r="AA985"/>
      <c r="AB985"/>
      <c r="AC985"/>
      <c r="AD985"/>
      <c r="AE985"/>
      <c r="AF985"/>
      <c r="AG985"/>
      <c r="AH985"/>
    </row>
    <row r="986" spans="1:34" ht="41.45" customHeight="1">
      <c r="A986"/>
      <c r="J986"/>
      <c r="AA986"/>
      <c r="AB986"/>
      <c r="AC986"/>
      <c r="AD986"/>
      <c r="AE986"/>
      <c r="AF986"/>
      <c r="AG986"/>
      <c r="AH986"/>
    </row>
    <row r="987" spans="1:34" ht="41.45" customHeight="1">
      <c r="A987"/>
      <c r="J987"/>
      <c r="AA987"/>
      <c r="AB987"/>
      <c r="AC987"/>
      <c r="AD987"/>
      <c r="AE987"/>
      <c r="AF987"/>
      <c r="AG987"/>
      <c r="AH987"/>
    </row>
    <row r="988" spans="1:34" ht="41.45" customHeight="1">
      <c r="A988"/>
      <c r="J988"/>
      <c r="AA988"/>
      <c r="AB988"/>
      <c r="AC988"/>
      <c r="AD988"/>
      <c r="AE988"/>
      <c r="AF988"/>
      <c r="AG988"/>
      <c r="AH988"/>
    </row>
    <row r="989" spans="1:34" ht="41.45" customHeight="1">
      <c r="A989"/>
      <c r="J989"/>
      <c r="AA989"/>
      <c r="AB989"/>
      <c r="AC989"/>
      <c r="AD989"/>
      <c r="AE989"/>
      <c r="AF989"/>
      <c r="AG989"/>
      <c r="AH989"/>
    </row>
    <row r="990" spans="1:34" ht="41.45" customHeight="1">
      <c r="A990"/>
      <c r="J990"/>
      <c r="AA990"/>
      <c r="AB990"/>
      <c r="AC990"/>
      <c r="AD990"/>
      <c r="AE990"/>
      <c r="AF990"/>
      <c r="AG990"/>
      <c r="AH990"/>
    </row>
    <row r="991" spans="1:34" ht="41.45" customHeight="1">
      <c r="A991"/>
      <c r="J991"/>
      <c r="AA991"/>
      <c r="AB991"/>
      <c r="AC991"/>
      <c r="AD991"/>
      <c r="AE991"/>
      <c r="AF991"/>
      <c r="AG991"/>
      <c r="AH991"/>
    </row>
    <row r="992" spans="1:34" ht="41.45" customHeight="1">
      <c r="A992"/>
      <c r="J992"/>
      <c r="AA992"/>
      <c r="AB992"/>
      <c r="AC992"/>
      <c r="AD992"/>
      <c r="AE992"/>
      <c r="AF992"/>
      <c r="AG992"/>
      <c r="AH992"/>
    </row>
    <row r="993" spans="1:34" ht="41.45" customHeight="1">
      <c r="A993"/>
      <c r="J993"/>
      <c r="AA993"/>
      <c r="AB993"/>
      <c r="AC993"/>
      <c r="AD993"/>
      <c r="AE993"/>
      <c r="AF993"/>
      <c r="AG993"/>
      <c r="AH993"/>
    </row>
    <row r="994" spans="1:34" ht="41.45" customHeight="1">
      <c r="A994"/>
      <c r="J994"/>
      <c r="AA994"/>
      <c r="AB994"/>
      <c r="AC994"/>
      <c r="AD994"/>
      <c r="AE994"/>
      <c r="AF994"/>
      <c r="AG994"/>
      <c r="AH994"/>
    </row>
    <row r="995" spans="1:34" ht="41.45" customHeight="1">
      <c r="A995"/>
      <c r="J995"/>
      <c r="AA995"/>
      <c r="AB995"/>
      <c r="AC995"/>
      <c r="AD995"/>
      <c r="AE995"/>
      <c r="AF995"/>
      <c r="AG995"/>
      <c r="AH995"/>
    </row>
    <row r="996" spans="1:34" ht="41.45" customHeight="1">
      <c r="A996"/>
      <c r="J996"/>
      <c r="AA996"/>
      <c r="AB996"/>
      <c r="AC996"/>
      <c r="AD996"/>
      <c r="AE996"/>
      <c r="AF996"/>
      <c r="AG996"/>
      <c r="AH996"/>
    </row>
    <row r="997" spans="1:34" ht="41.45" customHeight="1">
      <c r="A997"/>
      <c r="J997"/>
      <c r="AA997"/>
      <c r="AB997"/>
      <c r="AC997"/>
      <c r="AD997"/>
      <c r="AE997"/>
      <c r="AF997"/>
      <c r="AG997"/>
      <c r="AH997"/>
    </row>
    <row r="998" spans="1:34" ht="41.45" customHeight="1">
      <c r="A998"/>
      <c r="J998"/>
      <c r="AA998"/>
      <c r="AB998"/>
      <c r="AC998"/>
      <c r="AD998"/>
      <c r="AE998"/>
      <c r="AF998"/>
      <c r="AG998"/>
      <c r="AH998"/>
    </row>
    <row r="999" spans="1:34" ht="41.45" customHeight="1">
      <c r="A999"/>
      <c r="J999"/>
      <c r="AA999"/>
      <c r="AB999"/>
      <c r="AC999"/>
      <c r="AD999"/>
      <c r="AE999"/>
      <c r="AF999"/>
      <c r="AG999"/>
      <c r="AH999"/>
    </row>
    <row r="1000" spans="1:34" ht="41.45" customHeight="1">
      <c r="A1000"/>
      <c r="J1000"/>
      <c r="AA1000"/>
      <c r="AB1000"/>
      <c r="AC1000"/>
      <c r="AD1000"/>
      <c r="AE1000"/>
      <c r="AF1000"/>
      <c r="AG1000"/>
      <c r="AH1000"/>
    </row>
    <row r="1001" spans="1:34" ht="41.45" customHeight="1">
      <c r="A1001"/>
      <c r="J1001"/>
      <c r="AA1001"/>
      <c r="AB1001"/>
      <c r="AC1001"/>
      <c r="AD1001"/>
      <c r="AE1001"/>
      <c r="AF1001"/>
      <c r="AG1001"/>
      <c r="AH1001"/>
    </row>
    <row r="1002" spans="1:34" ht="41.45" customHeight="1">
      <c r="A1002"/>
      <c r="J1002"/>
      <c r="AA1002"/>
      <c r="AB1002"/>
      <c r="AC1002"/>
      <c r="AD1002"/>
      <c r="AE1002"/>
      <c r="AF1002"/>
      <c r="AG1002"/>
      <c r="AH1002"/>
    </row>
    <row r="1003" spans="1:34" ht="41.45" customHeight="1">
      <c r="A1003"/>
      <c r="J1003"/>
      <c r="AA1003"/>
      <c r="AB1003"/>
      <c r="AC1003"/>
      <c r="AD1003"/>
      <c r="AE1003"/>
      <c r="AF1003"/>
      <c r="AG1003"/>
      <c r="AH1003"/>
    </row>
    <row r="1004" spans="1:34" ht="41.45" customHeight="1">
      <c r="A1004"/>
      <c r="J1004"/>
      <c r="AA1004"/>
      <c r="AB1004"/>
      <c r="AC1004"/>
      <c r="AD1004"/>
      <c r="AE1004"/>
      <c r="AF1004"/>
      <c r="AG1004"/>
      <c r="AH1004"/>
    </row>
    <row r="1005" spans="1:34" ht="41.45" customHeight="1">
      <c r="A1005"/>
      <c r="J1005"/>
      <c r="AA1005"/>
      <c r="AB1005"/>
      <c r="AC1005"/>
      <c r="AD1005"/>
      <c r="AE1005"/>
      <c r="AF1005"/>
      <c r="AG1005"/>
      <c r="AH1005"/>
    </row>
    <row r="1006" spans="1:34" ht="41.45" customHeight="1">
      <c r="A1006"/>
      <c r="J1006"/>
      <c r="AA1006"/>
      <c r="AB1006"/>
      <c r="AC1006"/>
      <c r="AD1006"/>
      <c r="AE1006"/>
      <c r="AF1006"/>
      <c r="AG1006"/>
      <c r="AH1006"/>
    </row>
    <row r="1007" spans="1:34" ht="41.45" customHeight="1">
      <c r="A1007"/>
      <c r="J1007"/>
      <c r="AA1007"/>
      <c r="AB1007"/>
      <c r="AC1007"/>
      <c r="AD1007"/>
      <c r="AE1007"/>
      <c r="AF1007"/>
      <c r="AG1007"/>
      <c r="AH1007"/>
    </row>
    <row r="1008" spans="1:34" ht="41.45" customHeight="1">
      <c r="A1008"/>
      <c r="J1008"/>
      <c r="AA1008"/>
      <c r="AB1008"/>
      <c r="AC1008"/>
      <c r="AD1008"/>
      <c r="AE1008"/>
      <c r="AF1008"/>
      <c r="AG1008"/>
      <c r="AH1008"/>
    </row>
    <row r="1009" spans="1:34" ht="41.45" customHeight="1">
      <c r="A1009"/>
      <c r="J1009"/>
      <c r="AA1009"/>
      <c r="AB1009"/>
      <c r="AC1009"/>
      <c r="AD1009"/>
      <c r="AE1009"/>
      <c r="AF1009"/>
      <c r="AG1009"/>
      <c r="AH1009"/>
    </row>
    <row r="1010" spans="1:34" ht="41.45" customHeight="1">
      <c r="A1010"/>
      <c r="J1010"/>
      <c r="AA1010"/>
      <c r="AB1010"/>
      <c r="AC1010"/>
      <c r="AD1010"/>
      <c r="AE1010"/>
      <c r="AF1010"/>
      <c r="AG1010"/>
      <c r="AH1010"/>
    </row>
    <row r="1011" spans="1:34" ht="41.45" customHeight="1">
      <c r="A1011"/>
      <c r="J1011"/>
      <c r="AA1011"/>
      <c r="AB1011"/>
      <c r="AC1011"/>
      <c r="AD1011"/>
      <c r="AE1011"/>
      <c r="AF1011"/>
      <c r="AG1011"/>
      <c r="AH1011"/>
    </row>
    <row r="1012" spans="1:34" ht="41.45" customHeight="1">
      <c r="A1012"/>
      <c r="J1012"/>
      <c r="AA1012"/>
      <c r="AB1012"/>
      <c r="AC1012"/>
      <c r="AD1012"/>
      <c r="AE1012"/>
      <c r="AF1012"/>
      <c r="AG1012"/>
      <c r="AH1012"/>
    </row>
    <row r="1013" spans="1:34" ht="41.45" customHeight="1">
      <c r="A1013"/>
      <c r="J1013"/>
      <c r="AA1013"/>
      <c r="AB1013"/>
      <c r="AC1013"/>
      <c r="AD1013"/>
      <c r="AE1013"/>
      <c r="AF1013"/>
      <c r="AG1013"/>
      <c r="AH1013"/>
    </row>
    <row r="1014" spans="1:34" ht="41.45" customHeight="1">
      <c r="A1014"/>
      <c r="J1014"/>
      <c r="AA1014"/>
      <c r="AB1014"/>
      <c r="AC1014"/>
      <c r="AD1014"/>
      <c r="AE1014"/>
      <c r="AF1014"/>
      <c r="AG1014"/>
      <c r="AH1014"/>
    </row>
    <row r="1015" spans="1:34" ht="41.45" customHeight="1">
      <c r="A1015"/>
      <c r="J1015"/>
      <c r="AA1015"/>
      <c r="AB1015"/>
      <c r="AC1015"/>
      <c r="AD1015"/>
      <c r="AE1015"/>
      <c r="AF1015"/>
      <c r="AG1015"/>
      <c r="AH1015"/>
    </row>
    <row r="1016" spans="1:34" ht="41.45" customHeight="1">
      <c r="A1016"/>
      <c r="J1016"/>
      <c r="AA1016"/>
      <c r="AB1016"/>
      <c r="AC1016"/>
      <c r="AD1016"/>
      <c r="AE1016"/>
      <c r="AF1016"/>
      <c r="AG1016"/>
      <c r="AH1016"/>
    </row>
    <row r="1017" spans="1:34" ht="41.45" customHeight="1">
      <c r="A1017"/>
      <c r="J1017"/>
      <c r="AA1017"/>
      <c r="AB1017"/>
      <c r="AC1017"/>
      <c r="AD1017"/>
      <c r="AE1017"/>
      <c r="AF1017"/>
      <c r="AG1017"/>
      <c r="AH1017"/>
    </row>
    <row r="1018" spans="1:34" ht="41.45" customHeight="1">
      <c r="A1018"/>
      <c r="J1018"/>
      <c r="AA1018"/>
      <c r="AB1018"/>
      <c r="AC1018"/>
      <c r="AD1018"/>
      <c r="AE1018"/>
      <c r="AF1018"/>
      <c r="AG1018"/>
      <c r="AH1018"/>
    </row>
    <row r="1019" spans="1:34" ht="41.45" customHeight="1">
      <c r="A1019"/>
      <c r="J1019"/>
      <c r="AA1019"/>
      <c r="AB1019"/>
      <c r="AC1019"/>
      <c r="AD1019"/>
      <c r="AE1019"/>
      <c r="AF1019"/>
      <c r="AG1019"/>
      <c r="AH1019"/>
    </row>
    <row r="1020" spans="1:34" ht="41.45" customHeight="1">
      <c r="A1020"/>
      <c r="J1020"/>
      <c r="AA1020"/>
      <c r="AB1020"/>
      <c r="AC1020"/>
      <c r="AD1020"/>
      <c r="AE1020"/>
      <c r="AF1020"/>
      <c r="AG1020"/>
      <c r="AH1020"/>
    </row>
    <row r="1021" spans="1:34" ht="41.45" customHeight="1">
      <c r="A1021"/>
      <c r="J1021"/>
      <c r="AA1021"/>
      <c r="AB1021"/>
      <c r="AC1021"/>
      <c r="AD1021"/>
      <c r="AE1021"/>
      <c r="AF1021"/>
      <c r="AG1021"/>
      <c r="AH1021"/>
    </row>
    <row r="1022" spans="1:34" ht="41.45" customHeight="1">
      <c r="A1022"/>
      <c r="J1022"/>
      <c r="AA1022"/>
      <c r="AB1022"/>
      <c r="AC1022"/>
      <c r="AD1022"/>
      <c r="AE1022"/>
      <c r="AF1022"/>
      <c r="AG1022"/>
      <c r="AH1022"/>
    </row>
    <row r="1023" spans="1:34" ht="41.45" customHeight="1">
      <c r="A1023"/>
      <c r="J1023"/>
      <c r="AA1023"/>
      <c r="AB1023"/>
      <c r="AC1023"/>
      <c r="AD1023"/>
      <c r="AE1023"/>
      <c r="AF1023"/>
      <c r="AG1023"/>
      <c r="AH1023"/>
    </row>
    <row r="1024" spans="1:34" ht="41.45" customHeight="1">
      <c r="A1024"/>
      <c r="J1024"/>
      <c r="AA1024"/>
      <c r="AB1024"/>
      <c r="AC1024"/>
      <c r="AD1024"/>
      <c r="AE1024"/>
      <c r="AF1024"/>
      <c r="AG1024"/>
      <c r="AH1024"/>
    </row>
    <row r="1025" spans="1:34" ht="41.45" customHeight="1">
      <c r="A1025"/>
      <c r="J1025"/>
      <c r="AA1025"/>
      <c r="AB1025"/>
      <c r="AC1025"/>
      <c r="AD1025"/>
      <c r="AE1025"/>
      <c r="AF1025"/>
      <c r="AG1025"/>
      <c r="AH1025"/>
    </row>
    <row r="1026" spans="1:34" ht="41.45" customHeight="1">
      <c r="A1026"/>
      <c r="J1026"/>
      <c r="AA1026"/>
      <c r="AB1026"/>
      <c r="AC1026"/>
      <c r="AD1026"/>
      <c r="AE1026"/>
      <c r="AF1026"/>
      <c r="AG1026"/>
      <c r="AH1026"/>
    </row>
    <row r="1027" spans="1:34" ht="41.45" customHeight="1">
      <c r="A1027"/>
      <c r="J1027"/>
      <c r="AA1027"/>
      <c r="AB1027"/>
      <c r="AC1027"/>
      <c r="AD1027"/>
      <c r="AE1027"/>
      <c r="AF1027"/>
      <c r="AG1027"/>
      <c r="AH1027"/>
    </row>
    <row r="1028" spans="1:34" ht="41.45" customHeight="1">
      <c r="A1028"/>
      <c r="J1028"/>
      <c r="AA1028"/>
      <c r="AB1028"/>
      <c r="AC1028"/>
      <c r="AD1028"/>
      <c r="AE1028"/>
      <c r="AF1028"/>
      <c r="AG1028"/>
      <c r="AH1028"/>
    </row>
    <row r="1029" spans="1:34" ht="41.45" customHeight="1">
      <c r="A1029"/>
      <c r="J1029"/>
      <c r="AA1029"/>
      <c r="AB1029"/>
      <c r="AC1029"/>
      <c r="AD1029"/>
      <c r="AE1029"/>
      <c r="AF1029"/>
      <c r="AG1029"/>
      <c r="AH1029"/>
    </row>
    <row r="1030" spans="1:34" ht="41.45" customHeight="1">
      <c r="A1030"/>
      <c r="J1030"/>
      <c r="AA1030"/>
      <c r="AB1030"/>
      <c r="AC1030"/>
      <c r="AD1030"/>
      <c r="AE1030"/>
      <c r="AF1030"/>
      <c r="AG1030"/>
      <c r="AH1030"/>
    </row>
    <row r="1031" spans="1:34" ht="41.45" customHeight="1">
      <c r="A1031"/>
      <c r="J1031"/>
      <c r="AA1031"/>
      <c r="AB1031"/>
      <c r="AC1031"/>
      <c r="AD1031"/>
      <c r="AE1031"/>
      <c r="AF1031"/>
      <c r="AG1031"/>
      <c r="AH1031"/>
    </row>
    <row r="1032" spans="1:34" ht="41.45" customHeight="1">
      <c r="A1032"/>
      <c r="J1032"/>
      <c r="AA1032"/>
      <c r="AB1032"/>
      <c r="AC1032"/>
      <c r="AD1032"/>
      <c r="AE1032"/>
      <c r="AF1032"/>
      <c r="AG1032"/>
      <c r="AH1032"/>
    </row>
    <row r="1033" spans="1:34" ht="41.45" customHeight="1">
      <c r="A1033"/>
      <c r="J1033"/>
      <c r="AA1033"/>
      <c r="AB1033"/>
      <c r="AC1033"/>
      <c r="AD1033"/>
      <c r="AE1033"/>
      <c r="AF1033"/>
      <c r="AG1033"/>
      <c r="AH1033"/>
    </row>
    <row r="1034" spans="1:34" ht="41.45" customHeight="1">
      <c r="A1034"/>
      <c r="J1034"/>
      <c r="AA1034"/>
      <c r="AB1034"/>
      <c r="AC1034"/>
      <c r="AD1034"/>
      <c r="AE1034"/>
      <c r="AF1034"/>
      <c r="AG1034"/>
      <c r="AH1034"/>
    </row>
    <row r="1035" spans="1:34" ht="41.45" customHeight="1">
      <c r="A1035"/>
      <c r="J1035"/>
      <c r="AA1035"/>
      <c r="AB1035"/>
      <c r="AC1035"/>
      <c r="AD1035"/>
      <c r="AE1035"/>
      <c r="AF1035"/>
      <c r="AG1035"/>
      <c r="AH1035"/>
    </row>
    <row r="1036" spans="1:34" ht="41.45" customHeight="1">
      <c r="A1036"/>
      <c r="J1036"/>
      <c r="AA1036"/>
      <c r="AB1036"/>
      <c r="AC1036"/>
      <c r="AD1036"/>
      <c r="AE1036"/>
      <c r="AF1036"/>
      <c r="AG1036"/>
      <c r="AH1036"/>
    </row>
    <row r="1037" spans="1:34" ht="41.45" customHeight="1">
      <c r="A1037"/>
      <c r="J1037"/>
      <c r="AA1037"/>
      <c r="AB1037"/>
      <c r="AC1037"/>
      <c r="AD1037"/>
      <c r="AE1037"/>
      <c r="AF1037"/>
      <c r="AG1037"/>
      <c r="AH1037"/>
    </row>
    <row r="1038" spans="1:34" ht="41.45" customHeight="1">
      <c r="A1038"/>
      <c r="J1038"/>
      <c r="AA1038"/>
      <c r="AB1038"/>
      <c r="AC1038"/>
      <c r="AD1038"/>
      <c r="AE1038"/>
      <c r="AF1038"/>
      <c r="AG1038"/>
      <c r="AH1038"/>
    </row>
    <row r="1039" spans="1:34" ht="41.45" customHeight="1">
      <c r="A1039"/>
      <c r="J1039"/>
      <c r="AA1039"/>
      <c r="AB1039"/>
      <c r="AC1039"/>
      <c r="AD1039"/>
      <c r="AE1039"/>
      <c r="AF1039"/>
      <c r="AG1039"/>
      <c r="AH1039"/>
    </row>
    <row r="1040" spans="1:34" ht="41.45" customHeight="1">
      <c r="A1040"/>
      <c r="J1040"/>
      <c r="AA1040"/>
      <c r="AB1040"/>
      <c r="AC1040"/>
      <c r="AD1040"/>
      <c r="AE1040"/>
      <c r="AF1040"/>
      <c r="AG1040"/>
      <c r="AH1040"/>
    </row>
    <row r="1041" spans="1:34" ht="41.45" customHeight="1">
      <c r="A1041"/>
      <c r="J1041"/>
      <c r="AA1041"/>
      <c r="AB1041"/>
      <c r="AC1041"/>
      <c r="AD1041"/>
      <c r="AE1041"/>
      <c r="AF1041"/>
      <c r="AG1041"/>
      <c r="AH1041"/>
    </row>
    <row r="1042" spans="1:34" ht="41.45" customHeight="1">
      <c r="A1042"/>
      <c r="J1042"/>
      <c r="AA1042"/>
      <c r="AB1042"/>
      <c r="AC1042"/>
      <c r="AD1042"/>
      <c r="AE1042"/>
      <c r="AF1042"/>
      <c r="AG1042"/>
      <c r="AH1042"/>
    </row>
    <row r="1043" spans="1:34" ht="41.45" customHeight="1">
      <c r="A1043"/>
      <c r="J1043"/>
      <c r="AA1043"/>
      <c r="AB1043"/>
      <c r="AC1043"/>
      <c r="AD1043"/>
      <c r="AE1043"/>
      <c r="AF1043"/>
      <c r="AG1043"/>
      <c r="AH1043"/>
    </row>
    <row r="1044" spans="1:34" ht="41.45" customHeight="1">
      <c r="A1044"/>
      <c r="J1044"/>
      <c r="AA1044"/>
      <c r="AB1044"/>
      <c r="AC1044"/>
      <c r="AD1044"/>
      <c r="AE1044"/>
      <c r="AF1044"/>
      <c r="AG1044"/>
      <c r="AH1044"/>
    </row>
    <row r="1045" spans="1:34" ht="41.45" customHeight="1">
      <c r="A1045"/>
      <c r="J1045"/>
      <c r="AA1045"/>
      <c r="AB1045"/>
      <c r="AC1045"/>
      <c r="AD1045"/>
      <c r="AE1045"/>
      <c r="AF1045"/>
      <c r="AG1045"/>
      <c r="AH1045"/>
    </row>
    <row r="1046" spans="1:34" ht="41.45" customHeight="1">
      <c r="A1046"/>
      <c r="J1046"/>
      <c r="AA1046"/>
      <c r="AB1046"/>
      <c r="AC1046"/>
      <c r="AD1046"/>
      <c r="AE1046"/>
      <c r="AF1046"/>
      <c r="AG1046"/>
      <c r="AH1046"/>
    </row>
    <row r="1047" spans="1:34" ht="41.45" customHeight="1">
      <c r="A1047"/>
      <c r="J1047"/>
      <c r="AA1047"/>
      <c r="AB1047"/>
      <c r="AC1047"/>
      <c r="AD1047"/>
      <c r="AE1047"/>
      <c r="AF1047"/>
      <c r="AG1047"/>
      <c r="AH1047"/>
    </row>
    <row r="1048" spans="1:34" ht="41.45" customHeight="1">
      <c r="A1048"/>
      <c r="J1048"/>
      <c r="AA1048"/>
      <c r="AB1048"/>
      <c r="AC1048"/>
      <c r="AD1048"/>
      <c r="AE1048"/>
      <c r="AF1048"/>
      <c r="AG1048"/>
      <c r="AH1048"/>
    </row>
    <row r="1049" spans="1:34" ht="41.45" customHeight="1">
      <c r="A1049"/>
      <c r="J1049"/>
      <c r="AA1049"/>
      <c r="AB1049"/>
      <c r="AC1049"/>
      <c r="AD1049"/>
      <c r="AE1049"/>
      <c r="AF1049"/>
      <c r="AG1049"/>
      <c r="AH1049"/>
    </row>
    <row r="1050" spans="1:34" ht="41.45" customHeight="1">
      <c r="A1050"/>
      <c r="J1050"/>
      <c r="AA1050"/>
      <c r="AB1050"/>
      <c r="AC1050"/>
      <c r="AD1050"/>
      <c r="AE1050"/>
      <c r="AF1050"/>
      <c r="AG1050"/>
      <c r="AH1050"/>
    </row>
    <row r="1051" spans="1:34" ht="41.45" customHeight="1">
      <c r="A1051"/>
      <c r="J1051"/>
      <c r="AA1051"/>
      <c r="AB1051"/>
      <c r="AC1051"/>
      <c r="AD1051"/>
      <c r="AE1051"/>
      <c r="AF1051"/>
      <c r="AG1051"/>
      <c r="AH1051"/>
    </row>
    <row r="1052" spans="1:34" ht="41.45" customHeight="1">
      <c r="A1052"/>
      <c r="J1052"/>
      <c r="AA1052"/>
      <c r="AB1052"/>
      <c r="AC1052"/>
      <c r="AD1052"/>
      <c r="AE1052"/>
      <c r="AF1052"/>
      <c r="AG1052"/>
      <c r="AH1052"/>
    </row>
    <row r="1053" spans="1:34" ht="41.45" customHeight="1">
      <c r="A1053"/>
      <c r="J1053"/>
      <c r="AA1053"/>
      <c r="AB1053"/>
      <c r="AC1053"/>
      <c r="AD1053"/>
      <c r="AE1053"/>
      <c r="AF1053"/>
      <c r="AG1053"/>
      <c r="AH1053"/>
    </row>
    <row r="1054" spans="1:34" ht="41.45" customHeight="1">
      <c r="A1054"/>
      <c r="J1054"/>
      <c r="AA1054"/>
      <c r="AB1054"/>
      <c r="AC1054"/>
      <c r="AD1054"/>
      <c r="AE1054"/>
      <c r="AF1054"/>
      <c r="AG1054"/>
      <c r="AH1054"/>
    </row>
    <row r="1055" spans="1:34" ht="41.45" customHeight="1">
      <c r="A1055"/>
      <c r="J1055"/>
      <c r="AA1055"/>
      <c r="AB1055"/>
      <c r="AC1055"/>
      <c r="AD1055"/>
      <c r="AE1055"/>
      <c r="AF1055"/>
      <c r="AG1055"/>
      <c r="AH1055"/>
    </row>
    <row r="1056" spans="1:34" ht="41.45" customHeight="1">
      <c r="A1056"/>
      <c r="J1056"/>
      <c r="AA1056"/>
      <c r="AB1056"/>
      <c r="AC1056"/>
      <c r="AD1056"/>
      <c r="AE1056"/>
      <c r="AF1056"/>
      <c r="AG1056"/>
      <c r="AH1056"/>
    </row>
    <row r="1057" spans="1:34" ht="41.45" customHeight="1">
      <c r="A1057"/>
      <c r="J1057"/>
      <c r="AA1057"/>
      <c r="AB1057"/>
      <c r="AC1057"/>
      <c r="AD1057"/>
      <c r="AE1057"/>
      <c r="AF1057"/>
      <c r="AG1057"/>
      <c r="AH1057"/>
    </row>
    <row r="1058" spans="1:34" ht="41.45" customHeight="1">
      <c r="A1058"/>
      <c r="J1058"/>
      <c r="AA1058"/>
      <c r="AB1058"/>
      <c r="AC1058"/>
      <c r="AD1058"/>
      <c r="AE1058"/>
      <c r="AF1058"/>
      <c r="AG1058"/>
      <c r="AH1058"/>
    </row>
    <row r="1059" spans="1:34" ht="41.45" customHeight="1">
      <c r="A1059"/>
      <c r="J1059"/>
      <c r="AA1059"/>
      <c r="AB1059"/>
      <c r="AC1059"/>
      <c r="AD1059"/>
      <c r="AE1059"/>
      <c r="AF1059"/>
      <c r="AG1059"/>
      <c r="AH1059"/>
    </row>
    <row r="1060" spans="1:34" ht="41.45" customHeight="1">
      <c r="A1060"/>
      <c r="J1060"/>
      <c r="AA1060"/>
      <c r="AB1060"/>
      <c r="AC1060"/>
      <c r="AD1060"/>
      <c r="AE1060"/>
      <c r="AF1060"/>
      <c r="AG1060"/>
      <c r="AH1060"/>
    </row>
    <row r="1061" spans="1:34" ht="41.45" customHeight="1">
      <c r="A1061"/>
      <c r="J1061"/>
      <c r="AA1061"/>
      <c r="AB1061"/>
      <c r="AC1061"/>
      <c r="AD1061"/>
      <c r="AE1061"/>
      <c r="AF1061"/>
      <c r="AG1061"/>
      <c r="AH1061"/>
    </row>
    <row r="1062" spans="1:34" ht="41.45" customHeight="1">
      <c r="A1062"/>
      <c r="J1062"/>
      <c r="AA1062"/>
      <c r="AB1062"/>
      <c r="AC1062"/>
      <c r="AD1062"/>
      <c r="AE1062"/>
      <c r="AF1062"/>
      <c r="AG1062"/>
      <c r="AH1062"/>
    </row>
    <row r="1063" spans="1:34" ht="41.45" customHeight="1">
      <c r="A1063"/>
      <c r="J1063"/>
      <c r="AA1063"/>
      <c r="AB1063"/>
      <c r="AC1063"/>
      <c r="AD1063"/>
      <c r="AE1063"/>
      <c r="AF1063"/>
      <c r="AG1063"/>
      <c r="AH1063"/>
    </row>
    <row r="1064" spans="1:34" ht="41.45" customHeight="1">
      <c r="A1064"/>
      <c r="J1064"/>
      <c r="AA1064"/>
      <c r="AB1064"/>
      <c r="AC1064"/>
      <c r="AD1064"/>
      <c r="AE1064"/>
      <c r="AF1064"/>
      <c r="AG1064"/>
      <c r="AH1064"/>
    </row>
    <row r="1065" spans="1:34" ht="41.45" customHeight="1">
      <c r="A1065"/>
      <c r="J1065"/>
      <c r="AA1065"/>
      <c r="AB1065"/>
      <c r="AC1065"/>
      <c r="AD1065"/>
      <c r="AE1065"/>
      <c r="AF1065"/>
      <c r="AG1065"/>
      <c r="AH1065"/>
    </row>
    <row r="1066" spans="1:34" ht="41.45" customHeight="1">
      <c r="A1066"/>
      <c r="J1066"/>
      <c r="AA1066"/>
      <c r="AB1066"/>
      <c r="AC1066"/>
      <c r="AD1066"/>
      <c r="AE1066"/>
      <c r="AF1066"/>
      <c r="AG1066"/>
      <c r="AH1066"/>
    </row>
    <row r="1067" spans="1:34" ht="41.45" customHeight="1">
      <c r="A1067"/>
      <c r="J1067"/>
      <c r="AA1067"/>
      <c r="AB1067"/>
      <c r="AC1067"/>
      <c r="AD1067"/>
      <c r="AE1067"/>
      <c r="AF1067"/>
      <c r="AG1067"/>
      <c r="AH1067"/>
    </row>
    <row r="1068" spans="1:34" ht="41.45" customHeight="1">
      <c r="A1068"/>
      <c r="J1068"/>
      <c r="AA1068"/>
      <c r="AB1068"/>
      <c r="AC1068"/>
      <c r="AD1068"/>
      <c r="AE1068"/>
      <c r="AF1068"/>
      <c r="AG1068"/>
      <c r="AH1068"/>
    </row>
    <row r="1069" spans="1:34" ht="41.45" customHeight="1">
      <c r="A1069"/>
      <c r="J1069"/>
      <c r="AA1069"/>
      <c r="AB1069"/>
      <c r="AC1069"/>
      <c r="AD1069"/>
      <c r="AE1069"/>
      <c r="AF1069"/>
      <c r="AG1069"/>
      <c r="AH1069"/>
    </row>
    <row r="1070" spans="1:34" ht="41.45" customHeight="1">
      <c r="A1070"/>
      <c r="J1070"/>
      <c r="AA1070"/>
      <c r="AB1070"/>
      <c r="AC1070"/>
      <c r="AD1070"/>
      <c r="AE1070"/>
      <c r="AF1070"/>
      <c r="AG1070"/>
      <c r="AH1070"/>
    </row>
    <row r="1071" spans="1:34" ht="41.45" customHeight="1">
      <c r="A1071"/>
      <c r="J1071"/>
      <c r="AA1071"/>
      <c r="AB1071"/>
      <c r="AC1071"/>
      <c r="AD1071"/>
      <c r="AE1071"/>
      <c r="AF1071"/>
      <c r="AG1071"/>
      <c r="AH1071"/>
    </row>
    <row r="1072" spans="1:34" ht="41.45" customHeight="1">
      <c r="A1072"/>
      <c r="J1072"/>
      <c r="AA1072"/>
      <c r="AB1072"/>
      <c r="AC1072"/>
      <c r="AD1072"/>
      <c r="AE1072"/>
      <c r="AF1072"/>
      <c r="AG1072"/>
      <c r="AH1072"/>
    </row>
    <row r="1073" spans="1:34" ht="41.45" customHeight="1">
      <c r="A1073"/>
      <c r="J1073"/>
      <c r="AA1073"/>
      <c r="AB1073"/>
      <c r="AC1073"/>
      <c r="AD1073"/>
      <c r="AE1073"/>
      <c r="AF1073"/>
      <c r="AG1073"/>
      <c r="AH1073"/>
    </row>
    <row r="1074" spans="1:34" ht="41.45" customHeight="1">
      <c r="A1074"/>
      <c r="J1074"/>
      <c r="AA1074"/>
      <c r="AB1074"/>
      <c r="AC1074"/>
      <c r="AD1074"/>
      <c r="AE1074"/>
      <c r="AF1074"/>
      <c r="AG1074"/>
      <c r="AH1074"/>
    </row>
    <row r="1075" spans="1:34" ht="41.45" customHeight="1">
      <c r="A1075"/>
      <c r="J1075"/>
      <c r="AA1075"/>
      <c r="AB1075"/>
      <c r="AC1075"/>
      <c r="AD1075"/>
      <c r="AE1075"/>
      <c r="AF1075"/>
      <c r="AG1075"/>
      <c r="AH1075"/>
    </row>
    <row r="1076" spans="1:34" ht="41.45" customHeight="1">
      <c r="A1076"/>
      <c r="J1076"/>
      <c r="AA1076"/>
      <c r="AB1076"/>
      <c r="AC1076"/>
      <c r="AD1076"/>
      <c r="AE1076"/>
      <c r="AF1076"/>
      <c r="AG1076"/>
      <c r="AH1076"/>
    </row>
    <row r="1077" spans="1:34" ht="41.45" customHeight="1">
      <c r="A1077"/>
      <c r="J1077"/>
      <c r="AA1077"/>
      <c r="AB1077"/>
      <c r="AC1077"/>
      <c r="AD1077"/>
      <c r="AE1077"/>
      <c r="AF1077"/>
      <c r="AG1077"/>
      <c r="AH1077"/>
    </row>
    <row r="1078" spans="1:34" ht="41.45" customHeight="1">
      <c r="A1078"/>
      <c r="J1078"/>
      <c r="AA1078"/>
      <c r="AB1078"/>
      <c r="AC1078"/>
      <c r="AD1078"/>
      <c r="AE1078"/>
      <c r="AF1078"/>
      <c r="AG1078"/>
      <c r="AH1078"/>
    </row>
    <row r="1079" spans="1:34" ht="41.45" customHeight="1">
      <c r="A1079"/>
      <c r="J1079"/>
      <c r="AA1079"/>
      <c r="AB1079"/>
      <c r="AC1079"/>
      <c r="AD1079"/>
      <c r="AE1079"/>
      <c r="AF1079"/>
      <c r="AG1079"/>
      <c r="AH1079"/>
    </row>
    <row r="1080" spans="1:34" ht="41.45" customHeight="1">
      <c r="A1080"/>
      <c r="J1080"/>
      <c r="AA1080"/>
      <c r="AB1080"/>
      <c r="AC1080"/>
      <c r="AD1080"/>
      <c r="AE1080"/>
      <c r="AF1080"/>
      <c r="AG1080"/>
      <c r="AH1080"/>
    </row>
    <row r="1081" spans="1:34" ht="41.45" customHeight="1">
      <c r="A1081"/>
      <c r="J1081"/>
      <c r="AA1081"/>
      <c r="AB1081"/>
      <c r="AC1081"/>
      <c r="AD1081"/>
      <c r="AE1081"/>
      <c r="AF1081"/>
      <c r="AG1081"/>
      <c r="AH1081"/>
    </row>
    <row r="1082" spans="1:34" ht="41.45" customHeight="1">
      <c r="A1082"/>
      <c r="J1082"/>
      <c r="AA1082"/>
      <c r="AB1082"/>
      <c r="AC1082"/>
      <c r="AD1082"/>
      <c r="AE1082"/>
      <c r="AF1082"/>
      <c r="AG1082"/>
      <c r="AH1082"/>
    </row>
    <row r="1083" spans="1:34" ht="41.45" customHeight="1">
      <c r="A1083"/>
      <c r="J1083"/>
      <c r="AA1083"/>
      <c r="AB1083"/>
      <c r="AC1083"/>
      <c r="AD1083"/>
      <c r="AE1083"/>
      <c r="AF1083"/>
      <c r="AG1083"/>
      <c r="AH1083"/>
    </row>
    <row r="1084" spans="1:34" ht="41.45" customHeight="1">
      <c r="A1084"/>
      <c r="J1084"/>
      <c r="AA1084"/>
      <c r="AB1084"/>
      <c r="AC1084"/>
      <c r="AD1084"/>
      <c r="AE1084"/>
      <c r="AF1084"/>
      <c r="AG1084"/>
      <c r="AH1084"/>
    </row>
    <row r="1085" spans="1:34" ht="41.45" customHeight="1">
      <c r="A1085"/>
      <c r="J1085"/>
      <c r="AA1085"/>
      <c r="AB1085"/>
      <c r="AC1085"/>
      <c r="AD1085"/>
      <c r="AE1085"/>
      <c r="AF1085"/>
      <c r="AG1085"/>
      <c r="AH1085"/>
    </row>
    <row r="1086" spans="1:34" ht="41.45" customHeight="1">
      <c r="A1086"/>
      <c r="J1086"/>
      <c r="AA1086"/>
      <c r="AB1086"/>
      <c r="AC1086"/>
      <c r="AD1086"/>
      <c r="AE1086"/>
      <c r="AF1086"/>
      <c r="AG1086"/>
      <c r="AH1086"/>
    </row>
    <row r="1087" spans="1:34" ht="41.45" customHeight="1">
      <c r="A1087"/>
      <c r="J1087"/>
      <c r="AA1087"/>
      <c r="AB1087"/>
      <c r="AC1087"/>
      <c r="AD1087"/>
      <c r="AE1087"/>
      <c r="AF1087"/>
      <c r="AG1087"/>
      <c r="AH1087"/>
    </row>
    <row r="1088" spans="1:34" ht="41.45" customHeight="1">
      <c r="A1088"/>
      <c r="J1088"/>
      <c r="AA1088"/>
      <c r="AB1088"/>
      <c r="AC1088"/>
      <c r="AD1088"/>
      <c r="AE1088"/>
      <c r="AF1088"/>
      <c r="AG1088"/>
      <c r="AH1088"/>
    </row>
    <row r="1089" spans="1:34" ht="41.45" customHeight="1">
      <c r="A1089"/>
      <c r="J1089"/>
      <c r="AA1089"/>
      <c r="AB1089"/>
      <c r="AC1089"/>
      <c r="AD1089"/>
      <c r="AE1089"/>
      <c r="AF1089"/>
      <c r="AG1089"/>
      <c r="AH1089"/>
    </row>
    <row r="1090" spans="1:34" ht="41.45" customHeight="1">
      <c r="A1090"/>
      <c r="J1090"/>
      <c r="AA1090"/>
      <c r="AB1090"/>
      <c r="AC1090"/>
      <c r="AD1090"/>
      <c r="AE1090"/>
      <c r="AF1090"/>
      <c r="AG1090"/>
      <c r="AH1090"/>
    </row>
    <row r="1091" spans="1:34" ht="41.45" customHeight="1">
      <c r="A1091"/>
      <c r="J1091"/>
      <c r="AA1091"/>
      <c r="AB1091"/>
      <c r="AC1091"/>
      <c r="AD1091"/>
      <c r="AE1091"/>
      <c r="AF1091"/>
      <c r="AG1091"/>
      <c r="AH1091"/>
    </row>
    <row r="1092" spans="1:34" ht="41.45" customHeight="1">
      <c r="A1092"/>
      <c r="J1092"/>
      <c r="AA1092"/>
      <c r="AB1092"/>
      <c r="AC1092"/>
      <c r="AD1092"/>
      <c r="AE1092"/>
      <c r="AF1092"/>
      <c r="AG1092"/>
      <c r="AH1092"/>
    </row>
    <row r="1093" spans="1:34" ht="41.45" customHeight="1">
      <c r="A1093"/>
      <c r="J1093"/>
      <c r="AA1093"/>
      <c r="AB1093"/>
      <c r="AC1093"/>
      <c r="AD1093"/>
      <c r="AE1093"/>
      <c r="AF1093"/>
      <c r="AG1093"/>
      <c r="AH1093"/>
    </row>
    <row r="1094" spans="1:34" ht="41.45" customHeight="1">
      <c r="A1094"/>
      <c r="J1094"/>
      <c r="AA1094"/>
      <c r="AB1094"/>
      <c r="AC1094"/>
      <c r="AD1094"/>
      <c r="AE1094"/>
      <c r="AF1094"/>
      <c r="AG1094"/>
      <c r="AH1094"/>
    </row>
    <row r="1095" spans="1:34" ht="41.45" customHeight="1">
      <c r="A1095"/>
      <c r="J1095"/>
      <c r="AA1095"/>
      <c r="AB1095"/>
      <c r="AC1095"/>
      <c r="AD1095"/>
      <c r="AE1095"/>
      <c r="AF1095"/>
      <c r="AG1095"/>
      <c r="AH1095"/>
    </row>
    <row r="1096" spans="1:34" ht="41.45" customHeight="1">
      <c r="A1096"/>
      <c r="J1096"/>
      <c r="AA1096"/>
      <c r="AB1096"/>
      <c r="AC1096"/>
      <c r="AD1096"/>
      <c r="AE1096"/>
      <c r="AF1096"/>
      <c r="AG1096"/>
      <c r="AH1096"/>
    </row>
    <row r="1097" spans="1:34" ht="41.45" customHeight="1">
      <c r="A1097"/>
      <c r="J1097"/>
      <c r="AA1097"/>
      <c r="AB1097"/>
      <c r="AC1097"/>
      <c r="AD1097"/>
      <c r="AE1097"/>
      <c r="AF1097"/>
      <c r="AG1097"/>
      <c r="AH1097"/>
    </row>
    <row r="1098" spans="1:34" ht="41.45" customHeight="1">
      <c r="A1098"/>
      <c r="J1098"/>
      <c r="AA1098"/>
      <c r="AB1098"/>
      <c r="AC1098"/>
      <c r="AD1098"/>
      <c r="AE1098"/>
      <c r="AF1098"/>
      <c r="AG1098"/>
      <c r="AH1098"/>
    </row>
    <row r="1099" spans="1:34" ht="41.45" customHeight="1">
      <c r="A1099"/>
      <c r="J1099"/>
      <c r="AA1099"/>
      <c r="AB1099"/>
      <c r="AC1099"/>
      <c r="AD1099"/>
      <c r="AE1099"/>
      <c r="AF1099"/>
      <c r="AG1099"/>
      <c r="AH1099"/>
    </row>
    <row r="1100" spans="1:34" ht="41.45" customHeight="1">
      <c r="A1100"/>
      <c r="J1100"/>
      <c r="AA1100"/>
      <c r="AB1100"/>
      <c r="AC1100"/>
      <c r="AD1100"/>
      <c r="AE1100"/>
      <c r="AF1100"/>
      <c r="AG1100"/>
      <c r="AH1100"/>
    </row>
    <row r="1101" spans="1:34" ht="41.45" customHeight="1">
      <c r="A1101"/>
      <c r="J1101"/>
      <c r="AA1101"/>
      <c r="AB1101"/>
      <c r="AC1101"/>
      <c r="AD1101"/>
      <c r="AE1101"/>
      <c r="AF1101"/>
      <c r="AG1101"/>
      <c r="AH1101"/>
    </row>
    <row r="1102" spans="1:34" ht="41.45" customHeight="1">
      <c r="A1102"/>
      <c r="J1102"/>
      <c r="AA1102"/>
      <c r="AB1102"/>
      <c r="AC1102"/>
      <c r="AD1102"/>
      <c r="AE1102"/>
      <c r="AF1102"/>
      <c r="AG1102"/>
      <c r="AH1102"/>
    </row>
    <row r="1103" spans="1:34" ht="41.45" customHeight="1">
      <c r="A1103"/>
      <c r="J1103"/>
      <c r="AA1103"/>
      <c r="AB1103"/>
      <c r="AC1103"/>
      <c r="AD1103"/>
      <c r="AE1103"/>
      <c r="AF1103"/>
      <c r="AG1103"/>
      <c r="AH1103"/>
    </row>
    <row r="1104" spans="1:34" ht="41.45" customHeight="1">
      <c r="A1104"/>
      <c r="J1104"/>
      <c r="AA1104"/>
      <c r="AB1104"/>
      <c r="AC1104"/>
      <c r="AD1104"/>
      <c r="AE1104"/>
      <c r="AF1104"/>
      <c r="AG1104"/>
      <c r="AH1104"/>
    </row>
    <row r="1105" spans="1:34" ht="41.45" customHeight="1">
      <c r="A1105"/>
      <c r="J1105"/>
      <c r="AA1105"/>
      <c r="AB1105"/>
      <c r="AC1105"/>
      <c r="AD1105"/>
      <c r="AE1105"/>
      <c r="AF1105"/>
      <c r="AG1105"/>
      <c r="AH1105"/>
    </row>
    <row r="1106" spans="1:34" ht="41.45" customHeight="1">
      <c r="A1106"/>
      <c r="J1106"/>
      <c r="AA1106"/>
      <c r="AB1106"/>
      <c r="AC1106"/>
      <c r="AD1106"/>
      <c r="AE1106"/>
      <c r="AF1106"/>
      <c r="AG1106"/>
      <c r="AH1106"/>
    </row>
    <row r="1107" spans="1:34" ht="41.45" customHeight="1">
      <c r="A1107"/>
      <c r="J1107"/>
      <c r="AA1107"/>
      <c r="AB1107"/>
      <c r="AC1107"/>
      <c r="AD1107"/>
      <c r="AE1107"/>
      <c r="AF1107"/>
      <c r="AG1107"/>
      <c r="AH1107"/>
    </row>
    <row r="1108" spans="1:34" ht="41.45" customHeight="1">
      <c r="A1108"/>
      <c r="J1108"/>
      <c r="AA1108"/>
      <c r="AB1108"/>
      <c r="AC1108"/>
      <c r="AD1108"/>
      <c r="AE1108"/>
      <c r="AF1108"/>
      <c r="AG1108"/>
      <c r="AH1108"/>
    </row>
    <row r="1109" spans="1:34" ht="41.45" customHeight="1">
      <c r="A1109"/>
      <c r="J1109"/>
      <c r="AA1109"/>
      <c r="AB1109"/>
      <c r="AC1109"/>
      <c r="AD1109"/>
      <c r="AE1109"/>
      <c r="AF1109"/>
      <c r="AG1109"/>
      <c r="AH1109"/>
    </row>
    <row r="1110" spans="1:34" ht="41.45" customHeight="1">
      <c r="A1110"/>
      <c r="J1110"/>
      <c r="AA1110"/>
      <c r="AB1110"/>
      <c r="AC1110"/>
      <c r="AD1110"/>
      <c r="AE1110"/>
      <c r="AF1110"/>
      <c r="AG1110"/>
      <c r="AH1110"/>
    </row>
    <row r="1111" spans="1:34" ht="41.45" customHeight="1">
      <c r="A1111"/>
      <c r="J1111"/>
      <c r="AA1111"/>
      <c r="AB1111"/>
      <c r="AC1111"/>
      <c r="AD1111"/>
      <c r="AE1111"/>
      <c r="AF1111"/>
      <c r="AG1111"/>
      <c r="AH1111"/>
    </row>
    <row r="1112" spans="1:34" ht="41.45" customHeight="1">
      <c r="A1112"/>
      <c r="J1112"/>
      <c r="AA1112"/>
      <c r="AB1112"/>
      <c r="AC1112"/>
      <c r="AD1112"/>
      <c r="AE1112"/>
      <c r="AF1112"/>
      <c r="AG1112"/>
      <c r="AH1112"/>
    </row>
    <row r="1113" spans="1:34" ht="41.45" customHeight="1">
      <c r="A1113"/>
      <c r="J1113"/>
      <c r="AA1113"/>
      <c r="AB1113"/>
      <c r="AC1113"/>
      <c r="AD1113"/>
      <c r="AE1113"/>
      <c r="AF1113"/>
      <c r="AG1113"/>
      <c r="AH1113"/>
    </row>
    <row r="1114" spans="1:34" ht="41.45" customHeight="1">
      <c r="A1114"/>
      <c r="J1114"/>
      <c r="AA1114"/>
      <c r="AB1114"/>
      <c r="AC1114"/>
      <c r="AD1114"/>
      <c r="AE1114"/>
      <c r="AF1114"/>
      <c r="AG1114"/>
      <c r="AH1114"/>
    </row>
    <row r="1115" spans="1:34" ht="41.45" customHeight="1">
      <c r="A1115"/>
      <c r="J1115"/>
      <c r="AA1115"/>
      <c r="AB1115"/>
      <c r="AC1115"/>
      <c r="AD1115"/>
      <c r="AE1115"/>
      <c r="AF1115"/>
      <c r="AG1115"/>
      <c r="AH1115"/>
    </row>
    <row r="1116" spans="1:34" ht="41.45" customHeight="1">
      <c r="A1116"/>
      <c r="J1116"/>
      <c r="AA1116"/>
      <c r="AB1116"/>
      <c r="AC1116"/>
      <c r="AD1116"/>
      <c r="AE1116"/>
      <c r="AF1116"/>
      <c r="AG1116"/>
      <c r="AH1116"/>
    </row>
    <row r="1117" spans="1:34" ht="41.45" customHeight="1">
      <c r="A1117"/>
      <c r="J1117"/>
      <c r="AA1117"/>
      <c r="AB1117"/>
      <c r="AC1117"/>
      <c r="AD1117"/>
      <c r="AE1117"/>
      <c r="AF1117"/>
      <c r="AG1117"/>
      <c r="AH1117"/>
    </row>
    <row r="1118" spans="1:34" ht="41.45" customHeight="1">
      <c r="A1118"/>
      <c r="J1118"/>
      <c r="AA1118"/>
      <c r="AB1118"/>
      <c r="AC1118"/>
      <c r="AD1118"/>
      <c r="AE1118"/>
      <c r="AF1118"/>
      <c r="AG1118"/>
      <c r="AH1118"/>
    </row>
    <row r="1119" spans="1:34" ht="41.45" customHeight="1">
      <c r="A1119"/>
      <c r="J1119"/>
      <c r="AA1119"/>
      <c r="AB1119"/>
      <c r="AC1119"/>
      <c r="AD1119"/>
      <c r="AE1119"/>
      <c r="AF1119"/>
      <c r="AG1119"/>
      <c r="AH1119"/>
    </row>
    <row r="1120" spans="1:34" ht="41.45" customHeight="1">
      <c r="A1120"/>
      <c r="J1120"/>
      <c r="AA1120"/>
      <c r="AB1120"/>
      <c r="AC1120"/>
      <c r="AD1120"/>
      <c r="AE1120"/>
      <c r="AF1120"/>
      <c r="AG1120"/>
      <c r="AH1120"/>
    </row>
    <row r="1121" spans="1:34" ht="41.45" customHeight="1">
      <c r="A1121"/>
      <c r="J1121"/>
      <c r="AA1121"/>
      <c r="AB1121"/>
      <c r="AC1121"/>
      <c r="AD1121"/>
      <c r="AE1121"/>
      <c r="AF1121"/>
      <c r="AG1121"/>
      <c r="AH1121"/>
    </row>
    <row r="1122" spans="1:34" ht="41.45" customHeight="1">
      <c r="A1122"/>
      <c r="J1122"/>
      <c r="AA1122"/>
      <c r="AB1122"/>
      <c r="AC1122"/>
      <c r="AD1122"/>
      <c r="AE1122"/>
      <c r="AF1122"/>
      <c r="AG1122"/>
      <c r="AH1122"/>
    </row>
    <row r="1123" spans="1:34" ht="41.45" customHeight="1">
      <c r="A1123"/>
      <c r="J1123"/>
      <c r="AA1123"/>
      <c r="AB1123"/>
      <c r="AC1123"/>
      <c r="AD1123"/>
      <c r="AE1123"/>
      <c r="AF1123"/>
      <c r="AG1123"/>
      <c r="AH1123"/>
    </row>
    <row r="1124" spans="1:34" ht="41.45" customHeight="1">
      <c r="A1124"/>
      <c r="J1124"/>
      <c r="AA1124"/>
      <c r="AB1124"/>
      <c r="AC1124"/>
      <c r="AD1124"/>
      <c r="AE1124"/>
      <c r="AF1124"/>
      <c r="AG1124"/>
      <c r="AH1124"/>
    </row>
    <row r="1125" spans="1:34" ht="41.45" customHeight="1">
      <c r="A1125"/>
      <c r="J1125"/>
      <c r="AA1125"/>
      <c r="AB1125"/>
      <c r="AC1125"/>
      <c r="AD1125"/>
      <c r="AE1125"/>
      <c r="AF1125"/>
      <c r="AG1125"/>
      <c r="AH1125"/>
    </row>
    <row r="1126" spans="1:34" ht="41.45" customHeight="1">
      <c r="A1126"/>
      <c r="J1126"/>
      <c r="AA1126"/>
      <c r="AB1126"/>
      <c r="AC1126"/>
      <c r="AD1126"/>
      <c r="AE1126"/>
      <c r="AF1126"/>
      <c r="AG1126"/>
      <c r="AH1126"/>
    </row>
    <row r="1127" spans="1:34" ht="41.45" customHeight="1">
      <c r="A1127"/>
      <c r="J1127"/>
      <c r="AA1127"/>
      <c r="AB1127"/>
      <c r="AC1127"/>
      <c r="AD1127"/>
      <c r="AE1127"/>
      <c r="AF1127"/>
      <c r="AG1127"/>
      <c r="AH1127"/>
    </row>
    <row r="1128" spans="1:34" ht="41.45" customHeight="1">
      <c r="A1128"/>
      <c r="J1128"/>
      <c r="AA1128"/>
      <c r="AB1128"/>
      <c r="AC1128"/>
      <c r="AD1128"/>
      <c r="AE1128"/>
      <c r="AF1128"/>
      <c r="AG1128"/>
      <c r="AH1128"/>
    </row>
    <row r="1129" spans="1:34" ht="41.45" customHeight="1">
      <c r="A1129"/>
      <c r="J1129"/>
      <c r="AA1129"/>
      <c r="AB1129"/>
      <c r="AC1129"/>
      <c r="AD1129"/>
      <c r="AE1129"/>
      <c r="AF1129"/>
      <c r="AG1129"/>
      <c r="AH1129"/>
    </row>
    <row r="1130" spans="1:34" ht="41.45" customHeight="1">
      <c r="A1130"/>
      <c r="J1130"/>
      <c r="AA1130"/>
      <c r="AB1130"/>
      <c r="AC1130"/>
      <c r="AD1130"/>
      <c r="AE1130"/>
      <c r="AF1130"/>
      <c r="AG1130"/>
      <c r="AH1130"/>
    </row>
    <row r="1131" spans="1:34" ht="41.45" customHeight="1">
      <c r="A1131"/>
      <c r="J1131"/>
      <c r="AA1131"/>
      <c r="AB1131"/>
      <c r="AC1131"/>
      <c r="AD1131"/>
      <c r="AE1131"/>
      <c r="AF1131"/>
      <c r="AG1131"/>
      <c r="AH1131"/>
    </row>
    <row r="1132" spans="1:34" ht="41.45" customHeight="1">
      <c r="A1132"/>
      <c r="J1132"/>
      <c r="AA1132"/>
      <c r="AB1132"/>
      <c r="AC1132"/>
      <c r="AD1132"/>
      <c r="AE1132"/>
      <c r="AF1132"/>
      <c r="AG1132"/>
      <c r="AH1132"/>
    </row>
    <row r="1133" spans="1:34" ht="41.45" customHeight="1">
      <c r="A1133"/>
      <c r="J1133"/>
      <c r="AA1133"/>
      <c r="AB1133"/>
      <c r="AC1133"/>
      <c r="AD1133"/>
      <c r="AE1133"/>
      <c r="AF1133"/>
      <c r="AG1133"/>
      <c r="AH1133"/>
    </row>
    <row r="1134" spans="1:34" ht="41.45" customHeight="1">
      <c r="A1134"/>
      <c r="J1134"/>
      <c r="AA1134"/>
      <c r="AB1134"/>
      <c r="AC1134"/>
      <c r="AD1134"/>
      <c r="AE1134"/>
      <c r="AF1134"/>
      <c r="AG1134"/>
      <c r="AH1134"/>
    </row>
    <row r="1135" spans="1:34" ht="41.45" customHeight="1">
      <c r="A1135"/>
      <c r="J1135"/>
      <c r="AA1135"/>
      <c r="AB1135"/>
      <c r="AC1135"/>
      <c r="AD1135"/>
      <c r="AE1135"/>
      <c r="AF1135"/>
      <c r="AG1135"/>
      <c r="AH1135"/>
    </row>
    <row r="1136" spans="1:34" ht="41.45" customHeight="1">
      <c r="A1136"/>
      <c r="J1136"/>
      <c r="AA1136"/>
      <c r="AB1136"/>
      <c r="AC1136"/>
      <c r="AD1136"/>
      <c r="AE1136"/>
      <c r="AF1136"/>
      <c r="AG1136"/>
      <c r="AH1136"/>
    </row>
    <row r="1137" spans="1:34" ht="41.45" customHeight="1">
      <c r="A1137"/>
      <c r="J1137"/>
      <c r="AA1137"/>
      <c r="AB1137"/>
      <c r="AC1137"/>
      <c r="AD1137"/>
      <c r="AE1137"/>
      <c r="AF1137"/>
      <c r="AG1137"/>
      <c r="AH1137"/>
    </row>
    <row r="1138" spans="1:34" ht="41.45" customHeight="1">
      <c r="A1138"/>
      <c r="J1138"/>
      <c r="AA1138"/>
      <c r="AB1138"/>
      <c r="AC1138"/>
      <c r="AD1138"/>
      <c r="AE1138"/>
      <c r="AF1138"/>
      <c r="AG1138"/>
      <c r="AH1138"/>
    </row>
    <row r="1139" spans="1:34" ht="41.45" customHeight="1">
      <c r="A1139"/>
      <c r="J1139"/>
      <c r="AA1139"/>
      <c r="AB1139"/>
      <c r="AC1139"/>
      <c r="AD1139"/>
      <c r="AE1139"/>
      <c r="AF1139"/>
      <c r="AG1139"/>
      <c r="AH1139"/>
    </row>
    <row r="1140" spans="1:34" ht="41.45" customHeight="1">
      <c r="A1140"/>
      <c r="J1140"/>
      <c r="AA1140"/>
      <c r="AB1140"/>
      <c r="AC1140"/>
      <c r="AD1140"/>
      <c r="AE1140"/>
      <c r="AF1140"/>
      <c r="AG1140"/>
      <c r="AH1140"/>
    </row>
    <row r="1141" spans="1:34" ht="41.45" customHeight="1">
      <c r="A1141"/>
      <c r="J1141"/>
      <c r="AA1141"/>
      <c r="AB1141"/>
      <c r="AC1141"/>
      <c r="AD1141"/>
      <c r="AE1141"/>
      <c r="AF1141"/>
      <c r="AG1141"/>
      <c r="AH1141"/>
    </row>
    <row r="1142" spans="1:34" ht="41.45" customHeight="1">
      <c r="A1142"/>
      <c r="J1142"/>
      <c r="AA1142"/>
      <c r="AB1142"/>
      <c r="AC1142"/>
      <c r="AD1142"/>
      <c r="AE1142"/>
      <c r="AF1142"/>
      <c r="AG1142"/>
      <c r="AH1142"/>
    </row>
    <row r="1143" spans="1:34" ht="41.45" customHeight="1">
      <c r="A1143"/>
      <c r="J1143"/>
      <c r="AA1143"/>
      <c r="AB1143"/>
      <c r="AC1143"/>
      <c r="AD1143"/>
      <c r="AE1143"/>
      <c r="AF1143"/>
      <c r="AG1143"/>
      <c r="AH1143"/>
    </row>
    <row r="1144" spans="1:34" ht="41.45" customHeight="1">
      <c r="A1144"/>
      <c r="J1144"/>
      <c r="AA1144"/>
      <c r="AB1144"/>
      <c r="AC1144"/>
      <c r="AD1144"/>
      <c r="AE1144"/>
      <c r="AF1144"/>
      <c r="AG1144"/>
      <c r="AH1144"/>
    </row>
    <row r="1145" spans="1:34" ht="41.45" customHeight="1">
      <c r="A1145"/>
      <c r="J1145"/>
      <c r="AA1145"/>
      <c r="AB1145"/>
      <c r="AC1145"/>
      <c r="AD1145"/>
      <c r="AE1145"/>
      <c r="AF1145"/>
      <c r="AG1145"/>
      <c r="AH1145"/>
    </row>
    <row r="1146" spans="1:34" ht="41.45" customHeight="1">
      <c r="A1146"/>
      <c r="J1146"/>
      <c r="AA1146"/>
      <c r="AB1146"/>
      <c r="AC1146"/>
      <c r="AD1146"/>
      <c r="AE1146"/>
      <c r="AF1146"/>
      <c r="AG1146"/>
      <c r="AH1146"/>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row r="3014" spans="1:34" ht="41.45" customHeight="1">
      <c r="A3014"/>
      <c r="J3014"/>
      <c r="AA3014"/>
      <c r="AB3014"/>
      <c r="AC3014"/>
      <c r="AD3014"/>
      <c r="AE3014"/>
      <c r="AF3014"/>
      <c r="AG3014"/>
      <c r="AH3014"/>
    </row>
    <row r="3015" spans="1:34" ht="41.45" customHeight="1">
      <c r="A3015"/>
      <c r="J3015"/>
      <c r="AA3015"/>
      <c r="AB3015"/>
      <c r="AC3015"/>
      <c r="AD3015"/>
      <c r="AE3015"/>
      <c r="AF3015"/>
      <c r="AG3015"/>
      <c r="AH3015"/>
    </row>
    <row r="3016" spans="1:34" ht="41.45" customHeight="1">
      <c r="A3016"/>
      <c r="J3016"/>
      <c r="AA3016"/>
      <c r="AB3016"/>
      <c r="AC3016"/>
      <c r="AD3016"/>
      <c r="AE3016"/>
      <c r="AF3016"/>
      <c r="AG3016"/>
      <c r="AH3016"/>
    </row>
    <row r="3017" spans="1:34" ht="41.45" customHeight="1">
      <c r="A3017"/>
      <c r="J3017"/>
      <c r="AA3017"/>
      <c r="AB3017"/>
      <c r="AC3017"/>
      <c r="AD3017"/>
      <c r="AE3017"/>
      <c r="AF3017"/>
      <c r="AG3017"/>
      <c r="AH3017"/>
    </row>
    <row r="3018" spans="1:34" ht="41.45" customHeight="1">
      <c r="A3018"/>
      <c r="J3018"/>
      <c r="AA3018"/>
      <c r="AB3018"/>
      <c r="AC3018"/>
      <c r="AD3018"/>
      <c r="AE3018"/>
      <c r="AF3018"/>
      <c r="AG3018"/>
      <c r="AH3018"/>
    </row>
    <row r="3019" spans="1:34" ht="41.45" customHeight="1">
      <c r="A3019"/>
      <c r="J3019"/>
      <c r="AA3019"/>
      <c r="AB3019"/>
      <c r="AC3019"/>
      <c r="AD3019"/>
      <c r="AE3019"/>
      <c r="AF3019"/>
      <c r="AG3019"/>
      <c r="AH3019"/>
    </row>
    <row r="3020" spans="1:34" ht="41.45" customHeight="1">
      <c r="A3020"/>
      <c r="J3020"/>
      <c r="AA3020"/>
      <c r="AB3020"/>
      <c r="AC3020"/>
      <c r="AD3020"/>
      <c r="AE3020"/>
      <c r="AF3020"/>
      <c r="AG3020"/>
      <c r="AH3020"/>
    </row>
    <row r="3021" spans="1:34" ht="41.45" customHeight="1">
      <c r="A3021"/>
      <c r="J3021"/>
      <c r="AA3021"/>
      <c r="AB3021"/>
      <c r="AC3021"/>
      <c r="AD3021"/>
      <c r="AE3021"/>
      <c r="AF3021"/>
      <c r="AG3021"/>
      <c r="AH3021"/>
    </row>
    <row r="3022" spans="1:34" ht="41.45" customHeight="1">
      <c r="A3022"/>
      <c r="J3022"/>
      <c r="AA3022"/>
      <c r="AB3022"/>
      <c r="AC3022"/>
      <c r="AD3022"/>
      <c r="AE3022"/>
      <c r="AF3022"/>
      <c r="AG3022"/>
      <c r="AH3022"/>
    </row>
    <row r="3023" spans="1:34" ht="41.45" customHeight="1">
      <c r="A3023"/>
      <c r="J3023"/>
      <c r="AA3023"/>
      <c r="AB3023"/>
      <c r="AC3023"/>
      <c r="AD3023"/>
      <c r="AE3023"/>
      <c r="AF3023"/>
      <c r="AG3023"/>
      <c r="AH3023"/>
    </row>
    <row r="3024" spans="1:34" ht="41.45" customHeight="1">
      <c r="A3024"/>
      <c r="J3024"/>
      <c r="AA3024"/>
      <c r="AB3024"/>
      <c r="AC3024"/>
      <c r="AD3024"/>
      <c r="AE3024"/>
      <c r="AF3024"/>
      <c r="AG3024"/>
      <c r="AH3024"/>
    </row>
    <row r="3025" spans="1:34" ht="41.45" customHeight="1">
      <c r="A3025"/>
      <c r="J3025"/>
      <c r="AA3025"/>
      <c r="AB3025"/>
      <c r="AC3025"/>
      <c r="AD3025"/>
      <c r="AE3025"/>
      <c r="AF3025"/>
      <c r="AG3025"/>
      <c r="AH3025"/>
    </row>
    <row r="3026" spans="1:34" ht="41.45" customHeight="1">
      <c r="A3026"/>
      <c r="J3026"/>
      <c r="AA3026"/>
      <c r="AB3026"/>
      <c r="AC3026"/>
      <c r="AD3026"/>
      <c r="AE3026"/>
      <c r="AF3026"/>
      <c r="AG3026"/>
      <c r="AH3026"/>
    </row>
    <row r="3027" spans="1:34" ht="41.45" customHeight="1">
      <c r="A3027"/>
      <c r="J3027"/>
      <c r="AA3027"/>
      <c r="AB3027"/>
      <c r="AC3027"/>
      <c r="AD3027"/>
      <c r="AE3027"/>
      <c r="AF3027"/>
      <c r="AG3027"/>
      <c r="AH3027"/>
    </row>
    <row r="3028" spans="1:34" ht="41.45" customHeight="1">
      <c r="A3028"/>
      <c r="J3028"/>
      <c r="AA3028"/>
      <c r="AB3028"/>
      <c r="AC3028"/>
      <c r="AD3028"/>
      <c r="AE3028"/>
      <c r="AF3028"/>
      <c r="AG3028"/>
      <c r="AH3028"/>
    </row>
    <row r="3029" spans="1:34" ht="41.45" customHeight="1">
      <c r="A3029"/>
      <c r="J3029"/>
      <c r="AA3029"/>
      <c r="AB3029"/>
      <c r="AC3029"/>
      <c r="AD3029"/>
      <c r="AE3029"/>
      <c r="AF3029"/>
      <c r="AG3029"/>
      <c r="AH3029"/>
    </row>
    <row r="3030" spans="1:34" ht="41.45" customHeight="1">
      <c r="A3030"/>
      <c r="J3030"/>
      <c r="AA3030"/>
      <c r="AB3030"/>
      <c r="AC3030"/>
      <c r="AD3030"/>
      <c r="AE3030"/>
      <c r="AF3030"/>
      <c r="AG3030"/>
      <c r="AH3030"/>
    </row>
    <row r="3031" spans="1:34" ht="41.45" customHeight="1">
      <c r="A3031"/>
      <c r="J3031"/>
      <c r="AA3031"/>
      <c r="AB3031"/>
      <c r="AC3031"/>
      <c r="AD3031"/>
      <c r="AE3031"/>
      <c r="AF3031"/>
      <c r="AG3031"/>
      <c r="AH3031"/>
    </row>
    <row r="3032" spans="1:34" ht="41.45" customHeight="1">
      <c r="A3032"/>
      <c r="J3032"/>
      <c r="AA3032"/>
      <c r="AB3032"/>
      <c r="AC3032"/>
      <c r="AD3032"/>
      <c r="AE3032"/>
      <c r="AF3032"/>
      <c r="AG3032"/>
      <c r="AH3032"/>
    </row>
    <row r="3033" spans="1:34" ht="41.45" customHeight="1">
      <c r="A3033"/>
      <c r="J3033"/>
      <c r="AA3033"/>
      <c r="AB3033"/>
      <c r="AC3033"/>
      <c r="AD3033"/>
      <c r="AE3033"/>
      <c r="AF3033"/>
      <c r="AG3033"/>
      <c r="AH3033"/>
    </row>
    <row r="3034" spans="1:34" ht="41.45" customHeight="1">
      <c r="A3034"/>
      <c r="J3034"/>
      <c r="AA3034"/>
      <c r="AB3034"/>
      <c r="AC3034"/>
      <c r="AD3034"/>
      <c r="AE3034"/>
      <c r="AF3034"/>
      <c r="AG3034"/>
      <c r="AH3034"/>
    </row>
    <row r="3035" spans="1:34" ht="41.45" customHeight="1">
      <c r="A3035"/>
      <c r="J3035"/>
      <c r="AA3035"/>
      <c r="AB3035"/>
      <c r="AC3035"/>
      <c r="AD3035"/>
      <c r="AE3035"/>
      <c r="AF3035"/>
      <c r="AG3035"/>
      <c r="AH3035"/>
    </row>
    <row r="3036" spans="1:34" ht="41.45" customHeight="1">
      <c r="A3036"/>
      <c r="J3036"/>
      <c r="AA3036"/>
      <c r="AB3036"/>
      <c r="AC3036"/>
      <c r="AD3036"/>
      <c r="AE3036"/>
      <c r="AF3036"/>
      <c r="AG3036"/>
      <c r="AH3036"/>
    </row>
    <row r="3037" spans="1:34" ht="41.45" customHeight="1">
      <c r="A3037"/>
      <c r="J3037"/>
      <c r="AA3037"/>
      <c r="AB3037"/>
      <c r="AC3037"/>
      <c r="AD3037"/>
      <c r="AE3037"/>
      <c r="AF3037"/>
      <c r="AG3037"/>
      <c r="AH3037"/>
    </row>
    <row r="3038" spans="1:34" ht="41.45" customHeight="1">
      <c r="A3038"/>
      <c r="J3038"/>
      <c r="AA3038"/>
      <c r="AB3038"/>
      <c r="AC3038"/>
      <c r="AD3038"/>
      <c r="AE3038"/>
      <c r="AF3038"/>
      <c r="AG3038"/>
      <c r="AH3038"/>
    </row>
    <row r="3039" spans="1:34" ht="41.45" customHeight="1">
      <c r="A3039"/>
      <c r="J3039"/>
      <c r="AA3039"/>
      <c r="AB3039"/>
      <c r="AC3039"/>
      <c r="AD3039"/>
      <c r="AE3039"/>
      <c r="AF3039"/>
      <c r="AG3039"/>
      <c r="AH3039"/>
    </row>
    <row r="3040" spans="1:34" ht="41.45" customHeight="1">
      <c r="A3040"/>
      <c r="J3040"/>
      <c r="AA3040"/>
      <c r="AB3040"/>
      <c r="AC3040"/>
      <c r="AD3040"/>
      <c r="AE3040"/>
      <c r="AF3040"/>
      <c r="AG3040"/>
      <c r="AH3040"/>
    </row>
    <row r="3041" spans="1:34" ht="41.45" customHeight="1">
      <c r="A3041"/>
      <c r="J3041"/>
      <c r="AA3041"/>
      <c r="AB3041"/>
      <c r="AC3041"/>
      <c r="AD3041"/>
      <c r="AE3041"/>
      <c r="AF3041"/>
      <c r="AG3041"/>
      <c r="AH3041"/>
    </row>
    <row r="3042" spans="1:34" ht="41.45" customHeight="1">
      <c r="A3042"/>
      <c r="J3042"/>
      <c r="AA3042"/>
      <c r="AB3042"/>
      <c r="AC3042"/>
      <c r="AD3042"/>
      <c r="AE3042"/>
      <c r="AF3042"/>
      <c r="AG3042"/>
      <c r="AH3042"/>
    </row>
    <row r="3043" spans="1:34" ht="41.45" customHeight="1">
      <c r="A3043"/>
      <c r="J3043"/>
      <c r="AA3043"/>
      <c r="AB3043"/>
      <c r="AC3043"/>
      <c r="AD3043"/>
      <c r="AE3043"/>
      <c r="AF3043"/>
      <c r="AG3043"/>
      <c r="AH3043"/>
    </row>
    <row r="3044" spans="1:34" ht="41.45" customHeight="1">
      <c r="A3044"/>
      <c r="J3044"/>
      <c r="AA3044"/>
      <c r="AB3044"/>
      <c r="AC3044"/>
      <c r="AD3044"/>
      <c r="AE3044"/>
      <c r="AF3044"/>
      <c r="AG3044"/>
      <c r="AH3044"/>
    </row>
    <row r="3045" spans="1:34" ht="41.45" customHeight="1">
      <c r="A3045"/>
      <c r="J3045"/>
      <c r="AA3045"/>
      <c r="AB3045"/>
      <c r="AC3045"/>
      <c r="AD3045"/>
      <c r="AE3045"/>
      <c r="AF3045"/>
      <c r="AG3045"/>
      <c r="AH3045"/>
    </row>
    <row r="3046" spans="1:34" ht="41.45" customHeight="1">
      <c r="A3046"/>
      <c r="J3046"/>
      <c r="AA3046"/>
      <c r="AB3046"/>
      <c r="AC3046"/>
      <c r="AD3046"/>
      <c r="AE3046"/>
      <c r="AF3046"/>
      <c r="AG3046"/>
      <c r="AH3046"/>
    </row>
    <row r="3047" spans="1:34" ht="41.45" customHeight="1">
      <c r="A3047"/>
      <c r="J3047"/>
      <c r="AA3047"/>
      <c r="AB3047"/>
      <c r="AC3047"/>
      <c r="AD3047"/>
      <c r="AE3047"/>
      <c r="AF3047"/>
      <c r="AG3047"/>
      <c r="AH3047"/>
    </row>
    <row r="3048" spans="1:34" ht="41.45" customHeight="1">
      <c r="A3048"/>
      <c r="J3048"/>
      <c r="AA3048"/>
      <c r="AB3048"/>
      <c r="AC3048"/>
      <c r="AD3048"/>
      <c r="AE3048"/>
      <c r="AF3048"/>
      <c r="AG3048"/>
      <c r="AH3048"/>
    </row>
    <row r="3049" spans="1:34" ht="41.45" customHeight="1">
      <c r="A3049"/>
      <c r="J3049"/>
      <c r="AA3049"/>
      <c r="AB3049"/>
      <c r="AC3049"/>
      <c r="AD3049"/>
      <c r="AE3049"/>
      <c r="AF3049"/>
      <c r="AG3049"/>
      <c r="AH3049"/>
    </row>
    <row r="3050" spans="1:34" ht="41.45" customHeight="1">
      <c r="A3050"/>
      <c r="J3050"/>
      <c r="AA3050"/>
      <c r="AB3050"/>
      <c r="AC3050"/>
      <c r="AD3050"/>
      <c r="AE3050"/>
      <c r="AF3050"/>
      <c r="AG3050"/>
      <c r="AH3050"/>
    </row>
    <row r="3051" spans="1:34" ht="41.45" customHeight="1">
      <c r="A3051"/>
      <c r="J3051"/>
      <c r="AA3051"/>
      <c r="AB3051"/>
      <c r="AC3051"/>
      <c r="AD3051"/>
      <c r="AE3051"/>
      <c r="AF3051"/>
      <c r="AG3051"/>
      <c r="AH3051"/>
    </row>
    <row r="3052" spans="1:34" ht="41.45" customHeight="1">
      <c r="A3052"/>
      <c r="J3052"/>
      <c r="AA3052"/>
      <c r="AB3052"/>
      <c r="AC3052"/>
      <c r="AD3052"/>
      <c r="AE3052"/>
      <c r="AF3052"/>
      <c r="AG3052"/>
      <c r="AH3052"/>
    </row>
    <row r="3053" spans="1:34" ht="41.45" customHeight="1">
      <c r="A3053"/>
      <c r="J3053"/>
      <c r="AA3053"/>
      <c r="AB3053"/>
      <c r="AC3053"/>
      <c r="AD3053"/>
      <c r="AE3053"/>
      <c r="AF3053"/>
      <c r="AG3053"/>
      <c r="AH3053"/>
    </row>
    <row r="3054" spans="1:34" ht="41.45" customHeight="1">
      <c r="A3054"/>
      <c r="J3054"/>
      <c r="AA3054"/>
      <c r="AB3054"/>
      <c r="AC3054"/>
      <c r="AD3054"/>
      <c r="AE3054"/>
      <c r="AF3054"/>
      <c r="AG3054"/>
      <c r="AH3054"/>
    </row>
    <row r="3055" spans="1:34" ht="41.45" customHeight="1">
      <c r="A3055"/>
      <c r="J3055"/>
      <c r="AA3055"/>
      <c r="AB3055"/>
      <c r="AC3055"/>
      <c r="AD3055"/>
      <c r="AE3055"/>
      <c r="AF3055"/>
      <c r="AG3055"/>
      <c r="AH3055"/>
    </row>
    <row r="3056" spans="1:34" ht="41.45" customHeight="1">
      <c r="A3056"/>
      <c r="J3056"/>
      <c r="AA3056"/>
      <c r="AB3056"/>
      <c r="AC3056"/>
      <c r="AD3056"/>
      <c r="AE3056"/>
      <c r="AF3056"/>
      <c r="AG3056"/>
      <c r="AH3056"/>
    </row>
    <row r="3057" spans="1:34" ht="41.45" customHeight="1">
      <c r="A3057"/>
      <c r="J3057"/>
      <c r="AA3057"/>
      <c r="AB3057"/>
      <c r="AC3057"/>
      <c r="AD3057"/>
      <c r="AE3057"/>
      <c r="AF3057"/>
      <c r="AG3057"/>
      <c r="AH3057"/>
    </row>
    <row r="3058" spans="1:34" ht="41.45" customHeight="1">
      <c r="A3058"/>
      <c r="J3058"/>
      <c r="AA3058"/>
      <c r="AB3058"/>
      <c r="AC3058"/>
      <c r="AD3058"/>
      <c r="AE3058"/>
      <c r="AF3058"/>
      <c r="AG3058"/>
      <c r="AH3058"/>
    </row>
    <row r="3059" spans="1:34" ht="41.45" customHeight="1">
      <c r="A3059"/>
      <c r="J3059"/>
      <c r="AA3059"/>
      <c r="AB3059"/>
      <c r="AC3059"/>
      <c r="AD3059"/>
      <c r="AE3059"/>
      <c r="AF3059"/>
      <c r="AG3059"/>
      <c r="AH3059"/>
    </row>
    <row r="3060" spans="1:34" ht="41.45" customHeight="1">
      <c r="A3060"/>
      <c r="J3060"/>
      <c r="AA3060"/>
      <c r="AB3060"/>
      <c r="AC3060"/>
      <c r="AD3060"/>
      <c r="AE3060"/>
      <c r="AF3060"/>
      <c r="AG3060"/>
      <c r="AH3060"/>
    </row>
    <row r="3061" spans="1:34" ht="41.45" customHeight="1">
      <c r="A3061"/>
      <c r="J3061"/>
      <c r="AA3061"/>
      <c r="AB3061"/>
      <c r="AC3061"/>
      <c r="AD3061"/>
      <c r="AE3061"/>
      <c r="AF3061"/>
      <c r="AG3061"/>
      <c r="AH3061"/>
    </row>
    <row r="3062" spans="1:34" ht="41.45" customHeight="1">
      <c r="A3062"/>
      <c r="J3062"/>
      <c r="AA3062"/>
      <c r="AB3062"/>
      <c r="AC3062"/>
      <c r="AD3062"/>
      <c r="AE3062"/>
      <c r="AF3062"/>
      <c r="AG3062"/>
      <c r="AH3062"/>
    </row>
    <row r="3063" spans="1:34" ht="41.45" customHeight="1">
      <c r="A3063"/>
      <c r="J3063"/>
      <c r="AA3063"/>
      <c r="AB3063"/>
      <c r="AC3063"/>
      <c r="AD3063"/>
      <c r="AE3063"/>
      <c r="AF3063"/>
      <c r="AG3063"/>
      <c r="AH3063"/>
    </row>
    <row r="3064" spans="1:34" ht="41.45" customHeight="1">
      <c r="A3064"/>
      <c r="J3064"/>
      <c r="AA3064"/>
      <c r="AB3064"/>
      <c r="AC3064"/>
      <c r="AD3064"/>
      <c r="AE3064"/>
      <c r="AF3064"/>
      <c r="AG3064"/>
      <c r="AH3064"/>
    </row>
    <row r="3065" spans="1:34" ht="41.45" customHeight="1">
      <c r="A3065"/>
      <c r="J3065"/>
      <c r="AA3065"/>
      <c r="AB3065"/>
      <c r="AC3065"/>
      <c r="AD3065"/>
      <c r="AE3065"/>
      <c r="AF3065"/>
      <c r="AG3065"/>
      <c r="AH3065"/>
    </row>
    <row r="3066" spans="1:34" ht="41.45" customHeight="1">
      <c r="A3066"/>
      <c r="J3066"/>
      <c r="AA3066"/>
      <c r="AB3066"/>
      <c r="AC3066"/>
      <c r="AD3066"/>
      <c r="AE3066"/>
      <c r="AF3066"/>
      <c r="AG3066"/>
      <c r="AH3066"/>
    </row>
    <row r="3067" spans="1:34" ht="41.45" customHeight="1">
      <c r="A3067"/>
      <c r="J3067"/>
      <c r="AA3067"/>
      <c r="AB3067"/>
      <c r="AC3067"/>
      <c r="AD3067"/>
      <c r="AE3067"/>
      <c r="AF3067"/>
      <c r="AG3067"/>
      <c r="AH3067"/>
    </row>
    <row r="3068" spans="1:34" ht="41.45" customHeight="1">
      <c r="A3068"/>
      <c r="J3068"/>
      <c r="AA3068"/>
      <c r="AB3068"/>
      <c r="AC3068"/>
      <c r="AD3068"/>
      <c r="AE3068"/>
      <c r="AF3068"/>
      <c r="AG3068"/>
      <c r="AH3068"/>
    </row>
    <row r="3069" spans="1:34" ht="41.45" customHeight="1">
      <c r="A3069"/>
      <c r="J3069"/>
      <c r="AA3069"/>
      <c r="AB3069"/>
      <c r="AC3069"/>
      <c r="AD3069"/>
      <c r="AE3069"/>
      <c r="AF3069"/>
      <c r="AG3069"/>
      <c r="AH3069"/>
    </row>
    <row r="3070" spans="1:34" ht="41.45" customHeight="1">
      <c r="A3070"/>
      <c r="J3070"/>
      <c r="AA3070"/>
      <c r="AB3070"/>
      <c r="AC3070"/>
      <c r="AD3070"/>
      <c r="AE3070"/>
      <c r="AF3070"/>
      <c r="AG3070"/>
      <c r="AH3070"/>
    </row>
    <row r="3071" spans="1:34" ht="41.45" customHeight="1">
      <c r="A3071"/>
      <c r="J3071"/>
      <c r="AA3071"/>
      <c r="AB3071"/>
      <c r="AC3071"/>
      <c r="AD3071"/>
      <c r="AE3071"/>
      <c r="AF3071"/>
      <c r="AG3071"/>
      <c r="AH3071"/>
    </row>
    <row r="3072" spans="1:34" ht="41.45" customHeight="1">
      <c r="A3072"/>
      <c r="J3072"/>
      <c r="AA3072"/>
      <c r="AB3072"/>
      <c r="AC3072"/>
      <c r="AD3072"/>
      <c r="AE3072"/>
      <c r="AF3072"/>
      <c r="AG3072"/>
      <c r="AH3072"/>
    </row>
    <row r="3073" spans="1:34" ht="41.45" customHeight="1">
      <c r="A3073"/>
      <c r="J3073"/>
      <c r="AA3073"/>
      <c r="AB3073"/>
      <c r="AC3073"/>
      <c r="AD3073"/>
      <c r="AE3073"/>
      <c r="AF3073"/>
      <c r="AG3073"/>
      <c r="AH3073"/>
    </row>
    <row r="3074" spans="1:34" ht="41.45" customHeight="1">
      <c r="A3074"/>
      <c r="J3074"/>
      <c r="AA3074"/>
      <c r="AB3074"/>
      <c r="AC3074"/>
      <c r="AD3074"/>
      <c r="AE3074"/>
      <c r="AF3074"/>
      <c r="AG3074"/>
      <c r="AH3074"/>
    </row>
    <row r="3075" spans="1:34" ht="41.45" customHeight="1">
      <c r="A3075"/>
      <c r="J3075"/>
      <c r="AA3075"/>
      <c r="AB3075"/>
      <c r="AC3075"/>
      <c r="AD3075"/>
      <c r="AE3075"/>
      <c r="AF3075"/>
      <c r="AG3075"/>
      <c r="AH3075"/>
    </row>
    <row r="3076" spans="1:34" ht="41.45" customHeight="1">
      <c r="A3076"/>
      <c r="J3076"/>
      <c r="AA3076"/>
      <c r="AB3076"/>
      <c r="AC3076"/>
      <c r="AD3076"/>
      <c r="AE3076"/>
      <c r="AF3076"/>
      <c r="AG3076"/>
      <c r="AH3076"/>
    </row>
    <row r="3077" spans="1:34" ht="41.45" customHeight="1">
      <c r="A3077"/>
      <c r="J3077"/>
      <c r="AA3077"/>
      <c r="AB3077"/>
      <c r="AC3077"/>
      <c r="AD3077"/>
      <c r="AE3077"/>
      <c r="AF3077"/>
      <c r="AG3077"/>
      <c r="AH3077"/>
    </row>
    <row r="3078" spans="1:34" ht="41.45" customHeight="1">
      <c r="A3078"/>
      <c r="J3078"/>
      <c r="AA3078"/>
      <c r="AB3078"/>
      <c r="AC3078"/>
      <c r="AD3078"/>
      <c r="AE3078"/>
      <c r="AF3078"/>
      <c r="AG3078"/>
      <c r="AH3078"/>
    </row>
    <row r="3079" spans="1:34" ht="41.45" customHeight="1">
      <c r="A3079"/>
      <c r="J3079"/>
      <c r="AA3079"/>
      <c r="AB3079"/>
      <c r="AC3079"/>
      <c r="AD3079"/>
      <c r="AE3079"/>
      <c r="AF3079"/>
      <c r="AG3079"/>
      <c r="AH3079"/>
    </row>
    <row r="3080" spans="1:34" ht="41.45" customHeight="1">
      <c r="A3080"/>
      <c r="J3080"/>
      <c r="AA3080"/>
      <c r="AB3080"/>
      <c r="AC3080"/>
      <c r="AD3080"/>
      <c r="AE3080"/>
      <c r="AF3080"/>
      <c r="AG3080"/>
      <c r="AH3080"/>
    </row>
    <row r="3081" spans="1:34" ht="41.45" customHeight="1">
      <c r="A3081"/>
      <c r="J3081"/>
      <c r="AA3081"/>
      <c r="AB3081"/>
      <c r="AC3081"/>
      <c r="AD3081"/>
      <c r="AE3081"/>
      <c r="AF3081"/>
      <c r="AG3081"/>
      <c r="AH3081"/>
    </row>
    <row r="3082" spans="1:34" ht="41.45" customHeight="1">
      <c r="A3082"/>
      <c r="J3082"/>
      <c r="AA3082"/>
      <c r="AB3082"/>
      <c r="AC3082"/>
      <c r="AD3082"/>
      <c r="AE3082"/>
      <c r="AF3082"/>
      <c r="AG3082"/>
      <c r="AH3082"/>
    </row>
    <row r="3083" spans="1:34" ht="41.45" customHeight="1">
      <c r="A3083"/>
      <c r="J3083"/>
      <c r="AA3083"/>
      <c r="AB3083"/>
      <c r="AC3083"/>
      <c r="AD3083"/>
      <c r="AE3083"/>
      <c r="AF3083"/>
      <c r="AG3083"/>
      <c r="AH3083"/>
    </row>
    <row r="3084" spans="1:34" ht="41.45" customHeight="1">
      <c r="A3084"/>
      <c r="J3084"/>
      <c r="AA3084"/>
      <c r="AB3084"/>
      <c r="AC3084"/>
      <c r="AD3084"/>
      <c r="AE3084"/>
      <c r="AF3084"/>
      <c r="AG3084"/>
      <c r="AH3084"/>
    </row>
    <row r="3085" spans="1:34" ht="41.45" customHeight="1">
      <c r="A3085"/>
      <c r="J3085"/>
      <c r="AA3085"/>
      <c r="AB3085"/>
      <c r="AC3085"/>
      <c r="AD3085"/>
      <c r="AE3085"/>
      <c r="AF3085"/>
      <c r="AG3085"/>
      <c r="AH3085"/>
    </row>
    <row r="3086" spans="1:34" ht="41.45" customHeight="1">
      <c r="A3086"/>
      <c r="J3086"/>
      <c r="AA3086"/>
      <c r="AB3086"/>
      <c r="AC3086"/>
      <c r="AD3086"/>
      <c r="AE3086"/>
      <c r="AF3086"/>
      <c r="AG3086"/>
      <c r="AH3086"/>
    </row>
    <row r="3087" spans="1:34" ht="41.45" customHeight="1">
      <c r="A3087"/>
      <c r="J3087"/>
      <c r="AA3087"/>
      <c r="AB3087"/>
      <c r="AC3087"/>
      <c r="AD3087"/>
      <c r="AE3087"/>
      <c r="AF3087"/>
      <c r="AG3087"/>
      <c r="AH3087"/>
    </row>
    <row r="3088" spans="1:34" ht="41.45" customHeight="1">
      <c r="A3088"/>
      <c r="J3088"/>
      <c r="AA3088"/>
      <c r="AB3088"/>
      <c r="AC3088"/>
      <c r="AD3088"/>
      <c r="AE3088"/>
      <c r="AF3088"/>
      <c r="AG3088"/>
      <c r="AH3088"/>
    </row>
    <row r="3089" spans="1:34" ht="41.45" customHeight="1">
      <c r="A3089"/>
      <c r="J3089"/>
      <c r="AA3089"/>
      <c r="AB3089"/>
      <c r="AC3089"/>
      <c r="AD3089"/>
      <c r="AE3089"/>
      <c r="AF3089"/>
      <c r="AG3089"/>
      <c r="AH3089"/>
    </row>
    <row r="3090" spans="1:34" ht="41.45" customHeight="1">
      <c r="A3090"/>
      <c r="J3090"/>
      <c r="AA3090"/>
      <c r="AB3090"/>
      <c r="AC3090"/>
      <c r="AD3090"/>
      <c r="AE3090"/>
      <c r="AF3090"/>
      <c r="AG3090"/>
      <c r="AH3090"/>
    </row>
    <row r="3091" spans="1:34" ht="41.45" customHeight="1">
      <c r="A3091"/>
      <c r="J3091"/>
      <c r="AA3091"/>
      <c r="AB3091"/>
      <c r="AC3091"/>
      <c r="AD3091"/>
      <c r="AE3091"/>
      <c r="AF3091"/>
      <c r="AG3091"/>
      <c r="AH3091"/>
    </row>
    <row r="3092" spans="1:34" ht="41.45" customHeight="1">
      <c r="A3092"/>
      <c r="J3092"/>
      <c r="AA3092"/>
      <c r="AB3092"/>
      <c r="AC3092"/>
      <c r="AD3092"/>
      <c r="AE3092"/>
      <c r="AF3092"/>
      <c r="AG3092"/>
      <c r="AH3092"/>
    </row>
    <row r="3093" spans="1:34" ht="41.45" customHeight="1">
      <c r="A3093"/>
      <c r="J3093"/>
      <c r="AA3093"/>
      <c r="AB3093"/>
      <c r="AC3093"/>
      <c r="AD3093"/>
      <c r="AE3093"/>
      <c r="AF3093"/>
      <c r="AG3093"/>
      <c r="AH3093"/>
    </row>
    <row r="3094" spans="1:34" ht="41.45" customHeight="1">
      <c r="A3094"/>
      <c r="J3094"/>
      <c r="AA3094"/>
      <c r="AB3094"/>
      <c r="AC3094"/>
      <c r="AD3094"/>
      <c r="AE3094"/>
      <c r="AF3094"/>
      <c r="AG3094"/>
      <c r="AH3094"/>
    </row>
    <row r="3095" spans="1:34" ht="41.45" customHeight="1">
      <c r="A3095"/>
      <c r="J3095"/>
      <c r="AA3095"/>
      <c r="AB3095"/>
      <c r="AC3095"/>
      <c r="AD3095"/>
      <c r="AE3095"/>
      <c r="AF3095"/>
      <c r="AG3095"/>
      <c r="AH3095"/>
    </row>
    <row r="3096" spans="1:34" ht="41.45" customHeight="1">
      <c r="A3096"/>
      <c r="J3096"/>
      <c r="AA3096"/>
      <c r="AB3096"/>
      <c r="AC3096"/>
      <c r="AD3096"/>
      <c r="AE3096"/>
      <c r="AF3096"/>
      <c r="AG3096"/>
      <c r="AH3096"/>
    </row>
    <row r="3097" spans="1:34" ht="41.45" customHeight="1">
      <c r="A3097"/>
      <c r="J3097"/>
      <c r="AA3097"/>
      <c r="AB3097"/>
      <c r="AC3097"/>
      <c r="AD3097"/>
      <c r="AE3097"/>
      <c r="AF3097"/>
      <c r="AG3097"/>
      <c r="AH3097"/>
    </row>
    <row r="3098" spans="1:34" ht="41.45" customHeight="1">
      <c r="A3098"/>
      <c r="J3098"/>
      <c r="AA3098"/>
      <c r="AB3098"/>
      <c r="AC3098"/>
      <c r="AD3098"/>
      <c r="AE3098"/>
      <c r="AF3098"/>
      <c r="AG3098"/>
      <c r="AH3098"/>
    </row>
    <row r="3099" spans="1:34" ht="41.45" customHeight="1">
      <c r="A3099"/>
      <c r="J3099"/>
      <c r="AA3099"/>
      <c r="AB3099"/>
      <c r="AC3099"/>
      <c r="AD3099"/>
      <c r="AE3099"/>
      <c r="AF3099"/>
      <c r="AG3099"/>
      <c r="AH3099"/>
    </row>
    <row r="3100" spans="1:34" ht="41.45" customHeight="1">
      <c r="A3100"/>
      <c r="J3100"/>
      <c r="AA3100"/>
      <c r="AB3100"/>
      <c r="AC3100"/>
      <c r="AD3100"/>
      <c r="AE3100"/>
      <c r="AF3100"/>
      <c r="AG3100"/>
      <c r="AH3100"/>
    </row>
    <row r="3101" spans="1:34" ht="41.45" customHeight="1">
      <c r="A3101"/>
      <c r="J3101"/>
      <c r="AA3101"/>
      <c r="AB3101"/>
      <c r="AC3101"/>
      <c r="AD3101"/>
      <c r="AE3101"/>
      <c r="AF3101"/>
      <c r="AG3101"/>
      <c r="AH3101"/>
    </row>
    <row r="3102" spans="1:34" ht="41.45" customHeight="1">
      <c r="A3102"/>
      <c r="J3102"/>
      <c r="AA3102"/>
      <c r="AB3102"/>
      <c r="AC3102"/>
      <c r="AD3102"/>
      <c r="AE3102"/>
      <c r="AF3102"/>
      <c r="AG3102"/>
      <c r="AH3102"/>
    </row>
    <row r="3103" spans="1:34" ht="41.45" customHeight="1">
      <c r="A3103"/>
      <c r="J3103"/>
      <c r="AA3103"/>
      <c r="AB3103"/>
      <c r="AC3103"/>
      <c r="AD3103"/>
      <c r="AE3103"/>
      <c r="AF3103"/>
      <c r="AG3103"/>
      <c r="AH3103"/>
    </row>
    <row r="3104" spans="1:34" ht="41.45" customHeight="1">
      <c r="A3104"/>
      <c r="J3104"/>
      <c r="AA3104"/>
      <c r="AB3104"/>
      <c r="AC3104"/>
      <c r="AD3104"/>
      <c r="AE3104"/>
      <c r="AF3104"/>
      <c r="AG3104"/>
      <c r="AH3104"/>
    </row>
    <row r="3105" spans="1:34" ht="41.45" customHeight="1">
      <c r="A3105"/>
      <c r="J3105"/>
      <c r="AA3105"/>
      <c r="AB3105"/>
      <c r="AC3105"/>
      <c r="AD3105"/>
      <c r="AE3105"/>
      <c r="AF3105"/>
      <c r="AG3105"/>
      <c r="AH3105"/>
    </row>
    <row r="3106" spans="1:34" ht="41.45" customHeight="1">
      <c r="A3106"/>
      <c r="J3106"/>
      <c r="AA3106"/>
      <c r="AB3106"/>
      <c r="AC3106"/>
      <c r="AD3106"/>
      <c r="AE3106"/>
      <c r="AF3106"/>
      <c r="AG3106"/>
      <c r="AH3106"/>
    </row>
    <row r="3107" spans="1:34" ht="41.45" customHeight="1">
      <c r="A3107"/>
      <c r="J3107"/>
      <c r="AA3107"/>
      <c r="AB3107"/>
      <c r="AC3107"/>
      <c r="AD3107"/>
      <c r="AE3107"/>
      <c r="AF3107"/>
      <c r="AG3107"/>
      <c r="AH3107"/>
    </row>
    <row r="3108" spans="1:34" ht="41.45" customHeight="1">
      <c r="A3108"/>
      <c r="J3108"/>
      <c r="AA3108"/>
      <c r="AB3108"/>
      <c r="AC3108"/>
      <c r="AD3108"/>
      <c r="AE3108"/>
      <c r="AF3108"/>
      <c r="AG3108"/>
      <c r="AH3108"/>
    </row>
    <row r="3109" spans="1:34" ht="41.45" customHeight="1">
      <c r="A3109"/>
      <c r="J3109"/>
      <c r="AA3109"/>
      <c r="AB3109"/>
      <c r="AC3109"/>
      <c r="AD3109"/>
      <c r="AE3109"/>
      <c r="AF3109"/>
      <c r="AG3109"/>
      <c r="AH3109"/>
    </row>
    <row r="3110" spans="1:34" ht="41.45" customHeight="1">
      <c r="A3110"/>
      <c r="J3110"/>
      <c r="AA3110"/>
      <c r="AB3110"/>
      <c r="AC3110"/>
      <c r="AD3110"/>
      <c r="AE3110"/>
      <c r="AF3110"/>
      <c r="AG3110"/>
      <c r="AH3110"/>
    </row>
    <row r="3111" spans="1:34" ht="41.45" customHeight="1">
      <c r="A3111"/>
      <c r="J3111"/>
      <c r="AA3111"/>
      <c r="AB3111"/>
      <c r="AC3111"/>
      <c r="AD3111"/>
      <c r="AE3111"/>
      <c r="AF3111"/>
      <c r="AG3111"/>
      <c r="AH3111"/>
    </row>
    <row r="3112" spans="1:34" ht="41.45" customHeight="1">
      <c r="A3112"/>
      <c r="J3112"/>
      <c r="AA3112"/>
      <c r="AB3112"/>
      <c r="AC3112"/>
      <c r="AD3112"/>
      <c r="AE3112"/>
      <c r="AF3112"/>
      <c r="AG3112"/>
      <c r="AH3112"/>
    </row>
    <row r="3113" spans="1:34" ht="41.45" customHeight="1">
      <c r="A3113"/>
      <c r="J3113"/>
      <c r="AA3113"/>
      <c r="AB3113"/>
      <c r="AC3113"/>
      <c r="AD3113"/>
      <c r="AE3113"/>
      <c r="AF3113"/>
      <c r="AG3113"/>
      <c r="AH3113"/>
    </row>
    <row r="3114" spans="1:34" ht="41.45" customHeight="1">
      <c r="A3114"/>
      <c r="J3114"/>
      <c r="AA3114"/>
      <c r="AB3114"/>
      <c r="AC3114"/>
      <c r="AD3114"/>
      <c r="AE3114"/>
      <c r="AF3114"/>
      <c r="AG3114"/>
      <c r="AH3114"/>
    </row>
    <row r="3115" spans="1:34" ht="41.45" customHeight="1">
      <c r="A3115"/>
      <c r="J3115"/>
      <c r="AA3115"/>
      <c r="AB3115"/>
      <c r="AC3115"/>
      <c r="AD3115"/>
      <c r="AE3115"/>
      <c r="AF3115"/>
      <c r="AG3115"/>
      <c r="AH3115"/>
    </row>
    <row r="3116" spans="1:34" ht="41.45" customHeight="1">
      <c r="A3116"/>
      <c r="J3116"/>
      <c r="AA3116"/>
      <c r="AB3116"/>
      <c r="AC3116"/>
      <c r="AD3116"/>
      <c r="AE3116"/>
      <c r="AF3116"/>
      <c r="AG3116"/>
      <c r="AH3116"/>
    </row>
    <row r="3117" spans="1:34" ht="41.45" customHeight="1">
      <c r="A3117"/>
      <c r="J3117"/>
      <c r="AA3117"/>
      <c r="AB3117"/>
      <c r="AC3117"/>
      <c r="AD3117"/>
      <c r="AE3117"/>
      <c r="AF3117"/>
      <c r="AG3117"/>
      <c r="AH3117"/>
    </row>
    <row r="3118" spans="1:34" ht="41.45" customHeight="1">
      <c r="A3118"/>
      <c r="J3118"/>
      <c r="AA3118"/>
      <c r="AB3118"/>
      <c r="AC3118"/>
      <c r="AD3118"/>
      <c r="AE3118"/>
      <c r="AF3118"/>
      <c r="AG3118"/>
      <c r="AH3118"/>
    </row>
    <row r="3119" spans="1:34" ht="41.45" customHeight="1">
      <c r="A3119"/>
      <c r="J3119"/>
      <c r="AA3119"/>
      <c r="AB3119"/>
      <c r="AC3119"/>
      <c r="AD3119"/>
      <c r="AE3119"/>
      <c r="AF3119"/>
      <c r="AG3119"/>
      <c r="AH3119"/>
    </row>
    <row r="3120" spans="1:34" ht="41.45" customHeight="1">
      <c r="A3120"/>
      <c r="J3120"/>
      <c r="AA3120"/>
      <c r="AB3120"/>
      <c r="AC3120"/>
      <c r="AD3120"/>
      <c r="AE3120"/>
      <c r="AF3120"/>
      <c r="AG3120"/>
      <c r="AH3120"/>
    </row>
    <row r="3121" spans="1:34" ht="41.45" customHeight="1">
      <c r="A3121"/>
      <c r="J3121"/>
      <c r="AA3121"/>
      <c r="AB3121"/>
      <c r="AC3121"/>
      <c r="AD3121"/>
      <c r="AE3121"/>
      <c r="AF3121"/>
      <c r="AG3121"/>
      <c r="AH3121"/>
    </row>
    <row r="3122" spans="1:34" ht="41.45" customHeight="1">
      <c r="A3122"/>
      <c r="J3122"/>
      <c r="AA3122"/>
      <c r="AB3122"/>
      <c r="AC3122"/>
      <c r="AD3122"/>
      <c r="AE3122"/>
      <c r="AF3122"/>
      <c r="AG3122"/>
      <c r="AH3122"/>
    </row>
    <row r="3123" spans="1:34" ht="41.45" customHeight="1">
      <c r="A3123"/>
      <c r="J3123"/>
      <c r="AA3123"/>
      <c r="AB3123"/>
      <c r="AC3123"/>
      <c r="AD3123"/>
      <c r="AE3123"/>
      <c r="AF3123"/>
      <c r="AG3123"/>
      <c r="AH3123"/>
    </row>
    <row r="3124" spans="1:34" ht="41.45" customHeight="1">
      <c r="A3124"/>
      <c r="J3124"/>
      <c r="AA3124"/>
      <c r="AB3124"/>
      <c r="AC3124"/>
      <c r="AD3124"/>
      <c r="AE3124"/>
      <c r="AF3124"/>
      <c r="AG3124"/>
      <c r="AH3124"/>
    </row>
    <row r="3125" spans="1:34" ht="41.45" customHeight="1">
      <c r="A3125"/>
      <c r="J3125"/>
      <c r="AA3125"/>
      <c r="AB3125"/>
      <c r="AC3125"/>
      <c r="AD3125"/>
      <c r="AE3125"/>
      <c r="AF3125"/>
      <c r="AG3125"/>
      <c r="AH3125"/>
    </row>
    <row r="3126" spans="1:34" ht="41.45" customHeight="1">
      <c r="A3126"/>
      <c r="J3126"/>
      <c r="AA3126"/>
      <c r="AB3126"/>
      <c r="AC3126"/>
      <c r="AD3126"/>
      <c r="AE3126"/>
      <c r="AF3126"/>
      <c r="AG3126"/>
      <c r="AH3126"/>
    </row>
    <row r="3127" spans="1:34" ht="41.45" customHeight="1">
      <c r="A3127"/>
      <c r="J3127"/>
      <c r="AA3127"/>
      <c r="AB3127"/>
      <c r="AC3127"/>
      <c r="AD3127"/>
      <c r="AE3127"/>
      <c r="AF3127"/>
      <c r="AG3127"/>
      <c r="AH3127"/>
    </row>
    <row r="3128" spans="1:34" ht="41.45" customHeight="1">
      <c r="A3128"/>
      <c r="J3128"/>
      <c r="AA3128"/>
      <c r="AB3128"/>
      <c r="AC3128"/>
      <c r="AD3128"/>
      <c r="AE3128"/>
      <c r="AF3128"/>
      <c r="AG3128"/>
      <c r="AH3128"/>
    </row>
    <row r="3129" spans="1:34" ht="41.45" customHeight="1">
      <c r="A3129"/>
      <c r="J3129"/>
      <c r="AA3129"/>
      <c r="AB3129"/>
      <c r="AC3129"/>
      <c r="AD3129"/>
      <c r="AE3129"/>
      <c r="AF3129"/>
      <c r="AG3129"/>
      <c r="AH3129"/>
    </row>
    <row r="3130" spans="1:34" ht="41.45" customHeight="1">
      <c r="A3130"/>
      <c r="J3130"/>
      <c r="AA3130"/>
      <c r="AB3130"/>
      <c r="AC3130"/>
      <c r="AD3130"/>
      <c r="AE3130"/>
      <c r="AF3130"/>
      <c r="AG3130"/>
      <c r="AH3130"/>
    </row>
    <row r="3131" spans="1:34" ht="41.45" customHeight="1">
      <c r="A3131"/>
      <c r="J3131"/>
      <c r="AA3131"/>
      <c r="AB3131"/>
      <c r="AC3131"/>
      <c r="AD3131"/>
      <c r="AE3131"/>
      <c r="AF3131"/>
      <c r="AG3131"/>
      <c r="AH3131"/>
    </row>
    <row r="3132" spans="1:34" ht="41.45" customHeight="1">
      <c r="A3132"/>
      <c r="J3132"/>
      <c r="AA3132"/>
      <c r="AB3132"/>
      <c r="AC3132"/>
      <c r="AD3132"/>
      <c r="AE3132"/>
      <c r="AF3132"/>
      <c r="AG3132"/>
      <c r="AH3132"/>
    </row>
    <row r="3133" spans="1:34" ht="41.45" customHeight="1">
      <c r="A3133"/>
      <c r="J3133"/>
      <c r="AA3133"/>
      <c r="AB3133"/>
      <c r="AC3133"/>
      <c r="AD3133"/>
      <c r="AE3133"/>
      <c r="AF3133"/>
      <c r="AG3133"/>
      <c r="AH3133"/>
    </row>
    <row r="3134" spans="1:34" ht="41.45" customHeight="1">
      <c r="A3134"/>
      <c r="J3134"/>
      <c r="AA3134"/>
      <c r="AB3134"/>
      <c r="AC3134"/>
      <c r="AD3134"/>
      <c r="AE3134"/>
      <c r="AF3134"/>
      <c r="AG3134"/>
      <c r="AH3134"/>
    </row>
    <row r="3135" spans="1:34" ht="41.45" customHeight="1">
      <c r="A3135"/>
      <c r="J3135"/>
      <c r="AA3135"/>
      <c r="AB3135"/>
      <c r="AC3135"/>
      <c r="AD3135"/>
      <c r="AE3135"/>
      <c r="AF3135"/>
      <c r="AG3135"/>
      <c r="AH3135"/>
    </row>
    <row r="3136" spans="1:34" ht="41.45" customHeight="1">
      <c r="A3136"/>
      <c r="J3136"/>
      <c r="AA3136"/>
      <c r="AB3136"/>
      <c r="AC3136"/>
      <c r="AD3136"/>
      <c r="AE3136"/>
      <c r="AF3136"/>
      <c r="AG3136"/>
      <c r="AH3136"/>
    </row>
    <row r="3137" spans="1:34" ht="41.45" customHeight="1">
      <c r="A3137"/>
      <c r="J3137"/>
      <c r="AA3137"/>
      <c r="AB3137"/>
      <c r="AC3137"/>
      <c r="AD3137"/>
      <c r="AE3137"/>
      <c r="AF3137"/>
      <c r="AG3137"/>
      <c r="AH3137"/>
    </row>
    <row r="3138" spans="1:34" ht="41.45" customHeight="1">
      <c r="A3138"/>
      <c r="J3138"/>
      <c r="AA3138"/>
      <c r="AB3138"/>
      <c r="AC3138"/>
      <c r="AD3138"/>
      <c r="AE3138"/>
      <c r="AF3138"/>
      <c r="AG3138"/>
      <c r="AH3138"/>
    </row>
    <row r="3139" spans="1:34" ht="41.45" customHeight="1">
      <c r="A3139"/>
      <c r="J3139"/>
      <c r="AA3139"/>
      <c r="AB3139"/>
      <c r="AC3139"/>
      <c r="AD3139"/>
      <c r="AE3139"/>
      <c r="AF3139"/>
      <c r="AG3139"/>
      <c r="AH3139"/>
    </row>
    <row r="3140" spans="1:34" ht="41.45" customHeight="1">
      <c r="A3140"/>
      <c r="J3140"/>
      <c r="AA3140"/>
      <c r="AB3140"/>
      <c r="AC3140"/>
      <c r="AD3140"/>
      <c r="AE3140"/>
      <c r="AF3140"/>
      <c r="AG3140"/>
      <c r="AH3140"/>
    </row>
    <row r="3141" spans="1:34" ht="41.45" customHeight="1">
      <c r="A3141"/>
      <c r="J3141"/>
      <c r="AA3141"/>
      <c r="AB3141"/>
      <c r="AC3141"/>
      <c r="AD3141"/>
      <c r="AE3141"/>
      <c r="AF3141"/>
      <c r="AG3141"/>
      <c r="AH3141"/>
    </row>
    <row r="3142" spans="1:34" ht="41.45" customHeight="1">
      <c r="A3142"/>
      <c r="J3142"/>
      <c r="AA3142"/>
      <c r="AB3142"/>
      <c r="AC3142"/>
      <c r="AD3142"/>
      <c r="AE3142"/>
      <c r="AF3142"/>
      <c r="AG3142"/>
      <c r="AH3142"/>
    </row>
    <row r="3143" spans="1:34" ht="41.45" customHeight="1">
      <c r="A3143"/>
      <c r="J3143"/>
      <c r="AA3143"/>
      <c r="AB3143"/>
      <c r="AC3143"/>
      <c r="AD3143"/>
      <c r="AE3143"/>
      <c r="AF3143"/>
      <c r="AG3143"/>
      <c r="AH3143"/>
    </row>
    <row r="3144" spans="1:34" ht="41.45" customHeight="1">
      <c r="A3144"/>
      <c r="J3144"/>
      <c r="AA3144"/>
      <c r="AB3144"/>
      <c r="AC3144"/>
      <c r="AD3144"/>
      <c r="AE3144"/>
      <c r="AF3144"/>
      <c r="AG3144"/>
      <c r="AH3144"/>
    </row>
    <row r="3145" spans="1:34" ht="41.45" customHeight="1">
      <c r="A3145"/>
      <c r="J3145"/>
      <c r="AA3145"/>
      <c r="AB3145"/>
      <c r="AC3145"/>
      <c r="AD3145"/>
      <c r="AE3145"/>
      <c r="AF3145"/>
      <c r="AG3145"/>
      <c r="AH3145"/>
    </row>
    <row r="3146" spans="1:34" ht="41.45" customHeight="1">
      <c r="A3146"/>
      <c r="J3146"/>
      <c r="AA3146"/>
      <c r="AB3146"/>
      <c r="AC3146"/>
      <c r="AD3146"/>
      <c r="AE3146"/>
      <c r="AF3146"/>
      <c r="AG3146"/>
      <c r="AH3146"/>
    </row>
    <row r="3147" spans="1:34" ht="41.45" customHeight="1">
      <c r="A3147"/>
      <c r="J3147"/>
      <c r="AA3147"/>
      <c r="AB3147"/>
      <c r="AC3147"/>
      <c r="AD3147"/>
      <c r="AE3147"/>
      <c r="AF3147"/>
      <c r="AG3147"/>
      <c r="AH3147"/>
    </row>
    <row r="3148" spans="1:34" ht="41.45" customHeight="1">
      <c r="A3148"/>
      <c r="J3148"/>
      <c r="AA3148"/>
      <c r="AB3148"/>
      <c r="AC3148"/>
      <c r="AD3148"/>
      <c r="AE3148"/>
      <c r="AF3148"/>
      <c r="AG3148"/>
      <c r="AH3148"/>
    </row>
    <row r="3149" spans="1:34" ht="41.45" customHeight="1">
      <c r="A3149"/>
      <c r="J3149"/>
      <c r="AA3149"/>
      <c r="AB3149"/>
      <c r="AC3149"/>
      <c r="AD3149"/>
      <c r="AE3149"/>
      <c r="AF3149"/>
      <c r="AG3149"/>
      <c r="AH3149"/>
    </row>
    <row r="3150" spans="1:34" ht="41.45" customHeight="1">
      <c r="A3150"/>
      <c r="J3150"/>
      <c r="AA3150"/>
      <c r="AB3150"/>
      <c r="AC3150"/>
      <c r="AD3150"/>
      <c r="AE3150"/>
      <c r="AF3150"/>
      <c r="AG3150"/>
      <c r="AH3150"/>
    </row>
    <row r="3151" spans="1:34" ht="41.45" customHeight="1">
      <c r="A3151"/>
      <c r="J3151"/>
      <c r="AA3151"/>
      <c r="AB3151"/>
      <c r="AC3151"/>
      <c r="AD3151"/>
      <c r="AE3151"/>
      <c r="AF3151"/>
      <c r="AG3151"/>
      <c r="AH3151"/>
    </row>
    <row r="3152" spans="1:34" ht="41.45" customHeight="1">
      <c r="A3152"/>
      <c r="J3152"/>
      <c r="AA3152"/>
      <c r="AB3152"/>
      <c r="AC3152"/>
      <c r="AD3152"/>
      <c r="AE3152"/>
      <c r="AF3152"/>
      <c r="AG3152"/>
      <c r="AH3152"/>
    </row>
    <row r="3153" spans="1:34" ht="41.45" customHeight="1">
      <c r="A3153"/>
      <c r="J3153"/>
      <c r="AA3153"/>
      <c r="AB3153"/>
      <c r="AC3153"/>
      <c r="AD3153"/>
      <c r="AE3153"/>
      <c r="AF3153"/>
      <c r="AG3153"/>
      <c r="AH3153"/>
    </row>
    <row r="3154" spans="1:34" ht="41.45" customHeight="1">
      <c r="A3154"/>
      <c r="J3154"/>
      <c r="AA3154"/>
      <c r="AB3154"/>
      <c r="AC3154"/>
      <c r="AD3154"/>
      <c r="AE3154"/>
      <c r="AF3154"/>
      <c r="AG3154"/>
      <c r="AH3154"/>
    </row>
    <row r="3155" spans="1:34" ht="41.45" customHeight="1">
      <c r="A3155"/>
      <c r="J3155"/>
      <c r="AA3155"/>
      <c r="AB3155"/>
      <c r="AC3155"/>
      <c r="AD3155"/>
      <c r="AE3155"/>
      <c r="AF3155"/>
      <c r="AG3155"/>
      <c r="AH3155"/>
    </row>
    <row r="3156" spans="1:34" ht="41.45" customHeight="1">
      <c r="A3156"/>
      <c r="J3156"/>
      <c r="AA3156"/>
      <c r="AB3156"/>
      <c r="AC3156"/>
      <c r="AD3156"/>
      <c r="AE3156"/>
      <c r="AF3156"/>
      <c r="AG3156"/>
      <c r="AH3156"/>
    </row>
    <row r="3157" spans="1:34" ht="41.45" customHeight="1">
      <c r="A3157"/>
      <c r="J3157"/>
      <c r="AA3157"/>
      <c r="AB3157"/>
      <c r="AC3157"/>
      <c r="AD3157"/>
      <c r="AE3157"/>
      <c r="AF3157"/>
      <c r="AG3157"/>
      <c r="AH3157"/>
    </row>
    <row r="3158" spans="1:34" ht="41.45" customHeight="1">
      <c r="A3158"/>
      <c r="J3158"/>
      <c r="AA3158"/>
      <c r="AB3158"/>
      <c r="AC3158"/>
      <c r="AD3158"/>
      <c r="AE3158"/>
      <c r="AF3158"/>
      <c r="AG3158"/>
      <c r="AH3158"/>
    </row>
    <row r="3159" spans="1:34" ht="41.45" customHeight="1">
      <c r="A3159"/>
      <c r="J3159"/>
      <c r="AA3159"/>
      <c r="AB3159"/>
      <c r="AC3159"/>
      <c r="AD3159"/>
      <c r="AE3159"/>
      <c r="AF3159"/>
      <c r="AG3159"/>
      <c r="AH3159"/>
    </row>
    <row r="3160" spans="1:34" ht="41.45" customHeight="1">
      <c r="A3160"/>
      <c r="J3160"/>
      <c r="AA3160"/>
      <c r="AB3160"/>
      <c r="AC3160"/>
      <c r="AD3160"/>
      <c r="AE3160"/>
      <c r="AF3160"/>
      <c r="AG3160"/>
      <c r="AH3160"/>
    </row>
    <row r="3161" spans="1:34" ht="41.45" customHeight="1">
      <c r="A3161"/>
      <c r="J3161"/>
      <c r="AA3161"/>
      <c r="AB3161"/>
      <c r="AC3161"/>
      <c r="AD3161"/>
      <c r="AE3161"/>
      <c r="AF3161"/>
      <c r="AG3161"/>
      <c r="AH3161"/>
    </row>
    <row r="3162" spans="1:34" ht="41.45" customHeight="1">
      <c r="A3162"/>
      <c r="J3162"/>
      <c r="AA3162"/>
      <c r="AB3162"/>
      <c r="AC3162"/>
      <c r="AD3162"/>
      <c r="AE3162"/>
      <c r="AF3162"/>
      <c r="AG3162"/>
      <c r="AH3162"/>
    </row>
    <row r="3163" spans="1:34" ht="41.45" customHeight="1">
      <c r="A3163"/>
      <c r="J3163"/>
      <c r="AA3163"/>
      <c r="AB3163"/>
      <c r="AC3163"/>
      <c r="AD3163"/>
      <c r="AE3163"/>
      <c r="AF3163"/>
      <c r="AG3163"/>
      <c r="AH3163"/>
    </row>
    <row r="3164" spans="1:34" ht="41.45" customHeight="1">
      <c r="A3164"/>
      <c r="J3164"/>
      <c r="AA3164"/>
      <c r="AB3164"/>
      <c r="AC3164"/>
      <c r="AD3164"/>
      <c r="AE3164"/>
      <c r="AF3164"/>
      <c r="AG3164"/>
      <c r="AH3164"/>
    </row>
    <row r="3165" spans="1:34" ht="41.45" customHeight="1">
      <c r="A3165"/>
      <c r="J3165"/>
      <c r="AA3165"/>
      <c r="AB3165"/>
      <c r="AC3165"/>
      <c r="AD3165"/>
      <c r="AE3165"/>
      <c r="AF3165"/>
      <c r="AG3165"/>
      <c r="AH3165"/>
    </row>
    <row r="3166" spans="1:34" ht="41.45" customHeight="1">
      <c r="A3166"/>
      <c r="J3166"/>
      <c r="AA3166"/>
      <c r="AB3166"/>
      <c r="AC3166"/>
      <c r="AD3166"/>
      <c r="AE3166"/>
      <c r="AF3166"/>
      <c r="AG3166"/>
      <c r="AH3166"/>
    </row>
    <row r="3167" spans="1:34" ht="41.45" customHeight="1">
      <c r="A3167"/>
      <c r="J3167"/>
      <c r="AA3167"/>
      <c r="AB3167"/>
      <c r="AC3167"/>
      <c r="AD3167"/>
      <c r="AE3167"/>
      <c r="AF3167"/>
      <c r="AG3167"/>
      <c r="AH3167"/>
    </row>
    <row r="3168" spans="1:34" ht="41.45" customHeight="1">
      <c r="A3168"/>
      <c r="J3168"/>
      <c r="AA3168"/>
      <c r="AB3168"/>
      <c r="AC3168"/>
      <c r="AD3168"/>
      <c r="AE3168"/>
      <c r="AF3168"/>
      <c r="AG3168"/>
      <c r="AH3168"/>
    </row>
    <row r="3169" spans="1:34" ht="41.45" customHeight="1">
      <c r="A3169"/>
      <c r="J3169"/>
      <c r="AA3169"/>
      <c r="AB3169"/>
      <c r="AC3169"/>
      <c r="AD3169"/>
      <c r="AE3169"/>
      <c r="AF3169"/>
      <c r="AG3169"/>
      <c r="AH3169"/>
    </row>
    <row r="3170" spans="1:34" ht="41.45" customHeight="1">
      <c r="A3170"/>
      <c r="J3170"/>
      <c r="AA3170"/>
      <c r="AB3170"/>
      <c r="AC3170"/>
      <c r="AD3170"/>
      <c r="AE3170"/>
      <c r="AF3170"/>
      <c r="AG3170"/>
      <c r="AH3170"/>
    </row>
    <row r="3171" spans="1:34" ht="41.45" customHeight="1">
      <c r="A3171"/>
      <c r="J3171"/>
      <c r="AA3171"/>
      <c r="AB3171"/>
      <c r="AC3171"/>
      <c r="AD3171"/>
      <c r="AE3171"/>
      <c r="AF3171"/>
      <c r="AG3171"/>
      <c r="AH3171"/>
    </row>
    <row r="3172" spans="1:34" ht="41.45" customHeight="1">
      <c r="A3172"/>
      <c r="J3172"/>
      <c r="AA3172"/>
      <c r="AB3172"/>
      <c r="AC3172"/>
      <c r="AD3172"/>
      <c r="AE3172"/>
      <c r="AF3172"/>
      <c r="AG3172"/>
      <c r="AH3172"/>
    </row>
    <row r="3173" spans="1:34" ht="41.45" customHeight="1">
      <c r="A3173"/>
      <c r="J3173"/>
      <c r="AA3173"/>
      <c r="AB3173"/>
      <c r="AC3173"/>
      <c r="AD3173"/>
      <c r="AE3173"/>
      <c r="AF3173"/>
      <c r="AG3173"/>
      <c r="AH3173"/>
    </row>
    <row r="3174" spans="1:34" ht="41.45" customHeight="1">
      <c r="A3174"/>
      <c r="J3174"/>
      <c r="AA3174"/>
      <c r="AB3174"/>
      <c r="AC3174"/>
      <c r="AD3174"/>
      <c r="AE3174"/>
      <c r="AF3174"/>
      <c r="AG3174"/>
      <c r="AH3174"/>
    </row>
    <row r="3175" spans="1:34" ht="41.45" customHeight="1">
      <c r="A3175"/>
      <c r="J3175"/>
      <c r="AA3175"/>
      <c r="AB3175"/>
      <c r="AC3175"/>
      <c r="AD3175"/>
      <c r="AE3175"/>
      <c r="AF3175"/>
      <c r="AG3175"/>
      <c r="AH3175"/>
    </row>
    <row r="3176" spans="1:34" ht="41.45" customHeight="1">
      <c r="A3176"/>
      <c r="J3176"/>
      <c r="AA3176"/>
      <c r="AB3176"/>
      <c r="AC3176"/>
      <c r="AD3176"/>
      <c r="AE3176"/>
      <c r="AF3176"/>
      <c r="AG3176"/>
      <c r="AH3176"/>
    </row>
    <row r="3177" spans="1:34" ht="41.45" customHeight="1">
      <c r="A3177"/>
      <c r="J3177"/>
      <c r="AA3177"/>
      <c r="AB3177"/>
      <c r="AC3177"/>
      <c r="AD3177"/>
      <c r="AE3177"/>
      <c r="AF3177"/>
      <c r="AG3177"/>
      <c r="AH3177"/>
    </row>
    <row r="3178" spans="1:34" ht="41.45" customHeight="1">
      <c r="A3178"/>
      <c r="J3178"/>
      <c r="AA3178"/>
      <c r="AB3178"/>
      <c r="AC3178"/>
      <c r="AD3178"/>
      <c r="AE3178"/>
      <c r="AF3178"/>
      <c r="AG3178"/>
      <c r="AH3178"/>
    </row>
    <row r="3179" spans="1:34" ht="41.45" customHeight="1">
      <c r="A3179"/>
      <c r="J3179"/>
      <c r="AA3179"/>
      <c r="AB3179"/>
      <c r="AC3179"/>
      <c r="AD3179"/>
      <c r="AE3179"/>
      <c r="AF3179"/>
      <c r="AG3179"/>
      <c r="AH3179"/>
    </row>
    <row r="3180" spans="1:34" ht="41.45" customHeight="1">
      <c r="A3180"/>
      <c r="J3180"/>
      <c r="AA3180"/>
      <c r="AB3180"/>
      <c r="AC3180"/>
      <c r="AD3180"/>
      <c r="AE3180"/>
      <c r="AF3180"/>
      <c r="AG3180"/>
      <c r="AH3180"/>
    </row>
    <row r="3181" spans="1:34" ht="41.45" customHeight="1">
      <c r="A3181"/>
      <c r="J3181"/>
      <c r="AA3181"/>
      <c r="AB3181"/>
      <c r="AC3181"/>
      <c r="AD3181"/>
      <c r="AE3181"/>
      <c r="AF3181"/>
      <c r="AG3181"/>
      <c r="AH3181"/>
    </row>
    <row r="3182" spans="1:34" ht="41.45" customHeight="1">
      <c r="A3182"/>
      <c r="J3182"/>
      <c r="AA3182"/>
      <c r="AB3182"/>
      <c r="AC3182"/>
      <c r="AD3182"/>
      <c r="AE3182"/>
      <c r="AF3182"/>
      <c r="AG3182"/>
      <c r="AH3182"/>
    </row>
    <row r="3183" spans="1:34" ht="41.45" customHeight="1">
      <c r="A3183"/>
      <c r="J3183"/>
      <c r="AA3183"/>
      <c r="AB3183"/>
      <c r="AC3183"/>
      <c r="AD3183"/>
      <c r="AE3183"/>
      <c r="AF3183"/>
      <c r="AG3183"/>
      <c r="AH3183"/>
    </row>
    <row r="3184" spans="1:34" ht="41.45" customHeight="1">
      <c r="A3184"/>
      <c r="J3184"/>
      <c r="AA3184"/>
      <c r="AB3184"/>
      <c r="AC3184"/>
      <c r="AD3184"/>
      <c r="AE3184"/>
      <c r="AF3184"/>
      <c r="AG3184"/>
      <c r="AH3184"/>
    </row>
    <row r="3185" spans="1:34" ht="41.45" customHeight="1">
      <c r="A3185"/>
      <c r="J3185"/>
      <c r="AA3185"/>
      <c r="AB3185"/>
      <c r="AC3185"/>
      <c r="AD3185"/>
      <c r="AE3185"/>
      <c r="AF3185"/>
      <c r="AG3185"/>
      <c r="AH3185"/>
    </row>
    <row r="3186" spans="1:34" ht="41.45" customHeight="1">
      <c r="A3186"/>
      <c r="J3186"/>
      <c r="AA3186"/>
      <c r="AB3186"/>
      <c r="AC3186"/>
      <c r="AD3186"/>
      <c r="AE3186"/>
      <c r="AF3186"/>
      <c r="AG3186"/>
      <c r="AH3186"/>
    </row>
    <row r="3187" spans="1:34" ht="41.45" customHeight="1">
      <c r="A3187"/>
      <c r="J3187"/>
      <c r="AA3187"/>
      <c r="AB3187"/>
      <c r="AC3187"/>
      <c r="AD3187"/>
      <c r="AE3187"/>
      <c r="AF3187"/>
      <c r="AG3187"/>
      <c r="AH3187"/>
    </row>
    <row r="3188" spans="1:34" ht="41.45" customHeight="1">
      <c r="A3188"/>
      <c r="J3188"/>
      <c r="AA3188"/>
      <c r="AB3188"/>
      <c r="AC3188"/>
      <c r="AD3188"/>
      <c r="AE3188"/>
      <c r="AF3188"/>
      <c r="AG3188"/>
      <c r="AH3188"/>
    </row>
    <row r="3189" spans="1:34" ht="41.45" customHeight="1">
      <c r="A3189"/>
      <c r="J3189"/>
      <c r="AA3189"/>
      <c r="AB3189"/>
      <c r="AC3189"/>
      <c r="AD3189"/>
      <c r="AE3189"/>
      <c r="AF3189"/>
      <c r="AG3189"/>
      <c r="AH3189"/>
    </row>
    <row r="3190" spans="1:34" ht="41.45" customHeight="1">
      <c r="A3190"/>
      <c r="J3190"/>
      <c r="AA3190"/>
      <c r="AB3190"/>
      <c r="AC3190"/>
      <c r="AD3190"/>
      <c r="AE3190"/>
      <c r="AF3190"/>
      <c r="AG3190"/>
      <c r="AH3190"/>
    </row>
    <row r="3191" spans="1:34" ht="41.45" customHeight="1">
      <c r="A3191"/>
      <c r="J3191"/>
      <c r="AA3191"/>
      <c r="AB3191"/>
      <c r="AC3191"/>
      <c r="AD3191"/>
      <c r="AE3191"/>
      <c r="AF3191"/>
      <c r="AG3191"/>
      <c r="AH3191"/>
    </row>
    <row r="3192" spans="1:34" ht="41.45" customHeight="1">
      <c r="A3192"/>
      <c r="J3192"/>
      <c r="AA3192"/>
      <c r="AB3192"/>
      <c r="AC3192"/>
      <c r="AD3192"/>
      <c r="AE3192"/>
      <c r="AF3192"/>
      <c r="AG3192"/>
      <c r="AH3192"/>
    </row>
    <row r="3193" spans="1:34" ht="41.45" customHeight="1">
      <c r="A3193"/>
      <c r="J3193"/>
      <c r="AA3193"/>
      <c r="AB3193"/>
      <c r="AC3193"/>
      <c r="AD3193"/>
      <c r="AE3193"/>
      <c r="AF3193"/>
      <c r="AG3193"/>
      <c r="AH3193"/>
    </row>
    <row r="3194" spans="1:34" ht="41.45" customHeight="1">
      <c r="A3194"/>
      <c r="J3194"/>
      <c r="AA3194"/>
      <c r="AB3194"/>
      <c r="AC3194"/>
      <c r="AD3194"/>
      <c r="AE3194"/>
      <c r="AF3194"/>
      <c r="AG3194"/>
      <c r="AH3194"/>
    </row>
    <row r="3195" spans="1:34" ht="41.45" customHeight="1">
      <c r="A3195"/>
      <c r="J3195"/>
      <c r="AA3195"/>
      <c r="AB3195"/>
      <c r="AC3195"/>
      <c r="AD3195"/>
      <c r="AE3195"/>
      <c r="AF3195"/>
      <c r="AG3195"/>
      <c r="AH3195"/>
    </row>
    <row r="3196" spans="1:34" ht="41.45" customHeight="1">
      <c r="A3196"/>
      <c r="J3196"/>
      <c r="AA3196"/>
      <c r="AB3196"/>
      <c r="AC3196"/>
      <c r="AD3196"/>
      <c r="AE3196"/>
      <c r="AF3196"/>
      <c r="AG3196"/>
      <c r="AH3196"/>
    </row>
    <row r="3197" spans="1:34" ht="41.45" customHeight="1">
      <c r="A3197"/>
      <c r="J3197"/>
      <c r="AA3197"/>
      <c r="AB3197"/>
      <c r="AC3197"/>
      <c r="AD3197"/>
      <c r="AE3197"/>
      <c r="AF3197"/>
      <c r="AG3197"/>
      <c r="AH3197"/>
    </row>
    <row r="3198" spans="1:34" ht="41.45" customHeight="1">
      <c r="A3198"/>
      <c r="J3198"/>
      <c r="AA3198"/>
      <c r="AB3198"/>
      <c r="AC3198"/>
      <c r="AD3198"/>
      <c r="AE3198"/>
      <c r="AF3198"/>
      <c r="AG3198"/>
      <c r="AH3198"/>
    </row>
    <row r="3199" spans="1:34" ht="41.45" customHeight="1">
      <c r="A3199"/>
      <c r="J3199"/>
      <c r="AA3199"/>
      <c r="AB3199"/>
      <c r="AC3199"/>
      <c r="AD3199"/>
      <c r="AE3199"/>
      <c r="AF3199"/>
      <c r="AG3199"/>
      <c r="AH3199"/>
    </row>
    <row r="3200" spans="1:34" ht="41.45" customHeight="1">
      <c r="A3200"/>
      <c r="J3200"/>
      <c r="AA3200"/>
      <c r="AB3200"/>
      <c r="AC3200"/>
      <c r="AD3200"/>
      <c r="AE3200"/>
      <c r="AF3200"/>
      <c r="AG3200"/>
      <c r="AH3200"/>
    </row>
    <row r="3201" spans="1:34" ht="41.45" customHeight="1">
      <c r="A3201"/>
      <c r="J3201"/>
      <c r="AA3201"/>
      <c r="AB3201"/>
      <c r="AC3201"/>
      <c r="AD3201"/>
      <c r="AE3201"/>
      <c r="AF3201"/>
      <c r="AG3201"/>
      <c r="AH3201"/>
    </row>
    <row r="3202" spans="1:34" ht="41.45" customHeight="1">
      <c r="A3202"/>
      <c r="J3202"/>
      <c r="AA3202"/>
      <c r="AB3202"/>
      <c r="AC3202"/>
      <c r="AD3202"/>
      <c r="AE3202"/>
      <c r="AF3202"/>
      <c r="AG3202"/>
      <c r="AH3202"/>
    </row>
    <row r="3203" spans="1:34" ht="41.45" customHeight="1">
      <c r="A3203"/>
      <c r="J3203"/>
      <c r="AA3203"/>
      <c r="AB3203"/>
      <c r="AC3203"/>
      <c r="AD3203"/>
      <c r="AE3203"/>
      <c r="AF3203"/>
      <c r="AG3203"/>
      <c r="AH320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7"/>
    <dataValidation allowBlank="1" errorTitle="Invalid Vertex Visibility" error="You have entered an unrecognized vertex visibility.  Try selecting from the drop-down list instead." sqref="CB3"/>
    <dataValidation allowBlank="1" showErrorMessage="1" sqref="C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7"/>
    <dataValidation allowBlank="1" showInputMessage="1" promptTitle="Vertex Tooltip" prompt="Enter optional text that will pop up when the mouse is hovered over the vertex." errorTitle="Invalid Vertex Image Key" sqref="L3:L1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7"/>
    <dataValidation allowBlank="1" showInputMessage="1" promptTitle="Vertex Label Fill Color" prompt="To select an optional fill color for the Label shape, right-click and select Select Color on the right-click menu." sqref="J3:J17"/>
    <dataValidation allowBlank="1" showInputMessage="1" promptTitle="Vertex Image File" prompt="Enter the path to an image file.  Hover over the column header for examples." errorTitle="Invalid Vertex Image Key" sqref="G3:G17"/>
    <dataValidation allowBlank="1" showInputMessage="1" promptTitle="Vertex Color" prompt="To select an optional vertex color, right-click and select Select Color on the right-click menu." sqref="C3:C17"/>
    <dataValidation allowBlank="1" showInputMessage="1" promptTitle="Vertex Opacity" prompt="Enter an optional vertex opacity between 0 (transparent) and 100 (opaque)." errorTitle="Invalid Vertex Opacity" error="The optional vertex opacity must be a whole number between 0 and 10." sqref="F3:F17"/>
    <dataValidation type="list" allowBlank="1" showInputMessage="1" showErrorMessage="1" promptTitle="Vertex Shape" prompt="Select an optional vertex shape." errorTitle="Invalid Vertex Shape" error="You have entered an invalid vertex shape.  Try selecting from the drop-down list instead." sqref="D3:D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7">
      <formula1>ValidVertexLabelPositions</formula1>
    </dataValidation>
    <dataValidation allowBlank="1" showInputMessage="1" showErrorMessage="1" promptTitle="Vertex Name" prompt="Enter the name of the vertex." sqref="A3:A1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42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 min="42" max="42" width="19.7109375" style="0" bestFit="1" customWidth="1"/>
    <col min="43" max="43" width="24.28125" style="0" bestFit="1" customWidth="1"/>
    <col min="44" max="44" width="19.7109375" style="0" bestFit="1" customWidth="1"/>
    <col min="45" max="45" width="24.28125" style="0" bestFit="1" customWidth="1"/>
    <col min="46" max="46" width="19.7109375" style="0" bestFit="1" customWidth="1"/>
    <col min="47" max="47" width="24.281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7"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232</v>
      </c>
      <c r="Z2" s="13" t="s">
        <v>235</v>
      </c>
      <c r="AA2" s="13" t="s">
        <v>238</v>
      </c>
      <c r="AB2" s="13" t="s">
        <v>241</v>
      </c>
      <c r="AC2" s="13" t="s">
        <v>244</v>
      </c>
      <c r="AD2" s="13" t="s">
        <v>249</v>
      </c>
      <c r="AE2" s="13" t="s">
        <v>250</v>
      </c>
      <c r="AF2" s="13" t="s">
        <v>253</v>
      </c>
      <c r="AG2" s="52" t="s">
        <v>277</v>
      </c>
      <c r="AH2" s="52" t="s">
        <v>278</v>
      </c>
      <c r="AI2" s="52" t="s">
        <v>279</v>
      </c>
      <c r="AJ2" s="52" t="s">
        <v>280</v>
      </c>
      <c r="AK2" s="52" t="s">
        <v>281</v>
      </c>
      <c r="AL2" s="52" t="s">
        <v>282</v>
      </c>
      <c r="AM2" s="52" t="s">
        <v>283</v>
      </c>
      <c r="AN2" s="52" t="s">
        <v>284</v>
      </c>
      <c r="AO2" s="52" t="s">
        <v>287</v>
      </c>
      <c r="AP2" s="52" t="s">
        <v>720</v>
      </c>
      <c r="AQ2" s="52" t="s">
        <v>721</v>
      </c>
      <c r="AR2" s="52" t="s">
        <v>722</v>
      </c>
      <c r="AS2" s="52" t="s">
        <v>723</v>
      </c>
      <c r="AT2" s="52" t="s">
        <v>724</v>
      </c>
      <c r="AU2" s="52" t="s">
        <v>725</v>
      </c>
    </row>
    <row r="3" spans="1:47" ht="15">
      <c r="A3" s="80" t="s">
        <v>220</v>
      </c>
      <c r="B3" s="81" t="s">
        <v>221</v>
      </c>
      <c r="C3" s="81" t="s">
        <v>56</v>
      </c>
      <c r="D3" s="75"/>
      <c r="E3" s="74"/>
      <c r="F3" s="76" t="s">
        <v>911</v>
      </c>
      <c r="G3" s="77"/>
      <c r="H3" s="77"/>
      <c r="I3" s="78">
        <v>3</v>
      </c>
      <c r="J3" s="79"/>
      <c r="K3" s="48">
        <v>9</v>
      </c>
      <c r="L3" s="48">
        <v>15</v>
      </c>
      <c r="M3" s="48">
        <v>2</v>
      </c>
      <c r="N3" s="48">
        <v>17</v>
      </c>
      <c r="O3" s="48">
        <v>0</v>
      </c>
      <c r="P3" s="49">
        <v>0.06666666666666667</v>
      </c>
      <c r="Q3" s="49">
        <v>0.125</v>
      </c>
      <c r="R3" s="48">
        <v>1</v>
      </c>
      <c r="S3" s="48">
        <v>0</v>
      </c>
      <c r="T3" s="48">
        <v>9</v>
      </c>
      <c r="U3" s="48">
        <v>17</v>
      </c>
      <c r="V3" s="48">
        <v>2</v>
      </c>
      <c r="W3" s="49">
        <v>1.407407</v>
      </c>
      <c r="X3" s="49">
        <v>0.2222222222222222</v>
      </c>
      <c r="Y3" s="63" t="s">
        <v>868</v>
      </c>
      <c r="Z3" s="63" t="s">
        <v>740</v>
      </c>
      <c r="AA3" s="63" t="s">
        <v>809</v>
      </c>
      <c r="AB3" s="69" t="s">
        <v>876</v>
      </c>
      <c r="AC3" s="69" t="s">
        <v>898</v>
      </c>
      <c r="AD3" s="69"/>
      <c r="AE3" s="69" t="s">
        <v>900</v>
      </c>
      <c r="AF3" s="69" t="s">
        <v>902</v>
      </c>
      <c r="AG3" s="86"/>
      <c r="AH3" s="106"/>
      <c r="AI3" s="86"/>
      <c r="AJ3" s="106"/>
      <c r="AK3" s="86"/>
      <c r="AL3" s="106"/>
      <c r="AM3" s="86">
        <v>48</v>
      </c>
      <c r="AN3" s="106">
        <v>100</v>
      </c>
      <c r="AO3" s="86">
        <v>48</v>
      </c>
      <c r="AP3" s="86">
        <v>0</v>
      </c>
      <c r="AQ3" s="106">
        <v>0</v>
      </c>
      <c r="AR3" s="86">
        <v>0</v>
      </c>
      <c r="AS3" s="106">
        <v>0</v>
      </c>
      <c r="AT3" s="86">
        <v>0</v>
      </c>
      <c r="AU3" s="106">
        <v>0</v>
      </c>
    </row>
    <row r="4" spans="1:47" ht="15">
      <c r="A4" s="131" t="s">
        <v>672</v>
      </c>
      <c r="B4" s="81" t="s">
        <v>673</v>
      </c>
      <c r="C4" s="81" t="s">
        <v>56</v>
      </c>
      <c r="D4" s="132"/>
      <c r="E4" s="133"/>
      <c r="F4" s="134" t="s">
        <v>912</v>
      </c>
      <c r="G4" s="135"/>
      <c r="H4" s="135"/>
      <c r="I4" s="136">
        <v>4</v>
      </c>
      <c r="J4" s="137"/>
      <c r="K4" s="48">
        <v>6</v>
      </c>
      <c r="L4" s="48">
        <v>10</v>
      </c>
      <c r="M4" s="48">
        <v>0</v>
      </c>
      <c r="N4" s="48">
        <v>10</v>
      </c>
      <c r="O4" s="48">
        <v>0</v>
      </c>
      <c r="P4" s="49">
        <v>0.25</v>
      </c>
      <c r="Q4" s="49">
        <v>0.4</v>
      </c>
      <c r="R4" s="48">
        <v>1</v>
      </c>
      <c r="S4" s="48">
        <v>0</v>
      </c>
      <c r="T4" s="48">
        <v>6</v>
      </c>
      <c r="U4" s="48">
        <v>10</v>
      </c>
      <c r="V4" s="48">
        <v>2</v>
      </c>
      <c r="W4" s="49">
        <v>1.222222</v>
      </c>
      <c r="X4" s="49">
        <v>0.3333333333333333</v>
      </c>
      <c r="Y4" s="63" t="s">
        <v>870</v>
      </c>
      <c r="Z4" s="63" t="s">
        <v>871</v>
      </c>
      <c r="AA4" s="63" t="s">
        <v>874</v>
      </c>
      <c r="AB4" s="69" t="s">
        <v>877</v>
      </c>
      <c r="AC4" s="69" t="s">
        <v>899</v>
      </c>
      <c r="AD4" s="63"/>
      <c r="AE4" s="63" t="s">
        <v>901</v>
      </c>
      <c r="AF4" s="63" t="s">
        <v>903</v>
      </c>
      <c r="AG4" s="145"/>
      <c r="AH4" s="143"/>
      <c r="AI4" s="142"/>
      <c r="AJ4" s="143"/>
      <c r="AK4" s="142"/>
      <c r="AL4" s="143"/>
      <c r="AM4" s="48">
        <v>106</v>
      </c>
      <c r="AN4" s="49">
        <v>100</v>
      </c>
      <c r="AO4" s="48">
        <v>106</v>
      </c>
      <c r="AP4" s="48">
        <v>0</v>
      </c>
      <c r="AQ4" s="49">
        <v>0</v>
      </c>
      <c r="AR4" s="48">
        <v>0</v>
      </c>
      <c r="AS4" s="49">
        <v>0</v>
      </c>
      <c r="AT4" s="48">
        <v>0</v>
      </c>
      <c r="AU4" s="49">
        <v>0</v>
      </c>
    </row>
    <row r="5" ht="15">
      <c r="A5"/>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row r="1269" ht="15">
      <c r="A1269"/>
    </row>
    <row r="1270" ht="15">
      <c r="A1270"/>
    </row>
    <row r="1271" ht="15">
      <c r="A1271"/>
    </row>
    <row r="1272" ht="15">
      <c r="A1272"/>
    </row>
    <row r="1273" ht="15">
      <c r="A1273"/>
    </row>
    <row r="1274" ht="15">
      <c r="A1274"/>
    </row>
    <row r="1275" ht="15">
      <c r="A1275"/>
    </row>
    <row r="1276" ht="15">
      <c r="A1276"/>
    </row>
    <row r="1277" ht="15">
      <c r="A1277"/>
    </row>
    <row r="1278" ht="15">
      <c r="A1278"/>
    </row>
    <row r="1279" ht="15">
      <c r="A1279"/>
    </row>
    <row r="1280" ht="15">
      <c r="A1280"/>
    </row>
    <row r="1281" ht="15">
      <c r="A1281"/>
    </row>
    <row r="1282" ht="15">
      <c r="A1282"/>
    </row>
    <row r="1283" ht="15">
      <c r="A1283"/>
    </row>
    <row r="1284" ht="15">
      <c r="A1284"/>
    </row>
    <row r="1285" ht="15">
      <c r="A1285"/>
    </row>
    <row r="1286" ht="15">
      <c r="A1286"/>
    </row>
    <row r="1287" ht="15">
      <c r="A1287"/>
    </row>
    <row r="1288" ht="15">
      <c r="A1288"/>
    </row>
    <row r="1289" ht="15">
      <c r="A1289"/>
    </row>
    <row r="1290" ht="15">
      <c r="A1290"/>
    </row>
    <row r="1291" ht="15">
      <c r="A1291"/>
    </row>
    <row r="1292" ht="15">
      <c r="A1292"/>
    </row>
    <row r="1293" ht="15">
      <c r="A1293"/>
    </row>
    <row r="1294" ht="15">
      <c r="A1294"/>
    </row>
    <row r="1295" ht="15">
      <c r="A1295"/>
    </row>
    <row r="1296" ht="15">
      <c r="A1296"/>
    </row>
    <row r="1297" ht="15">
      <c r="A1297"/>
    </row>
    <row r="1298" ht="15">
      <c r="A1298"/>
    </row>
    <row r="1299" ht="15">
      <c r="A1299"/>
    </row>
    <row r="1300" ht="15">
      <c r="A1300"/>
    </row>
    <row r="1301" ht="15">
      <c r="A1301"/>
    </row>
    <row r="1302" ht="15">
      <c r="A1302"/>
    </row>
    <row r="1303" ht="15">
      <c r="A1303"/>
    </row>
    <row r="1304" ht="15">
      <c r="A1304"/>
    </row>
    <row r="1305" ht="15">
      <c r="A1305"/>
    </row>
    <row r="1306" ht="15">
      <c r="A1306"/>
    </row>
    <row r="1307" ht="15">
      <c r="A1307"/>
    </row>
    <row r="1308" ht="15">
      <c r="A1308"/>
    </row>
    <row r="1309" ht="15">
      <c r="A1309"/>
    </row>
    <row r="1310" ht="15">
      <c r="A1310"/>
    </row>
    <row r="1311" ht="15">
      <c r="A1311"/>
    </row>
    <row r="1312" ht="15">
      <c r="A1312"/>
    </row>
    <row r="1313" ht="15">
      <c r="A1313"/>
    </row>
    <row r="1314" ht="15">
      <c r="A1314"/>
    </row>
    <row r="1315" ht="15">
      <c r="A1315"/>
    </row>
    <row r="1316" ht="15">
      <c r="A1316"/>
    </row>
    <row r="1317" ht="15">
      <c r="A1317"/>
    </row>
    <row r="1318" ht="15">
      <c r="A1318"/>
    </row>
    <row r="1319" ht="15">
      <c r="A1319"/>
    </row>
    <row r="1320" ht="15">
      <c r="A1320"/>
    </row>
    <row r="1321" ht="15">
      <c r="A1321"/>
    </row>
    <row r="1322" ht="15">
      <c r="A1322"/>
    </row>
    <row r="1323" ht="15">
      <c r="A1323"/>
    </row>
    <row r="1324" ht="15">
      <c r="A1324"/>
    </row>
    <row r="1325" ht="15">
      <c r="A1325"/>
    </row>
    <row r="1326" ht="15">
      <c r="A1326"/>
    </row>
    <row r="1327" ht="15">
      <c r="A1327"/>
    </row>
    <row r="1328" ht="15">
      <c r="A1328"/>
    </row>
    <row r="1329" ht="15">
      <c r="A1329"/>
    </row>
    <row r="1330" ht="15">
      <c r="A1330"/>
    </row>
    <row r="1331" ht="15">
      <c r="A1331"/>
    </row>
    <row r="1332" ht="15">
      <c r="A1332"/>
    </row>
    <row r="1333" ht="15">
      <c r="A1333"/>
    </row>
    <row r="1334" ht="15">
      <c r="A1334"/>
    </row>
    <row r="1335" ht="15">
      <c r="A1335"/>
    </row>
    <row r="1336" ht="15">
      <c r="A1336"/>
    </row>
    <row r="1337" ht="15">
      <c r="A1337"/>
    </row>
    <row r="1338" ht="15">
      <c r="A1338"/>
    </row>
    <row r="1339" ht="15">
      <c r="A1339"/>
    </row>
    <row r="1340" ht="15">
      <c r="A1340"/>
    </row>
    <row r="1341" ht="15">
      <c r="A1341"/>
    </row>
    <row r="1342" ht="15">
      <c r="A1342"/>
    </row>
    <row r="1343" ht="15">
      <c r="A1343"/>
    </row>
    <row r="1344" ht="15">
      <c r="A1344"/>
    </row>
    <row r="1345" ht="15">
      <c r="A1345"/>
    </row>
    <row r="1346" ht="15">
      <c r="A1346"/>
    </row>
    <row r="1347" ht="15">
      <c r="A1347"/>
    </row>
    <row r="1348" ht="15">
      <c r="A1348"/>
    </row>
    <row r="1349" ht="15">
      <c r="A1349"/>
    </row>
    <row r="1350" ht="15">
      <c r="A1350"/>
    </row>
    <row r="1351" ht="15">
      <c r="A1351"/>
    </row>
    <row r="1352" ht="15">
      <c r="A1352"/>
    </row>
    <row r="1353" ht="15">
      <c r="A1353"/>
    </row>
    <row r="1354" ht="15">
      <c r="A1354"/>
    </row>
    <row r="1355" ht="15">
      <c r="A1355"/>
    </row>
    <row r="1356" ht="15">
      <c r="A1356"/>
    </row>
    <row r="1357" ht="15">
      <c r="A1357"/>
    </row>
    <row r="1358" ht="15">
      <c r="A1358"/>
    </row>
    <row r="1359" ht="15">
      <c r="A1359"/>
    </row>
    <row r="1360" ht="15">
      <c r="A1360"/>
    </row>
    <row r="1361" ht="15">
      <c r="A1361"/>
    </row>
    <row r="1362" ht="15">
      <c r="A1362"/>
    </row>
    <row r="1363" ht="15">
      <c r="A1363"/>
    </row>
    <row r="1364" ht="15">
      <c r="A1364"/>
    </row>
    <row r="1365" ht="15">
      <c r="A1365"/>
    </row>
    <row r="1366" ht="15">
      <c r="A1366"/>
    </row>
    <row r="1367" ht="15">
      <c r="A1367"/>
    </row>
    <row r="1368" ht="15">
      <c r="A1368"/>
    </row>
    <row r="1369" ht="15">
      <c r="A1369"/>
    </row>
    <row r="1370" ht="15">
      <c r="A1370"/>
    </row>
    <row r="1371" ht="15">
      <c r="A1371"/>
    </row>
    <row r="1372" ht="15">
      <c r="A1372"/>
    </row>
    <row r="1373" ht="15">
      <c r="A1373"/>
    </row>
    <row r="1374" ht="15">
      <c r="A1374"/>
    </row>
    <row r="1375" ht="15">
      <c r="A1375"/>
    </row>
    <row r="1376" ht="15">
      <c r="A1376"/>
    </row>
    <row r="1377" ht="15">
      <c r="A1377"/>
    </row>
    <row r="1378" ht="15">
      <c r="A1378"/>
    </row>
    <row r="1379" ht="15">
      <c r="A1379"/>
    </row>
    <row r="1380" ht="15">
      <c r="A1380"/>
    </row>
    <row r="1381" ht="15">
      <c r="A1381"/>
    </row>
    <row r="1382" ht="15">
      <c r="A1382"/>
    </row>
    <row r="1383" ht="15">
      <c r="A1383"/>
    </row>
    <row r="1384" ht="15">
      <c r="A1384"/>
    </row>
    <row r="1385" ht="15">
      <c r="A1385"/>
    </row>
    <row r="1386" ht="15">
      <c r="A1386"/>
    </row>
    <row r="1387" ht="15">
      <c r="A1387"/>
    </row>
    <row r="1388" ht="15">
      <c r="A1388"/>
    </row>
    <row r="1389" ht="15">
      <c r="A1389"/>
    </row>
    <row r="1390" ht="15">
      <c r="A1390"/>
    </row>
    <row r="1391" ht="15">
      <c r="A1391"/>
    </row>
    <row r="1392" ht="15">
      <c r="A1392"/>
    </row>
    <row r="1393" ht="15">
      <c r="A1393"/>
    </row>
    <row r="1394" ht="15">
      <c r="A1394"/>
    </row>
    <row r="1395" ht="15">
      <c r="A1395"/>
    </row>
    <row r="1396" ht="15">
      <c r="A1396"/>
    </row>
    <row r="1397" ht="15">
      <c r="A1397"/>
    </row>
    <row r="1398" ht="15">
      <c r="A1398"/>
    </row>
    <row r="1399" ht="15">
      <c r="A1399"/>
    </row>
    <row r="1400" ht="15">
      <c r="A1400"/>
    </row>
    <row r="1401" ht="15">
      <c r="A1401"/>
    </row>
    <row r="1402" ht="15">
      <c r="A1402"/>
    </row>
    <row r="1403" ht="15">
      <c r="A1403"/>
    </row>
    <row r="1404" ht="15">
      <c r="A1404"/>
    </row>
    <row r="1405" ht="15">
      <c r="A1405"/>
    </row>
    <row r="1406" ht="15">
      <c r="A1406"/>
    </row>
    <row r="1407" ht="15">
      <c r="A1407"/>
    </row>
    <row r="1408" ht="15">
      <c r="A1408"/>
    </row>
    <row r="1409" ht="15">
      <c r="A1409"/>
    </row>
    <row r="1410" ht="15">
      <c r="A1410"/>
    </row>
    <row r="1411" ht="15">
      <c r="A1411"/>
    </row>
    <row r="1412" ht="15">
      <c r="A1412"/>
    </row>
    <row r="1413" ht="15">
      <c r="A1413"/>
    </row>
    <row r="1414" ht="15">
      <c r="A1414"/>
    </row>
    <row r="1415" ht="15">
      <c r="A1415"/>
    </row>
    <row r="1416" ht="15">
      <c r="A1416"/>
    </row>
    <row r="1417" ht="15">
      <c r="A1417"/>
    </row>
    <row r="1418" ht="15">
      <c r="A1418"/>
    </row>
    <row r="1419" ht="15">
      <c r="A1419"/>
    </row>
    <row r="1420" ht="15">
      <c r="A1420"/>
    </row>
    <row r="1421" ht="15">
      <c r="A1421"/>
    </row>
    <row r="1422" ht="15">
      <c r="A1422"/>
    </row>
    <row r="1423" ht="15">
      <c r="A1423"/>
    </row>
    <row r="1424" ht="15">
      <c r="A1424"/>
    </row>
    <row r="1425" ht="15">
      <c r="A1425"/>
    </row>
  </sheetData>
  <dataValidations count="8">
    <dataValidation allowBlank="1" showInputMessage="1" promptTitle="Group Vertex Color" prompt="To select a color to use for all vertices in the group, right-click and select Select Color on the right-click menu." sqref="B1426:B1551 B1109:B1185 B918:B1099 B596:B787 B266:B300 B261:B264 B3:B4 B166:B17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426:C1551 C1109:C1185 C918:C1099 C596:C787 C266:C300 C261:C264 C3:C4 C166:C175">
      <formula1>ValidGroupShapes</formula1>
    </dataValidation>
    <dataValidation allowBlank="1" showInputMessage="1" showErrorMessage="1" promptTitle="Group Name" prompt="Enter the name of the group." sqref="A1426:A1551 A1109:A1185 A918:A1099 A596:A787 A266:A300 A261:A264 A3:A4 A166:A17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3" t="s">
        <v>220</v>
      </c>
      <c r="B2" s="69" t="s">
        <v>728</v>
      </c>
      <c r="C2" s="63">
        <f>VLOOKUP(GroupVertices[[#This Row],[Vertex]],Vertices[],MATCH("ID",Vertices[[#Headers],[Vertex]:[Sentiment List '#3: List3 Word Percentage (%)]],0),FALSE)</f>
        <v>11</v>
      </c>
    </row>
    <row r="3" spans="1:3" ht="15">
      <c r="A3" s="64" t="s">
        <v>220</v>
      </c>
      <c r="B3" s="69" t="s">
        <v>802</v>
      </c>
      <c r="C3" s="63">
        <f>VLOOKUP(GroupVertices[[#This Row],[Vertex]],Vertices[],MATCH("ID",Vertices[[#Headers],[Vertex]:[Sentiment List '#3: List3 Word Percentage (%)]],0),FALSE)</f>
        <v>17</v>
      </c>
    </row>
    <row r="4" spans="1:3" ht="15">
      <c r="A4" s="64" t="s">
        <v>220</v>
      </c>
      <c r="B4" s="69" t="s">
        <v>737</v>
      </c>
      <c r="C4" s="63">
        <f>VLOOKUP(GroupVertices[[#This Row],[Vertex]],Vertices[],MATCH("ID",Vertices[[#Headers],[Vertex]:[Sentiment List '#3: List3 Word Percentage (%)]],0),FALSE)</f>
        <v>9</v>
      </c>
    </row>
    <row r="5" spans="1:3" ht="15">
      <c r="A5" s="64" t="s">
        <v>220</v>
      </c>
      <c r="B5" s="69" t="s">
        <v>735</v>
      </c>
      <c r="C5" s="63">
        <f>VLOOKUP(GroupVertices[[#This Row],[Vertex]],Vertices[],MATCH("ID",Vertices[[#Headers],[Vertex]:[Sentiment List '#3: List3 Word Percentage (%)]],0),FALSE)</f>
        <v>16</v>
      </c>
    </row>
    <row r="6" spans="1:3" ht="15">
      <c r="A6" s="64" t="s">
        <v>220</v>
      </c>
      <c r="B6" s="69" t="s">
        <v>801</v>
      </c>
      <c r="C6" s="63">
        <f>VLOOKUP(GroupVertices[[#This Row],[Vertex]],Vertices[],MATCH("ID",Vertices[[#Headers],[Vertex]:[Sentiment List '#3: List3 Word Percentage (%)]],0),FALSE)</f>
        <v>15</v>
      </c>
    </row>
    <row r="7" spans="1:3" ht="15">
      <c r="A7" s="64" t="s">
        <v>220</v>
      </c>
      <c r="B7" s="69" t="s">
        <v>800</v>
      </c>
      <c r="C7" s="63">
        <f>VLOOKUP(GroupVertices[[#This Row],[Vertex]],Vertices[],MATCH("ID",Vertices[[#Headers],[Vertex]:[Sentiment List '#3: List3 Word Percentage (%)]],0),FALSE)</f>
        <v>14</v>
      </c>
    </row>
    <row r="8" spans="1:3" ht="15">
      <c r="A8" s="64" t="s">
        <v>220</v>
      </c>
      <c r="B8" s="69" t="s">
        <v>799</v>
      </c>
      <c r="C8" s="63">
        <f>VLOOKUP(GroupVertices[[#This Row],[Vertex]],Vertices[],MATCH("ID",Vertices[[#Headers],[Vertex]:[Sentiment List '#3: List3 Word Percentage (%)]],0),FALSE)</f>
        <v>13</v>
      </c>
    </row>
    <row r="9" spans="1:3" ht="15">
      <c r="A9" s="64" t="s">
        <v>220</v>
      </c>
      <c r="B9" s="69" t="s">
        <v>739</v>
      </c>
      <c r="C9" s="63">
        <f>VLOOKUP(GroupVertices[[#This Row],[Vertex]],Vertices[],MATCH("ID",Vertices[[#Headers],[Vertex]:[Sentiment List '#3: List3 Word Percentage (%)]],0),FALSE)</f>
        <v>12</v>
      </c>
    </row>
    <row r="10" spans="1:3" ht="15">
      <c r="A10" s="64" t="s">
        <v>220</v>
      </c>
      <c r="B10" s="69" t="s">
        <v>766</v>
      </c>
      <c r="C10" s="63">
        <f>VLOOKUP(GroupVertices[[#This Row],[Vertex]],Vertices[],MATCH("ID",Vertices[[#Headers],[Vertex]:[Sentiment List '#3: List3 Word Percentage (%)]],0),FALSE)</f>
        <v>10</v>
      </c>
    </row>
    <row r="11" spans="1:3" ht="15">
      <c r="A11" s="64" t="s">
        <v>672</v>
      </c>
      <c r="B11" s="69" t="s">
        <v>352</v>
      </c>
      <c r="C11" s="63">
        <f>VLOOKUP(GroupVertices[[#This Row],[Vertex]],Vertices[],MATCH("ID",Vertices[[#Headers],[Vertex]:[Sentiment List '#3: List3 Word Percentage (%)]],0),FALSE)</f>
        <v>5</v>
      </c>
    </row>
    <row r="12" spans="1:3" ht="15">
      <c r="A12" s="64" t="s">
        <v>672</v>
      </c>
      <c r="B12" s="69" t="s">
        <v>798</v>
      </c>
      <c r="C12" s="63">
        <f>VLOOKUP(GroupVertices[[#This Row],[Vertex]],Vertices[],MATCH("ID",Vertices[[#Headers],[Vertex]:[Sentiment List '#3: List3 Word Percentage (%)]],0),FALSE)</f>
        <v>8</v>
      </c>
    </row>
    <row r="13" spans="1:3" ht="15">
      <c r="A13" s="64" t="s">
        <v>672</v>
      </c>
      <c r="B13" s="69" t="s">
        <v>726</v>
      </c>
      <c r="C13" s="63">
        <f>VLOOKUP(GroupVertices[[#This Row],[Vertex]],Vertices[],MATCH("ID",Vertices[[#Headers],[Vertex]:[Sentiment List '#3: List3 Word Percentage (%)]],0),FALSE)</f>
        <v>7</v>
      </c>
    </row>
    <row r="14" spans="1:3" ht="15">
      <c r="A14" s="64" t="s">
        <v>672</v>
      </c>
      <c r="B14" s="69" t="s">
        <v>797</v>
      </c>
      <c r="C14" s="63">
        <f>VLOOKUP(GroupVertices[[#This Row],[Vertex]],Vertices[],MATCH("ID",Vertices[[#Headers],[Vertex]:[Sentiment List '#3: List3 Word Percentage (%)]],0),FALSE)</f>
        <v>6</v>
      </c>
    </row>
    <row r="15" spans="1:3" ht="15">
      <c r="A15" s="64" t="s">
        <v>672</v>
      </c>
      <c r="B15" s="69" t="s">
        <v>736</v>
      </c>
      <c r="C15" s="63">
        <f>VLOOKUP(GroupVertices[[#This Row],[Vertex]],Vertices[],MATCH("ID",Vertices[[#Headers],[Vertex]:[Sentiment List '#3: List3 Word Percentage (%)]],0),FALSE)</f>
        <v>3</v>
      </c>
    </row>
    <row r="16" spans="1:3" ht="15">
      <c r="A16" s="64" t="s">
        <v>672</v>
      </c>
      <c r="B16" s="69" t="s">
        <v>795</v>
      </c>
      <c r="C16" s="63">
        <f>VLOOKUP(GroupVertices[[#This Row],[Vertex]],Vertices[],MATCH("ID",Vertices[[#Headers],[Vertex]:[Sentiment List '#3: List3 Word Percentage (%)]],0),FALSE)</f>
        <v>4</v>
      </c>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A16"/>
    <dataValidation allowBlank="1" showInputMessage="1" showErrorMessage="1" promptTitle="Vertex Name" prompt="Enter the name of a vertex to include in the group." sqref="B2:B16"/>
    <dataValidation allowBlank="1" showInputMessage="1" promptTitle="Vertex ID" prompt="This is the value of the hidden ID cell in the Vertices worksheet.  It gets filled in by the items on the NodeXL, Analysis, Groups menu." sqref="C2:C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222</v>
      </c>
      <c r="B2" s="34" t="s">
        <v>180</v>
      </c>
      <c r="D2" s="31">
        <f>MIN(Vertices[Degree])</f>
        <v>0</v>
      </c>
      <c r="E2" s="3">
        <f>COUNTIF(Vertices[Degree],"&gt;= "&amp;D2)-COUNTIF(Vertices[Degree],"&gt;="&amp;D3)</f>
        <v>0</v>
      </c>
      <c r="F2" s="37">
        <f>MIN(Vertices[In-Degree])</f>
        <v>0</v>
      </c>
      <c r="G2" s="38">
        <f>COUNTIF(Vertices[In-Degree],"&gt;= "&amp;F2)-COUNTIF(Vertices[In-Degree],"&gt;="&amp;F3)</f>
        <v>2</v>
      </c>
      <c r="H2" s="37">
        <f>MIN(Vertices[Out-Degree])</f>
        <v>0</v>
      </c>
      <c r="I2" s="38">
        <f>COUNTIF(Vertices[Out-Degree],"&gt;= "&amp;H2)-COUNTIF(Vertices[Out-Degree],"&gt;="&amp;H3)</f>
        <v>8</v>
      </c>
      <c r="J2" s="37">
        <f>MIN(Vertices[Betweenness Centrality])</f>
        <v>0</v>
      </c>
      <c r="K2" s="38">
        <f>COUNTIF(Vertices[Betweenness Centrality],"&gt;= "&amp;J2)-COUNTIF(Vertices[Betweenness Centrality],"&gt;="&amp;J3)</f>
        <v>12</v>
      </c>
      <c r="L2" s="37">
        <f>MIN(Vertices[Closeness Centrality])</f>
        <v>0.030303</v>
      </c>
      <c r="M2" s="38">
        <f>COUNTIF(Vertices[Closeness Centrality],"&gt;= "&amp;L2)-COUNTIF(Vertices[Closeness Centrality],"&gt;="&amp;L3)</f>
        <v>4</v>
      </c>
      <c r="N2" s="37">
        <f>MIN(Vertices[Eigenvector Centrality])</f>
        <v>0.026299</v>
      </c>
      <c r="O2" s="38">
        <f>COUNTIF(Vertices[Eigenvector Centrality],"&gt;= "&amp;N2)-COUNTIF(Vertices[Eigenvector Centrality],"&gt;="&amp;N3)</f>
        <v>4</v>
      </c>
      <c r="P2" s="37">
        <f>MIN(Vertices[PageRank])</f>
        <v>0.614991</v>
      </c>
      <c r="Q2" s="38">
        <f>COUNTIF(Vertices[PageRank],"&gt;= "&amp;P2)-COUNTIF(Vertices[PageRank],"&gt;="&amp;P3)</f>
        <v>7</v>
      </c>
      <c r="R2" s="37">
        <f>MIN(Vertices[Clustering Coefficient])</f>
        <v>0.1111111111111111</v>
      </c>
      <c r="S2" s="43">
        <f>COUNTIF(Vertices[Clustering Coefficient],"&gt;= "&amp;R2)-COUNTIF(Vertices[Clustering Coefficient],"&gt;="&amp;R3)</f>
        <v>3</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82"/>
      <c r="B3" s="82"/>
      <c r="D3" s="32">
        <f aca="true" t="shared" si="1" ref="D3:D44">D2+($D$45-$D$2)/BinDivisor</f>
        <v>0</v>
      </c>
      <c r="E3" s="3">
        <f>COUNTIF(Vertices[Degree],"&gt;= "&amp;D3)-COUNTIF(Vertices[Degree],"&gt;="&amp;D4)</f>
        <v>0</v>
      </c>
      <c r="F3" s="39">
        <f aca="true" t="shared" si="2" ref="F3:F44">F2+($F$45-$F$2)/BinDivisor</f>
        <v>0.13953488372093023</v>
      </c>
      <c r="G3" s="40">
        <f>COUNTIF(Vertices[In-Degree],"&gt;= "&amp;F3)-COUNTIF(Vertices[In-Degree],"&gt;="&amp;F4)</f>
        <v>0</v>
      </c>
      <c r="H3" s="39">
        <f aca="true" t="shared" si="3" ref="H3:H44">H2+($H$45-$H$2)/BinDivisor</f>
        <v>0.20930232558139536</v>
      </c>
      <c r="I3" s="40">
        <f>COUNTIF(Vertices[Out-Degree],"&gt;= "&amp;H3)-COUNTIF(Vertices[Out-Degree],"&gt;="&amp;H4)</f>
        <v>0</v>
      </c>
      <c r="J3" s="39">
        <f aca="true" t="shared" si="4" ref="J3:J44">J2+($J$45-$J$2)/BinDivisor</f>
        <v>2.395348837209302</v>
      </c>
      <c r="K3" s="40">
        <f>COUNTIF(Vertices[Betweenness Centrality],"&gt;= "&amp;J3)-COUNTIF(Vertices[Betweenness Centrality],"&gt;="&amp;J4)</f>
        <v>0</v>
      </c>
      <c r="L3" s="39">
        <f aca="true" t="shared" si="5" ref="L3:L44">L2+($L$45-$L$2)/BinDivisor</f>
        <v>0.030822279069767443</v>
      </c>
      <c r="M3" s="40">
        <f>COUNTIF(Vertices[Closeness Centrality],"&gt;= "&amp;L3)-COUNTIF(Vertices[Closeness Centrality],"&gt;="&amp;L4)</f>
        <v>1</v>
      </c>
      <c r="N3" s="39">
        <f aca="true" t="shared" si="6" ref="N3:N44">N2+($N$45-$N$2)/BinDivisor</f>
        <v>0.029229279069767442</v>
      </c>
      <c r="O3" s="40">
        <f>COUNTIF(Vertices[Eigenvector Centrality],"&gt;= "&amp;N3)-COUNTIF(Vertices[Eigenvector Centrality],"&gt;="&amp;N4)</f>
        <v>0</v>
      </c>
      <c r="P3" s="39">
        <f aca="true" t="shared" si="7" ref="P3:P44">P2+($P$45-$P$2)/BinDivisor</f>
        <v>0.657938488372093</v>
      </c>
      <c r="Q3" s="40">
        <f>COUNTIF(Vertices[PageRank],"&gt;= "&amp;P3)-COUNTIF(Vertices[PageRank],"&gt;="&amp;P4)</f>
        <v>4</v>
      </c>
      <c r="R3" s="39">
        <f aca="true" t="shared" si="8" ref="R3:R44">R2+($R$45-$R$2)/BinDivisor</f>
        <v>0.1317829457364341</v>
      </c>
      <c r="S3" s="44">
        <f>COUNTIF(Vertices[Clustering Coefficient],"&gt;= "&amp;R3)-COUNTIF(Vertices[Clustering Coefficient],"&gt;="&amp;R4)</f>
        <v>0</v>
      </c>
      <c r="T3" s="39" t="e">
        <f aca="true" t="shared" si="9" ref="T3:T44">T2+($T$45-$T$2)/BinDivisor</f>
        <v>#REF!</v>
      </c>
      <c r="U3" s="40" t="e">
        <f ca="1" t="shared" si="0"/>
        <v>#REF!</v>
      </c>
      <c r="W3" t="s">
        <v>125</v>
      </c>
      <c r="X3" t="s">
        <v>85</v>
      </c>
    </row>
    <row r="4" spans="1:24" ht="15">
      <c r="A4" s="34" t="s">
        <v>146</v>
      </c>
      <c r="B4" s="34">
        <v>15</v>
      </c>
      <c r="D4" s="32">
        <f t="shared" si="1"/>
        <v>0</v>
      </c>
      <c r="E4" s="3">
        <f>COUNTIF(Vertices[Degree],"&gt;= "&amp;D4)-COUNTIF(Vertices[Degree],"&gt;="&amp;D5)</f>
        <v>0</v>
      </c>
      <c r="F4" s="37">
        <f t="shared" si="2"/>
        <v>0.27906976744186046</v>
      </c>
      <c r="G4" s="38">
        <f>COUNTIF(Vertices[In-Degree],"&gt;= "&amp;F4)-COUNTIF(Vertices[In-Degree],"&gt;="&amp;F5)</f>
        <v>0</v>
      </c>
      <c r="H4" s="37">
        <f t="shared" si="3"/>
        <v>0.4186046511627907</v>
      </c>
      <c r="I4" s="38">
        <f>COUNTIF(Vertices[Out-Degree],"&gt;= "&amp;H4)-COUNTIF(Vertices[Out-Degree],"&gt;="&amp;H5)</f>
        <v>0</v>
      </c>
      <c r="J4" s="37">
        <f t="shared" si="4"/>
        <v>4.790697674418604</v>
      </c>
      <c r="K4" s="38">
        <f>COUNTIF(Vertices[Betweenness Centrality],"&gt;= "&amp;J4)-COUNTIF(Vertices[Betweenness Centrality],"&gt;="&amp;J5)</f>
        <v>0</v>
      </c>
      <c r="L4" s="37">
        <f t="shared" si="5"/>
        <v>0.03134155813953488</v>
      </c>
      <c r="M4" s="38">
        <f>COUNTIF(Vertices[Closeness Centrality],"&gt;= "&amp;L4)-COUNTIF(Vertices[Closeness Centrality],"&gt;="&amp;L5)</f>
        <v>0</v>
      </c>
      <c r="N4" s="37">
        <f t="shared" si="6"/>
        <v>0.03215955813953488</v>
      </c>
      <c r="O4" s="38">
        <f>COUNTIF(Vertices[Eigenvector Centrality],"&gt;= "&amp;N4)-COUNTIF(Vertices[Eigenvector Centrality],"&gt;="&amp;N5)</f>
        <v>1</v>
      </c>
      <c r="P4" s="37">
        <f t="shared" si="7"/>
        <v>0.7008859767441861</v>
      </c>
      <c r="Q4" s="38">
        <f>COUNTIF(Vertices[PageRank],"&gt;= "&amp;P4)-COUNTIF(Vertices[PageRank],"&gt;="&amp;P5)</f>
        <v>0</v>
      </c>
      <c r="R4" s="37">
        <f t="shared" si="8"/>
        <v>0.15245478036175708</v>
      </c>
      <c r="S4" s="43">
        <f>COUNTIF(Vertices[Clustering Coefficient],"&gt;= "&amp;R4)-COUNTIF(Vertices[Clustering Coefficient],"&gt;="&amp;R5)</f>
        <v>0</v>
      </c>
      <c r="T4" s="37" t="e">
        <f ca="1" t="shared" si="9"/>
        <v>#REF!</v>
      </c>
      <c r="U4" s="38" t="e">
        <f ca="1" t="shared" si="0"/>
        <v>#REF!</v>
      </c>
      <c r="W4" s="12" t="s">
        <v>126</v>
      </c>
      <c r="X4" s="12" t="s">
        <v>128</v>
      </c>
    </row>
    <row r="5" spans="1:21" ht="15">
      <c r="A5" s="82"/>
      <c r="B5" s="82"/>
      <c r="D5" s="32">
        <f t="shared" si="1"/>
        <v>0</v>
      </c>
      <c r="E5" s="3">
        <f>COUNTIF(Vertices[Degree],"&gt;= "&amp;D5)-COUNTIF(Vertices[Degree],"&gt;="&amp;D6)</f>
        <v>0</v>
      </c>
      <c r="F5" s="39">
        <f t="shared" si="2"/>
        <v>0.41860465116279066</v>
      </c>
      <c r="G5" s="40">
        <f>COUNTIF(Vertices[In-Degree],"&gt;= "&amp;F5)-COUNTIF(Vertices[In-Degree],"&gt;="&amp;F6)</f>
        <v>0</v>
      </c>
      <c r="H5" s="39">
        <f t="shared" si="3"/>
        <v>0.627906976744186</v>
      </c>
      <c r="I5" s="40">
        <f>COUNTIF(Vertices[Out-Degree],"&gt;= "&amp;H5)-COUNTIF(Vertices[Out-Degree],"&gt;="&amp;H6)</f>
        <v>0</v>
      </c>
      <c r="J5" s="39">
        <f t="shared" si="4"/>
        <v>7.186046511627906</v>
      </c>
      <c r="K5" s="40">
        <f>COUNTIF(Vertices[Betweenness Centrality],"&gt;= "&amp;J5)-COUNTIF(Vertices[Betweenness Centrality],"&gt;="&amp;J6)</f>
        <v>0</v>
      </c>
      <c r="L5" s="39">
        <f t="shared" si="5"/>
        <v>0.03186083720930232</v>
      </c>
      <c r="M5" s="40">
        <f>COUNTIF(Vertices[Closeness Centrality],"&gt;= "&amp;L5)-COUNTIF(Vertices[Closeness Centrality],"&gt;="&amp;L6)</f>
        <v>7</v>
      </c>
      <c r="N5" s="39">
        <f t="shared" si="6"/>
        <v>0.035089837209302324</v>
      </c>
      <c r="O5" s="40">
        <f>COUNTIF(Vertices[Eigenvector Centrality],"&gt;= "&amp;N5)-COUNTIF(Vertices[Eigenvector Centrality],"&gt;="&amp;N6)</f>
        <v>0</v>
      </c>
      <c r="P5" s="39">
        <f t="shared" si="7"/>
        <v>0.7438334651162791</v>
      </c>
      <c r="Q5" s="40">
        <f>COUNTIF(Vertices[PageRank],"&gt;= "&amp;P5)-COUNTIF(Vertices[PageRank],"&gt;="&amp;P6)</f>
        <v>0</v>
      </c>
      <c r="R5" s="39">
        <f t="shared" si="8"/>
        <v>0.17312661498708007</v>
      </c>
      <c r="S5" s="44">
        <f>COUNTIF(Vertices[Clustering Coefficient],"&gt;= "&amp;R5)-COUNTIF(Vertices[Clustering Coefficient],"&gt;="&amp;R6)</f>
        <v>0</v>
      </c>
      <c r="T5" s="39" t="e">
        <f ca="1" t="shared" si="9"/>
        <v>#REF!</v>
      </c>
      <c r="U5" s="40" t="e">
        <f ca="1" t="shared" si="0"/>
        <v>#REF!</v>
      </c>
    </row>
    <row r="6" spans="1:21" ht="15">
      <c r="A6" s="34" t="s">
        <v>148</v>
      </c>
      <c r="B6" s="34">
        <v>27</v>
      </c>
      <c r="D6" s="32">
        <f t="shared" si="1"/>
        <v>0</v>
      </c>
      <c r="E6" s="3">
        <f>COUNTIF(Vertices[Degree],"&gt;= "&amp;D6)-COUNTIF(Vertices[Degree],"&gt;="&amp;D7)</f>
        <v>0</v>
      </c>
      <c r="F6" s="37">
        <f t="shared" si="2"/>
        <v>0.5581395348837209</v>
      </c>
      <c r="G6" s="38">
        <f>COUNTIF(Vertices[In-Degree],"&gt;= "&amp;F6)-COUNTIF(Vertices[In-Degree],"&gt;="&amp;F7)</f>
        <v>0</v>
      </c>
      <c r="H6" s="37">
        <f t="shared" si="3"/>
        <v>0.8372093023255814</v>
      </c>
      <c r="I6" s="38">
        <f>COUNTIF(Vertices[Out-Degree],"&gt;= "&amp;H6)-COUNTIF(Vertices[Out-Degree],"&gt;="&amp;H7)</f>
        <v>1</v>
      </c>
      <c r="J6" s="37">
        <f t="shared" si="4"/>
        <v>9.581395348837209</v>
      </c>
      <c r="K6" s="38">
        <f>COUNTIF(Vertices[Betweenness Centrality],"&gt;= "&amp;J6)-COUNTIF(Vertices[Betweenness Centrality],"&gt;="&amp;J7)</f>
        <v>0</v>
      </c>
      <c r="L6" s="37">
        <f t="shared" si="5"/>
        <v>0.03238011627906976</v>
      </c>
      <c r="M6" s="38">
        <f>COUNTIF(Vertices[Closeness Centrality],"&gt;= "&amp;L6)-COUNTIF(Vertices[Closeness Centrality],"&gt;="&amp;L7)</f>
        <v>0</v>
      </c>
      <c r="N6" s="37">
        <f t="shared" si="6"/>
        <v>0.03802011627906977</v>
      </c>
      <c r="O6" s="38">
        <f>COUNTIF(Vertices[Eigenvector Centrality],"&gt;= "&amp;N6)-COUNTIF(Vertices[Eigenvector Centrality],"&gt;="&amp;N7)</f>
        <v>0</v>
      </c>
      <c r="P6" s="37">
        <f t="shared" si="7"/>
        <v>0.7867809534883722</v>
      </c>
      <c r="Q6" s="38">
        <f>COUNTIF(Vertices[PageRank],"&gt;= "&amp;P6)-COUNTIF(Vertices[PageRank],"&gt;="&amp;P7)</f>
        <v>0</v>
      </c>
      <c r="R6" s="37">
        <f t="shared" si="8"/>
        <v>0.19379844961240306</v>
      </c>
      <c r="S6" s="43">
        <f>COUNTIF(Vertices[Clustering Coefficient],"&gt;= "&amp;R6)-COUNTIF(Vertices[Clustering Coefficient],"&gt;="&amp;R7)</f>
        <v>0</v>
      </c>
      <c r="T6" s="37" t="e">
        <f ca="1" t="shared" si="9"/>
        <v>#REF!</v>
      </c>
      <c r="U6" s="38" t="e">
        <f ca="1" t="shared" si="0"/>
        <v>#REF!</v>
      </c>
    </row>
    <row r="7" spans="1:21" ht="15">
      <c r="A7" s="34" t="s">
        <v>149</v>
      </c>
      <c r="B7" s="34">
        <v>2</v>
      </c>
      <c r="D7" s="32">
        <f t="shared" si="1"/>
        <v>0</v>
      </c>
      <c r="E7" s="3">
        <f>COUNTIF(Vertices[Degree],"&gt;= "&amp;D7)-COUNTIF(Vertices[Degree],"&gt;="&amp;D8)</f>
        <v>0</v>
      </c>
      <c r="F7" s="39">
        <f t="shared" si="2"/>
        <v>0.6976744186046512</v>
      </c>
      <c r="G7" s="40">
        <f>COUNTIF(Vertices[In-Degree],"&gt;= "&amp;F7)-COUNTIF(Vertices[In-Degree],"&gt;="&amp;F8)</f>
        <v>0</v>
      </c>
      <c r="H7" s="39">
        <f t="shared" si="3"/>
        <v>1.0465116279069768</v>
      </c>
      <c r="I7" s="40">
        <f>COUNTIF(Vertices[Out-Degree],"&gt;= "&amp;H7)-COUNTIF(Vertices[Out-Degree],"&gt;="&amp;H8)</f>
        <v>0</v>
      </c>
      <c r="J7" s="39">
        <f t="shared" si="4"/>
        <v>11.97674418604651</v>
      </c>
      <c r="K7" s="40">
        <f>COUNTIF(Vertices[Betweenness Centrality],"&gt;= "&amp;J7)-COUNTIF(Vertices[Betweenness Centrality],"&gt;="&amp;J8)</f>
        <v>0</v>
      </c>
      <c r="L7" s="39">
        <f t="shared" si="5"/>
        <v>0.0328993953488372</v>
      </c>
      <c r="M7" s="40">
        <f>COUNTIF(Vertices[Closeness Centrality],"&gt;= "&amp;L7)-COUNTIF(Vertices[Closeness Centrality],"&gt;="&amp;L8)</f>
        <v>0</v>
      </c>
      <c r="N7" s="39">
        <f t="shared" si="6"/>
        <v>0.04095039534883721</v>
      </c>
      <c r="O7" s="40">
        <f>COUNTIF(Vertices[Eigenvector Centrality],"&gt;= "&amp;N7)-COUNTIF(Vertices[Eigenvector Centrality],"&gt;="&amp;N8)</f>
        <v>0</v>
      </c>
      <c r="P7" s="39">
        <f t="shared" si="7"/>
        <v>0.8297284418604652</v>
      </c>
      <c r="Q7" s="40">
        <f>COUNTIF(Vertices[PageRank],"&gt;= "&amp;P7)-COUNTIF(Vertices[PageRank],"&gt;="&amp;P8)</f>
        <v>0</v>
      </c>
      <c r="R7" s="39">
        <f t="shared" si="8"/>
        <v>0.21447028423772604</v>
      </c>
      <c r="S7" s="44">
        <f>COUNTIF(Vertices[Clustering Coefficient],"&gt;= "&amp;R7)-COUNTIF(Vertices[Clustering Coefficient],"&gt;="&amp;R8)</f>
        <v>0</v>
      </c>
      <c r="T7" s="39" t="e">
        <f ca="1" t="shared" si="9"/>
        <v>#REF!</v>
      </c>
      <c r="U7" s="40" t="e">
        <f ca="1" t="shared" si="0"/>
        <v>#REF!</v>
      </c>
    </row>
    <row r="8" spans="1:21" ht="15">
      <c r="A8" s="34" t="s">
        <v>150</v>
      </c>
      <c r="B8" s="34">
        <v>29</v>
      </c>
      <c r="D8" s="32">
        <f t="shared" si="1"/>
        <v>0</v>
      </c>
      <c r="E8" s="3">
        <f>COUNTIF(Vertices[Degree],"&gt;= "&amp;D8)-COUNTIF(Vertices[Degree],"&gt;="&amp;D9)</f>
        <v>0</v>
      </c>
      <c r="F8" s="37">
        <f t="shared" si="2"/>
        <v>0.8372093023255814</v>
      </c>
      <c r="G8" s="38">
        <f>COUNTIF(Vertices[In-Degree],"&gt;= "&amp;F8)-COUNTIF(Vertices[In-Degree],"&gt;="&amp;F9)</f>
        <v>0</v>
      </c>
      <c r="H8" s="37">
        <f t="shared" si="3"/>
        <v>1.255813953488372</v>
      </c>
      <c r="I8" s="38">
        <f>COUNTIF(Vertices[Out-Degree],"&gt;= "&amp;H8)-COUNTIF(Vertices[Out-Degree],"&gt;="&amp;H9)</f>
        <v>0</v>
      </c>
      <c r="J8" s="37">
        <f t="shared" si="4"/>
        <v>14.372093023255811</v>
      </c>
      <c r="K8" s="38">
        <f>COUNTIF(Vertices[Betweenness Centrality],"&gt;= "&amp;J8)-COUNTIF(Vertices[Betweenness Centrality],"&gt;="&amp;J9)</f>
        <v>0</v>
      </c>
      <c r="L8" s="37">
        <f t="shared" si="5"/>
        <v>0.03341867441860464</v>
      </c>
      <c r="M8" s="38">
        <f>COUNTIF(Vertices[Closeness Centrality],"&gt;= "&amp;L8)-COUNTIF(Vertices[Closeness Centrality],"&gt;="&amp;L9)</f>
        <v>0</v>
      </c>
      <c r="N8" s="37">
        <f t="shared" si="6"/>
        <v>0.04388067441860465</v>
      </c>
      <c r="O8" s="38">
        <f>COUNTIF(Vertices[Eigenvector Centrality],"&gt;= "&amp;N8)-COUNTIF(Vertices[Eigenvector Centrality],"&gt;="&amp;N9)</f>
        <v>0</v>
      </c>
      <c r="P8" s="37">
        <f t="shared" si="7"/>
        <v>0.8726759302325583</v>
      </c>
      <c r="Q8" s="38">
        <f>COUNTIF(Vertices[PageRank],"&gt;= "&amp;P8)-COUNTIF(Vertices[PageRank],"&gt;="&amp;P9)</f>
        <v>0</v>
      </c>
      <c r="R8" s="37">
        <f t="shared" si="8"/>
        <v>0.23514211886304903</v>
      </c>
      <c r="S8" s="43">
        <f>COUNTIF(Vertices[Clustering Coefficient],"&gt;= "&amp;R8)-COUNTIF(Vertices[Clustering Coefficient],"&gt;="&amp;R9)</f>
        <v>0</v>
      </c>
      <c r="T8" s="37" t="e">
        <f ca="1" t="shared" si="9"/>
        <v>#REF!</v>
      </c>
      <c r="U8" s="38" t="e">
        <f ca="1" t="shared" si="0"/>
        <v>#REF!</v>
      </c>
    </row>
    <row r="9" spans="1:21" ht="15">
      <c r="A9" s="82"/>
      <c r="B9" s="82"/>
      <c r="D9" s="32">
        <f t="shared" si="1"/>
        <v>0</v>
      </c>
      <c r="E9" s="3">
        <f>COUNTIF(Vertices[Degree],"&gt;= "&amp;D9)-COUNTIF(Vertices[Degree],"&gt;="&amp;D10)</f>
        <v>0</v>
      </c>
      <c r="F9" s="39">
        <f t="shared" si="2"/>
        <v>0.9767441860465117</v>
      </c>
      <c r="G9" s="40">
        <f>COUNTIF(Vertices[In-Degree],"&gt;= "&amp;F9)-COUNTIF(Vertices[In-Degree],"&gt;="&amp;F10)</f>
        <v>3</v>
      </c>
      <c r="H9" s="39">
        <f t="shared" si="3"/>
        <v>1.4651162790697674</v>
      </c>
      <c r="I9" s="40">
        <f>COUNTIF(Vertices[Out-Degree],"&gt;= "&amp;H9)-COUNTIF(Vertices[Out-Degree],"&gt;="&amp;H10)</f>
        <v>0</v>
      </c>
      <c r="J9" s="39">
        <f t="shared" si="4"/>
        <v>16.767441860465112</v>
      </c>
      <c r="K9" s="40">
        <f>COUNTIF(Vertices[Betweenness Centrality],"&gt;= "&amp;J9)-COUNTIF(Vertices[Betweenness Centrality],"&gt;="&amp;J10)</f>
        <v>0</v>
      </c>
      <c r="L9" s="39">
        <f t="shared" si="5"/>
        <v>0.03393795348837208</v>
      </c>
      <c r="M9" s="40">
        <f>COUNTIF(Vertices[Closeness Centrality],"&gt;= "&amp;L9)-COUNTIF(Vertices[Closeness Centrality],"&gt;="&amp;L10)</f>
        <v>0</v>
      </c>
      <c r="N9" s="39">
        <f t="shared" si="6"/>
        <v>0.046810953488372095</v>
      </c>
      <c r="O9" s="40">
        <f>COUNTIF(Vertices[Eigenvector Centrality],"&gt;= "&amp;N9)-COUNTIF(Vertices[Eigenvector Centrality],"&gt;="&amp;N10)</f>
        <v>0</v>
      </c>
      <c r="P9" s="39">
        <f t="shared" si="7"/>
        <v>0.9156234186046514</v>
      </c>
      <c r="Q9" s="40">
        <f>COUNTIF(Vertices[PageRank],"&gt;= "&amp;P9)-COUNTIF(Vertices[PageRank],"&gt;="&amp;P10)</f>
        <v>0</v>
      </c>
      <c r="R9" s="39">
        <f t="shared" si="8"/>
        <v>0.25581395348837205</v>
      </c>
      <c r="S9" s="44">
        <f>COUNTIF(Vertices[Clustering Coefficient],"&gt;= "&amp;R9)-COUNTIF(Vertices[Clustering Coefficient],"&gt;="&amp;R10)</f>
        <v>0</v>
      </c>
      <c r="T9" s="39" t="e">
        <f ca="1" t="shared" si="9"/>
        <v>#REF!</v>
      </c>
      <c r="U9" s="40" t="e">
        <f ca="1" t="shared" si="0"/>
        <v>#REF!</v>
      </c>
    </row>
    <row r="10" spans="1:21" ht="15">
      <c r="A10" s="34" t="s">
        <v>151</v>
      </c>
      <c r="B10" s="34">
        <v>0</v>
      </c>
      <c r="D10" s="32">
        <f t="shared" si="1"/>
        <v>0</v>
      </c>
      <c r="E10" s="3">
        <f>COUNTIF(Vertices[Degree],"&gt;= "&amp;D10)-COUNTIF(Vertices[Degree],"&gt;="&amp;D11)</f>
        <v>0</v>
      </c>
      <c r="F10" s="37">
        <f t="shared" si="2"/>
        <v>1.1162790697674418</v>
      </c>
      <c r="G10" s="38">
        <f>COUNTIF(Vertices[In-Degree],"&gt;= "&amp;F10)-COUNTIF(Vertices[In-Degree],"&gt;="&amp;F11)</f>
        <v>0</v>
      </c>
      <c r="H10" s="37">
        <f t="shared" si="3"/>
        <v>1.6744186046511627</v>
      </c>
      <c r="I10" s="38">
        <f>COUNTIF(Vertices[Out-Degree],"&gt;= "&amp;H10)-COUNTIF(Vertices[Out-Degree],"&gt;="&amp;H11)</f>
        <v>0</v>
      </c>
      <c r="J10" s="37">
        <f t="shared" si="4"/>
        <v>19.162790697674414</v>
      </c>
      <c r="K10" s="38">
        <f>COUNTIF(Vertices[Betweenness Centrality],"&gt;= "&amp;J10)-COUNTIF(Vertices[Betweenness Centrality],"&gt;="&amp;J11)</f>
        <v>0</v>
      </c>
      <c r="L10" s="37">
        <f t="shared" si="5"/>
        <v>0.03445723255813952</v>
      </c>
      <c r="M10" s="38">
        <f>COUNTIF(Vertices[Closeness Centrality],"&gt;= "&amp;L10)-COUNTIF(Vertices[Closeness Centrality],"&gt;="&amp;L11)</f>
        <v>0</v>
      </c>
      <c r="N10" s="37">
        <f t="shared" si="6"/>
        <v>0.04974123255813954</v>
      </c>
      <c r="O10" s="38">
        <f>COUNTIF(Vertices[Eigenvector Centrality],"&gt;= "&amp;N10)-COUNTIF(Vertices[Eigenvector Centrality],"&gt;="&amp;N11)</f>
        <v>0</v>
      </c>
      <c r="P10" s="37">
        <f t="shared" si="7"/>
        <v>0.9585709069767444</v>
      </c>
      <c r="Q10" s="38">
        <f>COUNTIF(Vertices[PageRank],"&gt;= "&amp;P10)-COUNTIF(Vertices[PageRank],"&gt;="&amp;P11)</f>
        <v>1</v>
      </c>
      <c r="R10" s="37">
        <f t="shared" si="8"/>
        <v>0.27648578811369506</v>
      </c>
      <c r="S10" s="43">
        <f>COUNTIF(Vertices[Clustering Coefficient],"&gt;= "&amp;R10)-COUNTIF(Vertices[Clustering Coefficient],"&gt;="&amp;R11)</f>
        <v>0</v>
      </c>
      <c r="T10" s="37" t="e">
        <f ca="1" t="shared" si="9"/>
        <v>#REF!</v>
      </c>
      <c r="U10" s="38" t="e">
        <f ca="1" t="shared" si="0"/>
        <v>#REF!</v>
      </c>
    </row>
    <row r="11" spans="1:21" ht="15">
      <c r="A11" s="82"/>
      <c r="B11" s="82"/>
      <c r="D11" s="32">
        <f t="shared" si="1"/>
        <v>0</v>
      </c>
      <c r="E11" s="3">
        <f>COUNTIF(Vertices[Degree],"&gt;= "&amp;D11)-COUNTIF(Vertices[Degree],"&gt;="&amp;D12)</f>
        <v>0</v>
      </c>
      <c r="F11" s="39">
        <f t="shared" si="2"/>
        <v>1.255813953488372</v>
      </c>
      <c r="G11" s="40">
        <f>COUNTIF(Vertices[In-Degree],"&gt;= "&amp;F11)-COUNTIF(Vertices[In-Degree],"&gt;="&amp;F12)</f>
        <v>0</v>
      </c>
      <c r="H11" s="39">
        <f t="shared" si="3"/>
        <v>1.883720930232558</v>
      </c>
      <c r="I11" s="40">
        <f>COUNTIF(Vertices[Out-Degree],"&gt;= "&amp;H11)-COUNTIF(Vertices[Out-Degree],"&gt;="&amp;H12)</f>
        <v>3</v>
      </c>
      <c r="J11" s="39">
        <f t="shared" si="4"/>
        <v>21.558139534883715</v>
      </c>
      <c r="K11" s="40">
        <f>COUNTIF(Vertices[Betweenness Centrality],"&gt;= "&amp;J11)-COUNTIF(Vertices[Betweenness Centrality],"&gt;="&amp;J12)</f>
        <v>0</v>
      </c>
      <c r="L11" s="39">
        <f t="shared" si="5"/>
        <v>0.03497651162790696</v>
      </c>
      <c r="M11" s="40">
        <f>COUNTIF(Vertices[Closeness Centrality],"&gt;= "&amp;L11)-COUNTIF(Vertices[Closeness Centrality],"&gt;="&amp;L12)</f>
        <v>0</v>
      </c>
      <c r="N11" s="39">
        <f t="shared" si="6"/>
        <v>0.05267151162790698</v>
      </c>
      <c r="O11" s="40">
        <f>COUNTIF(Vertices[Eigenvector Centrality],"&gt;= "&amp;N11)-COUNTIF(Vertices[Eigenvector Centrality],"&gt;="&amp;N12)</f>
        <v>0</v>
      </c>
      <c r="P11" s="39">
        <f t="shared" si="7"/>
        <v>1.0015183953488374</v>
      </c>
      <c r="Q11" s="40">
        <f>COUNTIF(Vertices[PageRank],"&gt;= "&amp;P11)-COUNTIF(Vertices[PageRank],"&gt;="&amp;P12)</f>
        <v>0</v>
      </c>
      <c r="R11" s="39">
        <f t="shared" si="8"/>
        <v>0.2971576227390181</v>
      </c>
      <c r="S11" s="44">
        <f>COUNTIF(Vertices[Clustering Coefficient],"&gt;= "&amp;R11)-COUNTIF(Vertices[Clustering Coefficient],"&gt;="&amp;R12)</f>
        <v>0</v>
      </c>
      <c r="T11" s="39" t="e">
        <f ca="1" t="shared" si="9"/>
        <v>#REF!</v>
      </c>
      <c r="U11" s="40" t="e">
        <f ca="1" t="shared" si="0"/>
        <v>#REF!</v>
      </c>
    </row>
    <row r="12" spans="1:21" ht="15">
      <c r="A12" s="34" t="s">
        <v>170</v>
      </c>
      <c r="B12" s="34">
        <v>0.12</v>
      </c>
      <c r="D12" s="32">
        <f t="shared" si="1"/>
        <v>0</v>
      </c>
      <c r="E12" s="3">
        <f>COUNTIF(Vertices[Degree],"&gt;= "&amp;D12)-COUNTIF(Vertices[Degree],"&gt;="&amp;D13)</f>
        <v>0</v>
      </c>
      <c r="F12" s="37">
        <f t="shared" si="2"/>
        <v>1.3953488372093024</v>
      </c>
      <c r="G12" s="38">
        <f>COUNTIF(Vertices[In-Degree],"&gt;= "&amp;F12)-COUNTIF(Vertices[In-Degree],"&gt;="&amp;F13)</f>
        <v>0</v>
      </c>
      <c r="H12" s="37">
        <f t="shared" si="3"/>
        <v>2.093023255813953</v>
      </c>
      <c r="I12" s="38">
        <f>COUNTIF(Vertices[Out-Degree],"&gt;= "&amp;H12)-COUNTIF(Vertices[Out-Degree],"&gt;="&amp;H13)</f>
        <v>0</v>
      </c>
      <c r="J12" s="37">
        <f t="shared" si="4"/>
        <v>23.953488372093016</v>
      </c>
      <c r="K12" s="38">
        <f>COUNTIF(Vertices[Betweenness Centrality],"&gt;= "&amp;J12)-COUNTIF(Vertices[Betweenness Centrality],"&gt;="&amp;J13)</f>
        <v>0</v>
      </c>
      <c r="L12" s="37">
        <f t="shared" si="5"/>
        <v>0.0354957906976744</v>
      </c>
      <c r="M12" s="38">
        <f>COUNTIF(Vertices[Closeness Centrality],"&gt;= "&amp;L12)-COUNTIF(Vertices[Closeness Centrality],"&gt;="&amp;L13)</f>
        <v>0</v>
      </c>
      <c r="N12" s="37">
        <f t="shared" si="6"/>
        <v>0.05560179069767442</v>
      </c>
      <c r="O12" s="38">
        <f>COUNTIF(Vertices[Eigenvector Centrality],"&gt;= "&amp;N12)-COUNTIF(Vertices[Eigenvector Centrality],"&gt;="&amp;N13)</f>
        <v>0</v>
      </c>
      <c r="P12" s="37">
        <f t="shared" si="7"/>
        <v>1.0444658837209304</v>
      </c>
      <c r="Q12" s="38">
        <f>COUNTIF(Vertices[PageRank],"&gt;= "&amp;P12)-COUNTIF(Vertices[PageRank],"&gt;="&amp;P13)</f>
        <v>0</v>
      </c>
      <c r="R12" s="37">
        <f t="shared" si="8"/>
        <v>0.3178294573643411</v>
      </c>
      <c r="S12" s="43">
        <f>COUNTIF(Vertices[Clustering Coefficient],"&gt;= "&amp;R12)-COUNTIF(Vertices[Clustering Coefficient],"&gt;="&amp;R13)</f>
        <v>1</v>
      </c>
      <c r="T12" s="37" t="e">
        <f ca="1" t="shared" si="9"/>
        <v>#REF!</v>
      </c>
      <c r="U12" s="38" t="e">
        <f ca="1" t="shared" si="0"/>
        <v>#REF!</v>
      </c>
    </row>
    <row r="13" spans="1:21" ht="15">
      <c r="A13" s="34" t="s">
        <v>171</v>
      </c>
      <c r="B13" s="34">
        <v>0.21428571428571427</v>
      </c>
      <c r="D13" s="32">
        <f t="shared" si="1"/>
        <v>0</v>
      </c>
      <c r="E13" s="3">
        <f>COUNTIF(Vertices[Degree],"&gt;= "&amp;D13)-COUNTIF(Vertices[Degree],"&gt;="&amp;D14)</f>
        <v>0</v>
      </c>
      <c r="F13" s="39">
        <f t="shared" si="2"/>
        <v>1.5348837209302326</v>
      </c>
      <c r="G13" s="40">
        <f>COUNTIF(Vertices[In-Degree],"&gt;= "&amp;F13)-COUNTIF(Vertices[In-Degree],"&gt;="&amp;F14)</f>
        <v>0</v>
      </c>
      <c r="H13" s="39">
        <f t="shared" si="3"/>
        <v>2.3023255813953485</v>
      </c>
      <c r="I13" s="40">
        <f>COUNTIF(Vertices[Out-Degree],"&gt;= "&amp;H13)-COUNTIF(Vertices[Out-Degree],"&gt;="&amp;H14)</f>
        <v>0</v>
      </c>
      <c r="J13" s="39">
        <f t="shared" si="4"/>
        <v>26.348837209302317</v>
      </c>
      <c r="K13" s="40">
        <f>COUNTIF(Vertices[Betweenness Centrality],"&gt;= "&amp;J13)-COUNTIF(Vertices[Betweenness Centrality],"&gt;="&amp;J14)</f>
        <v>0</v>
      </c>
      <c r="L13" s="39">
        <f t="shared" si="5"/>
        <v>0.036015069767441836</v>
      </c>
      <c r="M13" s="40">
        <f>COUNTIF(Vertices[Closeness Centrality],"&gt;= "&amp;L13)-COUNTIF(Vertices[Closeness Centrality],"&gt;="&amp;L14)</f>
        <v>0</v>
      </c>
      <c r="N13" s="39">
        <f t="shared" si="6"/>
        <v>0.058532069767441866</v>
      </c>
      <c r="O13" s="40">
        <f>COUNTIF(Vertices[Eigenvector Centrality],"&gt;= "&amp;N13)-COUNTIF(Vertices[Eigenvector Centrality],"&gt;="&amp;N14)</f>
        <v>0</v>
      </c>
      <c r="P13" s="39">
        <f t="shared" si="7"/>
        <v>1.0874133720930235</v>
      </c>
      <c r="Q13" s="40">
        <f>COUNTIF(Vertices[PageRank],"&gt;= "&amp;P13)-COUNTIF(Vertices[PageRank],"&gt;="&amp;P14)</f>
        <v>0</v>
      </c>
      <c r="R13" s="39">
        <f t="shared" si="8"/>
        <v>0.3385012919896641</v>
      </c>
      <c r="S13" s="44">
        <f>COUNTIF(Vertices[Clustering Coefficient],"&gt;= "&amp;R13)-COUNTIF(Vertices[Clustering Coefficient],"&gt;="&amp;R14)</f>
        <v>0</v>
      </c>
      <c r="T13" s="39" t="e">
        <f ca="1" t="shared" si="9"/>
        <v>#REF!</v>
      </c>
      <c r="U13" s="40" t="e">
        <f ca="1" t="shared" si="0"/>
        <v>#REF!</v>
      </c>
    </row>
    <row r="14" spans="1:21" ht="15">
      <c r="A14" s="82"/>
      <c r="B14" s="82"/>
      <c r="D14" s="32">
        <f t="shared" si="1"/>
        <v>0</v>
      </c>
      <c r="E14" s="3">
        <f>COUNTIF(Vertices[Degree],"&gt;= "&amp;D14)-COUNTIF(Vertices[Degree],"&gt;="&amp;D15)</f>
        <v>0</v>
      </c>
      <c r="F14" s="37">
        <f t="shared" si="2"/>
        <v>1.6744186046511629</v>
      </c>
      <c r="G14" s="38">
        <f>COUNTIF(Vertices[In-Degree],"&gt;= "&amp;F14)-COUNTIF(Vertices[In-Degree],"&gt;="&amp;F15)</f>
        <v>0</v>
      </c>
      <c r="H14" s="37">
        <f t="shared" si="3"/>
        <v>2.5116279069767438</v>
      </c>
      <c r="I14" s="38">
        <f>COUNTIF(Vertices[Out-Degree],"&gt;= "&amp;H14)-COUNTIF(Vertices[Out-Degree],"&gt;="&amp;H15)</f>
        <v>0</v>
      </c>
      <c r="J14" s="37">
        <f t="shared" si="4"/>
        <v>28.74418604651162</v>
      </c>
      <c r="K14" s="38">
        <f>COUNTIF(Vertices[Betweenness Centrality],"&gt;= "&amp;J14)-COUNTIF(Vertices[Betweenness Centrality],"&gt;="&amp;J15)</f>
        <v>0</v>
      </c>
      <c r="L14" s="37">
        <f t="shared" si="5"/>
        <v>0.036534348837209275</v>
      </c>
      <c r="M14" s="38">
        <f>COUNTIF(Vertices[Closeness Centrality],"&gt;= "&amp;L14)-COUNTIF(Vertices[Closeness Centrality],"&gt;="&amp;L15)</f>
        <v>0</v>
      </c>
      <c r="N14" s="37">
        <f t="shared" si="6"/>
        <v>0.06146234883720931</v>
      </c>
      <c r="O14" s="38">
        <f>COUNTIF(Vertices[Eigenvector Centrality],"&gt;= "&amp;N14)-COUNTIF(Vertices[Eigenvector Centrality],"&gt;="&amp;N15)</f>
        <v>0</v>
      </c>
      <c r="P14" s="37">
        <f t="shared" si="7"/>
        <v>1.1303608604651165</v>
      </c>
      <c r="Q14" s="38">
        <f>COUNTIF(Vertices[PageRank],"&gt;= "&amp;P14)-COUNTIF(Vertices[PageRank],"&gt;="&amp;P15)</f>
        <v>0</v>
      </c>
      <c r="R14" s="37">
        <f t="shared" si="8"/>
        <v>0.3591731266149871</v>
      </c>
      <c r="S14" s="43">
        <f>COUNTIF(Vertices[Clustering Coefficient],"&gt;= "&amp;R14)-COUNTIF(Vertices[Clustering Coefficient],"&gt;="&amp;R15)</f>
        <v>0</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1.8139534883720931</v>
      </c>
      <c r="G15" s="40">
        <f>COUNTIF(Vertices[In-Degree],"&gt;= "&amp;F15)-COUNTIF(Vertices[In-Degree],"&gt;="&amp;F16)</f>
        <v>0</v>
      </c>
      <c r="H15" s="39">
        <f t="shared" si="3"/>
        <v>2.720930232558139</v>
      </c>
      <c r="I15" s="40">
        <f>COUNTIF(Vertices[Out-Degree],"&gt;= "&amp;H15)-COUNTIF(Vertices[Out-Degree],"&gt;="&amp;H16)</f>
        <v>0</v>
      </c>
      <c r="J15" s="39">
        <f t="shared" si="4"/>
        <v>31.13953488372092</v>
      </c>
      <c r="K15" s="40">
        <f>COUNTIF(Vertices[Betweenness Centrality],"&gt;= "&amp;J15)-COUNTIF(Vertices[Betweenness Centrality],"&gt;="&amp;J16)</f>
        <v>0</v>
      </c>
      <c r="L15" s="39">
        <f t="shared" si="5"/>
        <v>0.037053627906976715</v>
      </c>
      <c r="M15" s="40">
        <f>COUNTIF(Vertices[Closeness Centrality],"&gt;= "&amp;L15)-COUNTIF(Vertices[Closeness Centrality],"&gt;="&amp;L16)</f>
        <v>0</v>
      </c>
      <c r="N15" s="39">
        <f t="shared" si="6"/>
        <v>0.06439262790697675</v>
      </c>
      <c r="O15" s="40">
        <f>COUNTIF(Vertices[Eigenvector Centrality],"&gt;= "&amp;N15)-COUNTIF(Vertices[Eigenvector Centrality],"&gt;="&amp;N16)</f>
        <v>7</v>
      </c>
      <c r="P15" s="39">
        <f t="shared" si="7"/>
        <v>1.1733083488372096</v>
      </c>
      <c r="Q15" s="40">
        <f>COUNTIF(Vertices[PageRank],"&gt;= "&amp;P15)-COUNTIF(Vertices[PageRank],"&gt;="&amp;P16)</f>
        <v>0</v>
      </c>
      <c r="R15" s="39">
        <f t="shared" si="8"/>
        <v>0.37984496124031014</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1.9534883720930234</v>
      </c>
      <c r="G16" s="38">
        <f>COUNTIF(Vertices[In-Degree],"&gt;= "&amp;F16)-COUNTIF(Vertices[In-Degree],"&gt;="&amp;F17)</f>
        <v>8</v>
      </c>
      <c r="H16" s="37">
        <f t="shared" si="3"/>
        <v>2.9302325581395343</v>
      </c>
      <c r="I16" s="38">
        <f>COUNTIF(Vertices[Out-Degree],"&gt;= "&amp;H16)-COUNTIF(Vertices[Out-Degree],"&gt;="&amp;H17)</f>
        <v>1</v>
      </c>
      <c r="J16" s="37">
        <f t="shared" si="4"/>
        <v>33.534883720930225</v>
      </c>
      <c r="K16" s="38">
        <f>COUNTIF(Vertices[Betweenness Centrality],"&gt;= "&amp;J16)-COUNTIF(Vertices[Betweenness Centrality],"&gt;="&amp;J17)</f>
        <v>0</v>
      </c>
      <c r="L16" s="37">
        <f t="shared" si="5"/>
        <v>0.037572906976744154</v>
      </c>
      <c r="M16" s="38">
        <f>COUNTIF(Vertices[Closeness Centrality],"&gt;= "&amp;L16)-COUNTIF(Vertices[Closeness Centrality],"&gt;="&amp;L17)</f>
        <v>0</v>
      </c>
      <c r="N16" s="37">
        <f t="shared" si="6"/>
        <v>0.06732290697674419</v>
      </c>
      <c r="O16" s="38">
        <f>COUNTIF(Vertices[Eigenvector Centrality],"&gt;= "&amp;N16)-COUNTIF(Vertices[Eigenvector Centrality],"&gt;="&amp;N17)</f>
        <v>0</v>
      </c>
      <c r="P16" s="37">
        <f t="shared" si="7"/>
        <v>1.2162558372093026</v>
      </c>
      <c r="Q16" s="38">
        <f>COUNTIF(Vertices[PageRank],"&gt;= "&amp;P16)-COUNTIF(Vertices[PageRank],"&gt;="&amp;P17)</f>
        <v>0</v>
      </c>
      <c r="R16" s="37">
        <f t="shared" si="8"/>
        <v>0.40051679586563316</v>
      </c>
      <c r="S16" s="43">
        <f>COUNTIF(Vertices[Clustering Coefficient],"&gt;= "&amp;R16)-COUNTIF(Vertices[Clustering Coefficient],"&gt;="&amp;R17)</f>
        <v>0</v>
      </c>
      <c r="T16" s="37" t="e">
        <f ca="1" t="shared" si="9"/>
        <v>#REF!</v>
      </c>
      <c r="U16" s="38" t="e">
        <f ca="1" t="shared" si="0"/>
        <v>#REF!</v>
      </c>
    </row>
    <row r="17" spans="1:21" ht="15">
      <c r="A17" s="34" t="s">
        <v>154</v>
      </c>
      <c r="B17" s="34">
        <v>15</v>
      </c>
      <c r="D17" s="32">
        <f t="shared" si="1"/>
        <v>0</v>
      </c>
      <c r="E17" s="3">
        <f>COUNTIF(Vertices[Degree],"&gt;= "&amp;D17)-COUNTIF(Vertices[Degree],"&gt;="&amp;D18)</f>
        <v>0</v>
      </c>
      <c r="F17" s="39">
        <f t="shared" si="2"/>
        <v>2.0930232558139537</v>
      </c>
      <c r="G17" s="40">
        <f>COUNTIF(Vertices[In-Degree],"&gt;= "&amp;F17)-COUNTIF(Vertices[In-Degree],"&gt;="&amp;F18)</f>
        <v>0</v>
      </c>
      <c r="H17" s="39">
        <f t="shared" si="3"/>
        <v>3.1395348837209296</v>
      </c>
      <c r="I17" s="40">
        <f>COUNTIF(Vertices[Out-Degree],"&gt;= "&amp;H17)-COUNTIF(Vertices[Out-Degree],"&gt;="&amp;H18)</f>
        <v>0</v>
      </c>
      <c r="J17" s="39">
        <f t="shared" si="4"/>
        <v>35.93023255813953</v>
      </c>
      <c r="K17" s="40">
        <f>COUNTIF(Vertices[Betweenness Centrality],"&gt;= "&amp;J17)-COUNTIF(Vertices[Betweenness Centrality],"&gt;="&amp;J18)</f>
        <v>0</v>
      </c>
      <c r="L17" s="39">
        <f t="shared" si="5"/>
        <v>0.03809218604651159</v>
      </c>
      <c r="M17" s="40">
        <f>COUNTIF(Vertices[Closeness Centrality],"&gt;= "&amp;L17)-COUNTIF(Vertices[Closeness Centrality],"&gt;="&amp;L18)</f>
        <v>0</v>
      </c>
      <c r="N17" s="39">
        <f t="shared" si="6"/>
        <v>0.07025318604651162</v>
      </c>
      <c r="O17" s="40">
        <f>COUNTIF(Vertices[Eigenvector Centrality],"&gt;= "&amp;N17)-COUNTIF(Vertices[Eigenvector Centrality],"&gt;="&amp;N18)</f>
        <v>0</v>
      </c>
      <c r="P17" s="39">
        <f t="shared" si="7"/>
        <v>1.2592033255813957</v>
      </c>
      <c r="Q17" s="40">
        <f>COUNTIF(Vertices[PageRank],"&gt;= "&amp;P17)-COUNTIF(Vertices[PageRank],"&gt;="&amp;P18)</f>
        <v>0</v>
      </c>
      <c r="R17" s="39">
        <f t="shared" si="8"/>
        <v>0.4211886304909562</v>
      </c>
      <c r="S17" s="44">
        <f>COUNTIF(Vertices[Clustering Coefficient],"&gt;= "&amp;R17)-COUNTIF(Vertices[Clustering Coefficient],"&gt;="&amp;R18)</f>
        <v>0</v>
      </c>
      <c r="T17" s="39" t="e">
        <f ca="1" t="shared" si="9"/>
        <v>#REF!</v>
      </c>
      <c r="U17" s="40" t="e">
        <f ca="1" t="shared" si="0"/>
        <v>#REF!</v>
      </c>
    </row>
    <row r="18" spans="1:21" ht="15">
      <c r="A18" s="34" t="s">
        <v>155</v>
      </c>
      <c r="B18" s="34">
        <v>29</v>
      </c>
      <c r="D18" s="32">
        <f t="shared" si="1"/>
        <v>0</v>
      </c>
      <c r="E18" s="3">
        <f>COUNTIF(Vertices[Degree],"&gt;= "&amp;D18)-COUNTIF(Vertices[Degree],"&gt;="&amp;D19)</f>
        <v>0</v>
      </c>
      <c r="F18" s="37">
        <f t="shared" si="2"/>
        <v>2.2325581395348837</v>
      </c>
      <c r="G18" s="38">
        <f>COUNTIF(Vertices[In-Degree],"&gt;= "&amp;F18)-COUNTIF(Vertices[In-Degree],"&gt;="&amp;F19)</f>
        <v>0</v>
      </c>
      <c r="H18" s="37">
        <f t="shared" si="3"/>
        <v>3.348837209302325</v>
      </c>
      <c r="I18" s="38">
        <f>COUNTIF(Vertices[Out-Degree],"&gt;= "&amp;H18)-COUNTIF(Vertices[Out-Degree],"&gt;="&amp;H19)</f>
        <v>0</v>
      </c>
      <c r="J18" s="37">
        <f t="shared" si="4"/>
        <v>38.325581395348834</v>
      </c>
      <c r="K18" s="38">
        <f>COUNTIF(Vertices[Betweenness Centrality],"&gt;= "&amp;J18)-COUNTIF(Vertices[Betweenness Centrality],"&gt;="&amp;J19)</f>
        <v>0</v>
      </c>
      <c r="L18" s="37">
        <f t="shared" si="5"/>
        <v>0.03861146511627903</v>
      </c>
      <c r="M18" s="38">
        <f>COUNTIF(Vertices[Closeness Centrality],"&gt;= "&amp;L18)-COUNTIF(Vertices[Closeness Centrality],"&gt;="&amp;L19)</f>
        <v>0</v>
      </c>
      <c r="N18" s="37">
        <f t="shared" si="6"/>
        <v>0.07318346511627906</v>
      </c>
      <c r="O18" s="38">
        <f>COUNTIF(Vertices[Eigenvector Centrality],"&gt;= "&amp;N18)-COUNTIF(Vertices[Eigenvector Centrality],"&gt;="&amp;N19)</f>
        <v>0</v>
      </c>
      <c r="P18" s="37">
        <f t="shared" si="7"/>
        <v>1.3021508139534888</v>
      </c>
      <c r="Q18" s="38">
        <f>COUNTIF(Vertices[PageRank],"&gt;= "&amp;P18)-COUNTIF(Vertices[PageRank],"&gt;="&amp;P19)</f>
        <v>0</v>
      </c>
      <c r="R18" s="37">
        <f t="shared" si="8"/>
        <v>0.4418604651162792</v>
      </c>
      <c r="S18" s="43">
        <f>COUNTIF(Vertices[Clustering Coefficient],"&gt;= "&amp;R18)-COUNTIF(Vertices[Clustering Coefficient],"&gt;="&amp;R19)</f>
        <v>0</v>
      </c>
      <c r="T18" s="37" t="e">
        <f ca="1" t="shared" si="9"/>
        <v>#REF!</v>
      </c>
      <c r="U18" s="38" t="e">
        <f ca="1" t="shared" si="0"/>
        <v>#REF!</v>
      </c>
    </row>
    <row r="19" spans="1:21" ht="15">
      <c r="A19" s="82"/>
      <c r="B19" s="82"/>
      <c r="D19" s="32">
        <f t="shared" si="1"/>
        <v>0</v>
      </c>
      <c r="E19" s="3">
        <f>COUNTIF(Vertices[Degree],"&gt;= "&amp;D19)-COUNTIF(Vertices[Degree],"&gt;="&amp;D20)</f>
        <v>0</v>
      </c>
      <c r="F19" s="39">
        <f t="shared" si="2"/>
        <v>2.3720930232558137</v>
      </c>
      <c r="G19" s="40">
        <f>COUNTIF(Vertices[In-Degree],"&gt;= "&amp;F19)-COUNTIF(Vertices[In-Degree],"&gt;="&amp;F20)</f>
        <v>0</v>
      </c>
      <c r="H19" s="39">
        <f t="shared" si="3"/>
        <v>3.55813953488372</v>
      </c>
      <c r="I19" s="40">
        <f>COUNTIF(Vertices[Out-Degree],"&gt;= "&amp;H19)-COUNTIF(Vertices[Out-Degree],"&gt;="&amp;H20)</f>
        <v>0</v>
      </c>
      <c r="J19" s="39">
        <f t="shared" si="4"/>
        <v>40.72093023255814</v>
      </c>
      <c r="K19" s="40">
        <f>COUNTIF(Vertices[Betweenness Centrality],"&gt;= "&amp;J19)-COUNTIF(Vertices[Betweenness Centrality],"&gt;="&amp;J20)</f>
        <v>0</v>
      </c>
      <c r="L19" s="39">
        <f t="shared" si="5"/>
        <v>0.03913074418604647</v>
      </c>
      <c r="M19" s="40">
        <f>COUNTIF(Vertices[Closeness Centrality],"&gt;= "&amp;L19)-COUNTIF(Vertices[Closeness Centrality],"&gt;="&amp;L20)</f>
        <v>0</v>
      </c>
      <c r="N19" s="39">
        <f t="shared" si="6"/>
        <v>0.0761137441860465</v>
      </c>
      <c r="O19" s="40">
        <f>COUNTIF(Vertices[Eigenvector Centrality],"&gt;= "&amp;N19)-COUNTIF(Vertices[Eigenvector Centrality],"&gt;="&amp;N20)</f>
        <v>0</v>
      </c>
      <c r="P19" s="39">
        <f t="shared" si="7"/>
        <v>1.3450983023255818</v>
      </c>
      <c r="Q19" s="40">
        <f>COUNTIF(Vertices[PageRank],"&gt;= "&amp;P19)-COUNTIF(Vertices[PageRank],"&gt;="&amp;P20)</f>
        <v>0</v>
      </c>
      <c r="R19" s="39">
        <f t="shared" si="8"/>
        <v>0.4625322997416022</v>
      </c>
      <c r="S19" s="44">
        <f>COUNTIF(Vertices[Clustering Coefficient],"&gt;= "&amp;R19)-COUNTIF(Vertices[Clustering Coefficient],"&gt;="&amp;R20)</f>
        <v>0</v>
      </c>
      <c r="T19" s="39" t="e">
        <f ca="1" t="shared" si="9"/>
        <v>#REF!</v>
      </c>
      <c r="U19" s="40" t="e">
        <f ca="1" t="shared" si="0"/>
        <v>#REF!</v>
      </c>
    </row>
    <row r="20" spans="1:21" ht="15">
      <c r="A20" s="34" t="s">
        <v>156</v>
      </c>
      <c r="B20" s="34">
        <v>3</v>
      </c>
      <c r="D20" s="32">
        <f t="shared" si="1"/>
        <v>0</v>
      </c>
      <c r="E20" s="3">
        <f>COUNTIF(Vertices[Degree],"&gt;= "&amp;D20)-COUNTIF(Vertices[Degree],"&gt;="&amp;D21)</f>
        <v>0</v>
      </c>
      <c r="F20" s="37">
        <f t="shared" si="2"/>
        <v>2.5116279069767438</v>
      </c>
      <c r="G20" s="38">
        <f>COUNTIF(Vertices[In-Degree],"&gt;= "&amp;F20)-COUNTIF(Vertices[In-Degree],"&gt;="&amp;F21)</f>
        <v>0</v>
      </c>
      <c r="H20" s="37">
        <f t="shared" si="3"/>
        <v>3.7674418604651154</v>
      </c>
      <c r="I20" s="38">
        <f>COUNTIF(Vertices[Out-Degree],"&gt;= "&amp;H20)-COUNTIF(Vertices[Out-Degree],"&gt;="&amp;H21)</f>
        <v>0</v>
      </c>
      <c r="J20" s="37">
        <f t="shared" si="4"/>
        <v>43.116279069767444</v>
      </c>
      <c r="K20" s="38">
        <f>COUNTIF(Vertices[Betweenness Centrality],"&gt;= "&amp;J20)-COUNTIF(Vertices[Betweenness Centrality],"&gt;="&amp;J21)</f>
        <v>0</v>
      </c>
      <c r="L20" s="37">
        <f t="shared" si="5"/>
        <v>0.03965002325581391</v>
      </c>
      <c r="M20" s="38">
        <f>COUNTIF(Vertices[Closeness Centrality],"&gt;= "&amp;L20)-COUNTIF(Vertices[Closeness Centrality],"&gt;="&amp;L21)</f>
        <v>0</v>
      </c>
      <c r="N20" s="37">
        <f t="shared" si="6"/>
        <v>0.07904402325581393</v>
      </c>
      <c r="O20" s="38">
        <f>COUNTIF(Vertices[Eigenvector Centrality],"&gt;= "&amp;N20)-COUNTIF(Vertices[Eigenvector Centrality],"&gt;="&amp;N21)</f>
        <v>0</v>
      </c>
      <c r="P20" s="37">
        <f t="shared" si="7"/>
        <v>1.3880457906976749</v>
      </c>
      <c r="Q20" s="38">
        <f>COUNTIF(Vertices[PageRank],"&gt;= "&amp;P20)-COUNTIF(Vertices[PageRank],"&gt;="&amp;P21)</f>
        <v>0</v>
      </c>
      <c r="R20" s="37">
        <f t="shared" si="8"/>
        <v>0.4832041343669252</v>
      </c>
      <c r="S20" s="43">
        <f>COUNTIF(Vertices[Clustering Coefficient],"&gt;= "&amp;R20)-COUNTIF(Vertices[Clustering Coefficient],"&gt;="&amp;R21)</f>
        <v>1</v>
      </c>
      <c r="T20" s="37" t="e">
        <f ca="1" t="shared" si="9"/>
        <v>#REF!</v>
      </c>
      <c r="U20" s="38" t="e">
        <f ca="1" t="shared" si="0"/>
        <v>#REF!</v>
      </c>
    </row>
    <row r="21" spans="1:21" ht="15">
      <c r="A21" s="34" t="s">
        <v>157</v>
      </c>
      <c r="B21" s="34">
        <v>1.955556</v>
      </c>
      <c r="D21" s="32">
        <f t="shared" si="1"/>
        <v>0</v>
      </c>
      <c r="E21" s="3">
        <f>COUNTIF(Vertices[Degree],"&gt;= "&amp;D21)-COUNTIF(Vertices[Degree],"&gt;="&amp;D22)</f>
        <v>0</v>
      </c>
      <c r="F21" s="39">
        <f t="shared" si="2"/>
        <v>2.651162790697674</v>
      </c>
      <c r="G21" s="40">
        <f>COUNTIF(Vertices[In-Degree],"&gt;= "&amp;F21)-COUNTIF(Vertices[In-Degree],"&gt;="&amp;F22)</f>
        <v>0</v>
      </c>
      <c r="H21" s="39">
        <f t="shared" si="3"/>
        <v>3.9767441860465107</v>
      </c>
      <c r="I21" s="40">
        <f>COUNTIF(Vertices[Out-Degree],"&gt;= "&amp;H21)-COUNTIF(Vertices[Out-Degree],"&gt;="&amp;H22)</f>
        <v>0</v>
      </c>
      <c r="J21" s="39">
        <f t="shared" si="4"/>
        <v>45.51162790697675</v>
      </c>
      <c r="K21" s="40">
        <f>COUNTIF(Vertices[Betweenness Centrality],"&gt;= "&amp;J21)-COUNTIF(Vertices[Betweenness Centrality],"&gt;="&amp;J22)</f>
        <v>0</v>
      </c>
      <c r="L21" s="39">
        <f t="shared" si="5"/>
        <v>0.04016930232558135</v>
      </c>
      <c r="M21" s="40">
        <f>COUNTIF(Vertices[Closeness Centrality],"&gt;= "&amp;L21)-COUNTIF(Vertices[Closeness Centrality],"&gt;="&amp;L22)</f>
        <v>0</v>
      </c>
      <c r="N21" s="39">
        <f t="shared" si="6"/>
        <v>0.08197430232558137</v>
      </c>
      <c r="O21" s="40">
        <f>COUNTIF(Vertices[Eigenvector Centrality],"&gt;= "&amp;N21)-COUNTIF(Vertices[Eigenvector Centrality],"&gt;="&amp;N22)</f>
        <v>0</v>
      </c>
      <c r="P21" s="39">
        <f t="shared" si="7"/>
        <v>1.430993279069768</v>
      </c>
      <c r="Q21" s="40">
        <f>COUNTIF(Vertices[PageRank],"&gt;= "&amp;P21)-COUNTIF(Vertices[PageRank],"&gt;="&amp;P22)</f>
        <v>0</v>
      </c>
      <c r="R21" s="39">
        <f t="shared" si="8"/>
        <v>0.5038759689922482</v>
      </c>
      <c r="S21" s="44">
        <f>COUNTIF(Vertices[Clustering Coefficient],"&gt;= "&amp;R21)-COUNTIF(Vertices[Clustering Coefficient],"&gt;="&amp;R22)</f>
        <v>0</v>
      </c>
      <c r="T21" s="39" t="e">
        <f ca="1" t="shared" si="9"/>
        <v>#REF!</v>
      </c>
      <c r="U21" s="40" t="e">
        <f ca="1" t="shared" si="0"/>
        <v>#REF!</v>
      </c>
    </row>
    <row r="22" spans="1:21" ht="15">
      <c r="A22" s="82"/>
      <c r="B22" s="82"/>
      <c r="D22" s="32">
        <f t="shared" si="1"/>
        <v>0</v>
      </c>
      <c r="E22" s="3">
        <f>COUNTIF(Vertices[Degree],"&gt;= "&amp;D22)-COUNTIF(Vertices[Degree],"&gt;="&amp;D23)</f>
        <v>0</v>
      </c>
      <c r="F22" s="37">
        <f t="shared" si="2"/>
        <v>2.790697674418604</v>
      </c>
      <c r="G22" s="38">
        <f>COUNTIF(Vertices[In-Degree],"&gt;= "&amp;F22)-COUNTIF(Vertices[In-Degree],"&gt;="&amp;F23)</f>
        <v>0</v>
      </c>
      <c r="H22" s="37">
        <f t="shared" si="3"/>
        <v>4.186046511627906</v>
      </c>
      <c r="I22" s="38">
        <f>COUNTIF(Vertices[Out-Degree],"&gt;= "&amp;H22)-COUNTIF(Vertices[Out-Degree],"&gt;="&amp;H23)</f>
        <v>0</v>
      </c>
      <c r="J22" s="37">
        <f t="shared" si="4"/>
        <v>47.90697674418605</v>
      </c>
      <c r="K22" s="38">
        <f>COUNTIF(Vertices[Betweenness Centrality],"&gt;= "&amp;J22)-COUNTIF(Vertices[Betweenness Centrality],"&gt;="&amp;J23)</f>
        <v>0</v>
      </c>
      <c r="L22" s="37">
        <f t="shared" si="5"/>
        <v>0.04068858139534879</v>
      </c>
      <c r="M22" s="38">
        <f>COUNTIF(Vertices[Closeness Centrality],"&gt;= "&amp;L22)-COUNTIF(Vertices[Closeness Centrality],"&gt;="&amp;L23)</f>
        <v>0</v>
      </c>
      <c r="N22" s="37">
        <f t="shared" si="6"/>
        <v>0.0849045813953488</v>
      </c>
      <c r="O22" s="38">
        <f>COUNTIF(Vertices[Eigenvector Centrality],"&gt;= "&amp;N22)-COUNTIF(Vertices[Eigenvector Centrality],"&gt;="&amp;N23)</f>
        <v>0</v>
      </c>
      <c r="P22" s="37">
        <f t="shared" si="7"/>
        <v>1.473940767441861</v>
      </c>
      <c r="Q22" s="38">
        <f>COUNTIF(Vertices[PageRank],"&gt;= "&amp;P22)-COUNTIF(Vertices[PageRank],"&gt;="&amp;P23)</f>
        <v>0</v>
      </c>
      <c r="R22" s="37">
        <f t="shared" si="8"/>
        <v>0.5245478036175711</v>
      </c>
      <c r="S22" s="43">
        <f>COUNTIF(Vertices[Clustering Coefficient],"&gt;= "&amp;R22)-COUNTIF(Vertices[Clustering Coefficient],"&gt;="&amp;R23)</f>
        <v>0</v>
      </c>
      <c r="T22" s="37" t="e">
        <f ca="1" t="shared" si="9"/>
        <v>#REF!</v>
      </c>
      <c r="U22" s="38" t="e">
        <f ca="1" t="shared" si="0"/>
        <v>#REF!</v>
      </c>
    </row>
    <row r="23" spans="1:21" ht="15">
      <c r="A23" s="34" t="s">
        <v>158</v>
      </c>
      <c r="B23" s="34">
        <v>0.13333333333333333</v>
      </c>
      <c r="D23" s="32">
        <f t="shared" si="1"/>
        <v>0</v>
      </c>
      <c r="E23" s="3">
        <f>COUNTIF(Vertices[Degree],"&gt;= "&amp;D23)-COUNTIF(Vertices[Degree],"&gt;="&amp;D24)</f>
        <v>0</v>
      </c>
      <c r="F23" s="39">
        <f t="shared" si="2"/>
        <v>2.930232558139534</v>
      </c>
      <c r="G23" s="40">
        <f>COUNTIF(Vertices[In-Degree],"&gt;= "&amp;F23)-COUNTIF(Vertices[In-Degree],"&gt;="&amp;F24)</f>
        <v>1</v>
      </c>
      <c r="H23" s="39">
        <f t="shared" si="3"/>
        <v>4.395348837209302</v>
      </c>
      <c r="I23" s="40">
        <f>COUNTIF(Vertices[Out-Degree],"&gt;= "&amp;H23)-COUNTIF(Vertices[Out-Degree],"&gt;="&amp;H24)</f>
        <v>0</v>
      </c>
      <c r="J23" s="39">
        <f t="shared" si="4"/>
        <v>50.30232558139536</v>
      </c>
      <c r="K23" s="40">
        <f>COUNTIF(Vertices[Betweenness Centrality],"&gt;= "&amp;J23)-COUNTIF(Vertices[Betweenness Centrality],"&gt;="&amp;J24)</f>
        <v>0</v>
      </c>
      <c r="L23" s="39">
        <f t="shared" si="5"/>
        <v>0.04120786046511623</v>
      </c>
      <c r="M23" s="40">
        <f>COUNTIF(Vertices[Closeness Centrality],"&gt;= "&amp;L23)-COUNTIF(Vertices[Closeness Centrality],"&gt;="&amp;L24)</f>
        <v>0</v>
      </c>
      <c r="N23" s="39">
        <f t="shared" si="6"/>
        <v>0.08783486046511624</v>
      </c>
      <c r="O23" s="40">
        <f>COUNTIF(Vertices[Eigenvector Centrality],"&gt;= "&amp;N23)-COUNTIF(Vertices[Eigenvector Centrality],"&gt;="&amp;N24)</f>
        <v>0</v>
      </c>
      <c r="P23" s="39">
        <f t="shared" si="7"/>
        <v>1.516888255813954</v>
      </c>
      <c r="Q23" s="40">
        <f>COUNTIF(Vertices[PageRank],"&gt;= "&amp;P23)-COUNTIF(Vertices[PageRank],"&gt;="&amp;P24)</f>
        <v>0</v>
      </c>
      <c r="R23" s="39">
        <f t="shared" si="8"/>
        <v>0.5452196382428941</v>
      </c>
      <c r="S23" s="44">
        <f>COUNTIF(Vertices[Clustering Coefficient],"&gt;= "&amp;R23)-COUNTIF(Vertices[Clustering Coefficient],"&gt;="&amp;R24)</f>
        <v>0</v>
      </c>
      <c r="T23" s="39" t="e">
        <f ca="1" t="shared" si="9"/>
        <v>#REF!</v>
      </c>
      <c r="U23" s="40" t="e">
        <f ca="1" t="shared" si="0"/>
        <v>#REF!</v>
      </c>
    </row>
    <row r="24" spans="1:21" ht="15">
      <c r="A24" s="34" t="s">
        <v>223</v>
      </c>
      <c r="B24" s="34">
        <v>0.39239</v>
      </c>
      <c r="D24" s="32">
        <f t="shared" si="1"/>
        <v>0</v>
      </c>
      <c r="E24" s="3">
        <f>COUNTIF(Vertices[Degree],"&gt;= "&amp;D24)-COUNTIF(Vertices[Degree],"&gt;="&amp;D25)</f>
        <v>0</v>
      </c>
      <c r="F24" s="37">
        <f t="shared" si="2"/>
        <v>3.069767441860464</v>
      </c>
      <c r="G24" s="38">
        <f>COUNTIF(Vertices[In-Degree],"&gt;= "&amp;F24)-COUNTIF(Vertices[In-Degree],"&gt;="&amp;F25)</f>
        <v>0</v>
      </c>
      <c r="H24" s="37">
        <f t="shared" si="3"/>
        <v>4.604651162790698</v>
      </c>
      <c r="I24" s="38">
        <f>COUNTIF(Vertices[Out-Degree],"&gt;= "&amp;H24)-COUNTIF(Vertices[Out-Degree],"&gt;="&amp;H25)</f>
        <v>0</v>
      </c>
      <c r="J24" s="37">
        <f t="shared" si="4"/>
        <v>52.69767441860466</v>
      </c>
      <c r="K24" s="38">
        <f>COUNTIF(Vertices[Betweenness Centrality],"&gt;= "&amp;J24)-COUNTIF(Vertices[Betweenness Centrality],"&gt;="&amp;J25)</f>
        <v>0</v>
      </c>
      <c r="L24" s="37">
        <f t="shared" si="5"/>
        <v>0.04172713953488367</v>
      </c>
      <c r="M24" s="38">
        <f>COUNTIF(Vertices[Closeness Centrality],"&gt;= "&amp;L24)-COUNTIF(Vertices[Closeness Centrality],"&gt;="&amp;L25)</f>
        <v>0</v>
      </c>
      <c r="N24" s="37">
        <f t="shared" si="6"/>
        <v>0.09076513953488367</v>
      </c>
      <c r="O24" s="38">
        <f>COUNTIF(Vertices[Eigenvector Centrality],"&gt;= "&amp;N24)-COUNTIF(Vertices[Eigenvector Centrality],"&gt;="&amp;N25)</f>
        <v>0</v>
      </c>
      <c r="P24" s="37">
        <f t="shared" si="7"/>
        <v>1.559835744186047</v>
      </c>
      <c r="Q24" s="38">
        <f>COUNTIF(Vertices[PageRank],"&gt;= "&amp;P24)-COUNTIF(Vertices[PageRank],"&gt;="&amp;P25)</f>
        <v>0</v>
      </c>
      <c r="R24" s="37">
        <f t="shared" si="8"/>
        <v>0.5658914728682171</v>
      </c>
      <c r="S24" s="43">
        <f>COUNTIF(Vertices[Clustering Coefficient],"&gt;= "&amp;R24)-COUNTIF(Vertices[Clustering Coefficient],"&gt;="&amp;R25)</f>
        <v>0</v>
      </c>
      <c r="T24" s="37" t="e">
        <f ca="1" t="shared" si="9"/>
        <v>#REF!</v>
      </c>
      <c r="U24" s="38" t="e">
        <f ca="1" t="shared" si="0"/>
        <v>#REF!</v>
      </c>
    </row>
    <row r="25" spans="1:21" ht="15">
      <c r="A25" s="82"/>
      <c r="B25" s="82"/>
      <c r="D25" s="32">
        <f t="shared" si="1"/>
        <v>0</v>
      </c>
      <c r="E25" s="3">
        <f>COUNTIF(Vertices[Degree],"&gt;= "&amp;D25)-COUNTIF(Vertices[Degree],"&gt;="&amp;D26)</f>
        <v>0</v>
      </c>
      <c r="F25" s="39">
        <f t="shared" si="2"/>
        <v>3.209302325581394</v>
      </c>
      <c r="G25" s="40">
        <f>COUNTIF(Vertices[In-Degree],"&gt;= "&amp;F25)-COUNTIF(Vertices[In-Degree],"&gt;="&amp;F26)</f>
        <v>0</v>
      </c>
      <c r="H25" s="39">
        <f t="shared" si="3"/>
        <v>4.813953488372094</v>
      </c>
      <c r="I25" s="40">
        <f>COUNTIF(Vertices[Out-Degree],"&gt;= "&amp;H25)-COUNTIF(Vertices[Out-Degree],"&gt;="&amp;H26)</f>
        <v>0</v>
      </c>
      <c r="J25" s="39">
        <f t="shared" si="4"/>
        <v>55.09302325581397</v>
      </c>
      <c r="K25" s="40">
        <f>COUNTIF(Vertices[Betweenness Centrality],"&gt;= "&amp;J25)-COUNTIF(Vertices[Betweenness Centrality],"&gt;="&amp;J26)</f>
        <v>0</v>
      </c>
      <c r="L25" s="39">
        <f t="shared" si="5"/>
        <v>0.04224641860465111</v>
      </c>
      <c r="M25" s="40">
        <f>COUNTIF(Vertices[Closeness Centrality],"&gt;= "&amp;L25)-COUNTIF(Vertices[Closeness Centrality],"&gt;="&amp;L26)</f>
        <v>0</v>
      </c>
      <c r="N25" s="39">
        <f t="shared" si="6"/>
        <v>0.09369541860465111</v>
      </c>
      <c r="O25" s="40">
        <f>COUNTIF(Vertices[Eigenvector Centrality],"&gt;= "&amp;N25)-COUNTIF(Vertices[Eigenvector Centrality],"&gt;="&amp;N26)</f>
        <v>1</v>
      </c>
      <c r="P25" s="39">
        <f t="shared" si="7"/>
        <v>1.6027832325581401</v>
      </c>
      <c r="Q25" s="40">
        <f>COUNTIF(Vertices[PageRank],"&gt;= "&amp;P25)-COUNTIF(Vertices[PageRank],"&gt;="&amp;P26)</f>
        <v>0</v>
      </c>
      <c r="R25" s="39">
        <f t="shared" si="8"/>
        <v>0.58656330749354</v>
      </c>
      <c r="S25" s="44">
        <f>COUNTIF(Vertices[Clustering Coefficient],"&gt;= "&amp;R25)-COUNTIF(Vertices[Clustering Coefficient],"&gt;="&amp;R26)</f>
        <v>0</v>
      </c>
      <c r="T25" s="39" t="e">
        <f ca="1" t="shared" si="9"/>
        <v>#REF!</v>
      </c>
      <c r="U25" s="40" t="e">
        <f ca="1" t="shared" si="0"/>
        <v>#REF!</v>
      </c>
    </row>
    <row r="26" spans="1:21" ht="15">
      <c r="A26" s="34" t="s">
        <v>224</v>
      </c>
      <c r="B26" s="34" t="s">
        <v>910</v>
      </c>
      <c r="D26" s="32">
        <f t="shared" si="1"/>
        <v>0</v>
      </c>
      <c r="E26" s="3">
        <f>COUNTIF(Vertices[Degree],"&gt;= "&amp;D26)-COUNTIF(Vertices[Degree],"&gt;="&amp;D27)</f>
        <v>0</v>
      </c>
      <c r="F26" s="37">
        <f t="shared" si="2"/>
        <v>3.348837209302324</v>
      </c>
      <c r="G26" s="38">
        <f>COUNTIF(Vertices[In-Degree],"&gt;= "&amp;F26)-COUNTIF(Vertices[In-Degree],"&gt;="&amp;F27)</f>
        <v>0</v>
      </c>
      <c r="H26" s="37">
        <f t="shared" si="3"/>
        <v>5.023255813953489</v>
      </c>
      <c r="I26" s="38">
        <f>COUNTIF(Vertices[Out-Degree],"&gt;= "&amp;H26)-COUNTIF(Vertices[Out-Degree],"&gt;="&amp;H27)</f>
        <v>0</v>
      </c>
      <c r="J26" s="37">
        <f t="shared" si="4"/>
        <v>57.48837209302327</v>
      </c>
      <c r="K26" s="38">
        <f>COUNTIF(Vertices[Betweenness Centrality],"&gt;= "&amp;J26)-COUNTIF(Vertices[Betweenness Centrality],"&gt;="&amp;J27)</f>
        <v>0</v>
      </c>
      <c r="L26" s="37">
        <f t="shared" si="5"/>
        <v>0.04276569767441855</v>
      </c>
      <c r="M26" s="38">
        <f>COUNTIF(Vertices[Closeness Centrality],"&gt;= "&amp;L26)-COUNTIF(Vertices[Closeness Centrality],"&gt;="&amp;L27)</f>
        <v>0</v>
      </c>
      <c r="N26" s="37">
        <f t="shared" si="6"/>
        <v>0.09662569767441855</v>
      </c>
      <c r="O26" s="38">
        <f>COUNTIF(Vertices[Eigenvector Centrality],"&gt;= "&amp;N26)-COUNTIF(Vertices[Eigenvector Centrality],"&gt;="&amp;N27)</f>
        <v>0</v>
      </c>
      <c r="P26" s="37">
        <f t="shared" si="7"/>
        <v>1.6457307209302332</v>
      </c>
      <c r="Q26" s="38">
        <f>COUNTIF(Vertices[PageRank],"&gt;= "&amp;P26)-COUNTIF(Vertices[PageRank],"&gt;="&amp;P27)</f>
        <v>0</v>
      </c>
      <c r="R26" s="37">
        <f t="shared" si="8"/>
        <v>0.607235142118863</v>
      </c>
      <c r="S26" s="43">
        <f>COUNTIF(Vertices[Clustering Coefficient],"&gt;= "&amp;R26)-COUNTIF(Vertices[Clustering Coefficient],"&gt;="&amp;R27)</f>
        <v>0</v>
      </c>
      <c r="T26" s="37" t="e">
        <f ca="1" t="shared" si="9"/>
        <v>#REF!</v>
      </c>
      <c r="U26" s="38" t="e">
        <f ca="1" t="shared" si="0"/>
        <v>#REF!</v>
      </c>
    </row>
    <row r="27" spans="1:21" ht="15">
      <c r="A27" s="82"/>
      <c r="B27" s="82"/>
      <c r="D27" s="32">
        <f t="shared" si="1"/>
        <v>0</v>
      </c>
      <c r="E27" s="3">
        <f>COUNTIF(Vertices[Degree],"&gt;= "&amp;D27)-COUNTIF(Vertices[Degree],"&gt;="&amp;D28)</f>
        <v>0</v>
      </c>
      <c r="F27" s="39">
        <f t="shared" si="2"/>
        <v>3.488372093023254</v>
      </c>
      <c r="G27" s="40">
        <f>COUNTIF(Vertices[In-Degree],"&gt;= "&amp;F27)-COUNTIF(Vertices[In-Degree],"&gt;="&amp;F28)</f>
        <v>0</v>
      </c>
      <c r="H27" s="39">
        <f t="shared" si="3"/>
        <v>5.232558139534885</v>
      </c>
      <c r="I27" s="40">
        <f>COUNTIF(Vertices[Out-Degree],"&gt;= "&amp;H27)-COUNTIF(Vertices[Out-Degree],"&gt;="&amp;H28)</f>
        <v>0</v>
      </c>
      <c r="J27" s="39">
        <f t="shared" si="4"/>
        <v>59.88372093023258</v>
      </c>
      <c r="K27" s="40">
        <f>COUNTIF(Vertices[Betweenness Centrality],"&gt;= "&amp;J27)-COUNTIF(Vertices[Betweenness Centrality],"&gt;="&amp;J28)</f>
        <v>0</v>
      </c>
      <c r="L27" s="39">
        <f t="shared" si="5"/>
        <v>0.043284976744185986</v>
      </c>
      <c r="M27" s="40">
        <f>COUNTIF(Vertices[Closeness Centrality],"&gt;= "&amp;L27)-COUNTIF(Vertices[Closeness Centrality],"&gt;="&amp;L28)</f>
        <v>0</v>
      </c>
      <c r="N27" s="39">
        <f t="shared" si="6"/>
        <v>0.09955597674418598</v>
      </c>
      <c r="O27" s="40">
        <f>COUNTIF(Vertices[Eigenvector Centrality],"&gt;= "&amp;N27)-COUNTIF(Vertices[Eigenvector Centrality],"&gt;="&amp;N28)</f>
        <v>0</v>
      </c>
      <c r="P27" s="39">
        <f t="shared" si="7"/>
        <v>1.6886782093023263</v>
      </c>
      <c r="Q27" s="40">
        <f>COUNTIF(Vertices[PageRank],"&gt;= "&amp;P27)-COUNTIF(Vertices[PageRank],"&gt;="&amp;P28)</f>
        <v>0</v>
      </c>
      <c r="R27" s="39">
        <f t="shared" si="8"/>
        <v>0.6279069767441859</v>
      </c>
      <c r="S27" s="44">
        <f>COUNTIF(Vertices[Clustering Coefficient],"&gt;= "&amp;R27)-COUNTIF(Vertices[Clustering Coefficient],"&gt;="&amp;R28)</f>
        <v>0</v>
      </c>
      <c r="T27" s="39" t="e">
        <f ca="1" t="shared" si="9"/>
        <v>#REF!</v>
      </c>
      <c r="U27" s="40" t="e">
        <f ca="1" t="shared" si="0"/>
        <v>#REF!</v>
      </c>
    </row>
    <row r="28" spans="1:21" ht="15">
      <c r="A28" s="34" t="s">
        <v>683</v>
      </c>
      <c r="B28" s="34" t="s">
        <v>919</v>
      </c>
      <c r="D28" s="32">
        <f t="shared" si="1"/>
        <v>0</v>
      </c>
      <c r="E28" s="3">
        <f>COUNTIF(Vertices[Degree],"&gt;= "&amp;D28)-COUNTIF(Vertices[Degree],"&gt;="&amp;D29)</f>
        <v>0</v>
      </c>
      <c r="F28" s="37">
        <f t="shared" si="2"/>
        <v>3.627906976744184</v>
      </c>
      <c r="G28" s="38">
        <f>COUNTIF(Vertices[In-Degree],"&gt;= "&amp;F28)-COUNTIF(Vertices[In-Degree],"&gt;="&amp;F29)</f>
        <v>0</v>
      </c>
      <c r="H28" s="37">
        <f t="shared" si="3"/>
        <v>5.441860465116281</v>
      </c>
      <c r="I28" s="38">
        <f>COUNTIF(Vertices[Out-Degree],"&gt;= "&amp;H28)-COUNTIF(Vertices[Out-Degree],"&gt;="&amp;H29)</f>
        <v>0</v>
      </c>
      <c r="J28" s="37">
        <f t="shared" si="4"/>
        <v>62.27906976744188</v>
      </c>
      <c r="K28" s="38">
        <f>COUNTIF(Vertices[Betweenness Centrality],"&gt;= "&amp;J28)-COUNTIF(Vertices[Betweenness Centrality],"&gt;="&amp;J29)</f>
        <v>2</v>
      </c>
      <c r="L28" s="37">
        <f t="shared" si="5"/>
        <v>0.043804255813953426</v>
      </c>
      <c r="M28" s="38">
        <f>COUNTIF(Vertices[Closeness Centrality],"&gt;= "&amp;L28)-COUNTIF(Vertices[Closeness Centrality],"&gt;="&amp;L29)</f>
        <v>0</v>
      </c>
      <c r="N28" s="37">
        <f t="shared" si="6"/>
        <v>0.10248625581395342</v>
      </c>
      <c r="O28" s="38">
        <f>COUNTIF(Vertices[Eigenvector Centrality],"&gt;= "&amp;N28)-COUNTIF(Vertices[Eigenvector Centrality],"&gt;="&amp;N29)</f>
        <v>0</v>
      </c>
      <c r="P28" s="37">
        <f t="shared" si="7"/>
        <v>1.7316256976744193</v>
      </c>
      <c r="Q28" s="38">
        <f>COUNTIF(Vertices[PageRank],"&gt;= "&amp;P28)-COUNTIF(Vertices[PageRank],"&gt;="&amp;P29)</f>
        <v>0</v>
      </c>
      <c r="R28" s="37">
        <f t="shared" si="8"/>
        <v>0.6485788113695089</v>
      </c>
      <c r="S28" s="43">
        <f>COUNTIF(Vertices[Clustering Coefficient],"&gt;= "&amp;R28)-COUNTIF(Vertices[Clustering Coefficient],"&gt;="&amp;R29)</f>
        <v>0</v>
      </c>
      <c r="T28" s="37" t="e">
        <f ca="1" t="shared" si="9"/>
        <v>#REF!</v>
      </c>
      <c r="U28" s="38" t="e">
        <f ca="1" t="shared" si="0"/>
        <v>#REF!</v>
      </c>
    </row>
    <row r="29" spans="1:21" ht="15">
      <c r="A29" s="82"/>
      <c r="B29" s="82"/>
      <c r="D29" s="32">
        <f t="shared" si="1"/>
        <v>0</v>
      </c>
      <c r="E29" s="3">
        <f>COUNTIF(Vertices[Degree],"&gt;= "&amp;D29)-COUNTIF(Vertices[Degree],"&gt;="&amp;D30)</f>
        <v>0</v>
      </c>
      <c r="F29" s="39">
        <f t="shared" si="2"/>
        <v>3.767441860465114</v>
      </c>
      <c r="G29" s="40">
        <f>COUNTIF(Vertices[In-Degree],"&gt;= "&amp;F29)-COUNTIF(Vertices[In-Degree],"&gt;="&amp;F30)</f>
        <v>0</v>
      </c>
      <c r="H29" s="39">
        <f t="shared" si="3"/>
        <v>5.6511627906976765</v>
      </c>
      <c r="I29" s="40">
        <f>COUNTIF(Vertices[Out-Degree],"&gt;= "&amp;H29)-COUNTIF(Vertices[Out-Degree],"&gt;="&amp;H30)</f>
        <v>0</v>
      </c>
      <c r="J29" s="39">
        <f t="shared" si="4"/>
        <v>64.67441860465118</v>
      </c>
      <c r="K29" s="40">
        <f>COUNTIF(Vertices[Betweenness Centrality],"&gt;= "&amp;J29)-COUNTIF(Vertices[Betweenness Centrality],"&gt;="&amp;J30)</f>
        <v>0</v>
      </c>
      <c r="L29" s="39">
        <f t="shared" si="5"/>
        <v>0.044323534883720865</v>
      </c>
      <c r="M29" s="40">
        <f>COUNTIF(Vertices[Closeness Centrality],"&gt;= "&amp;L29)-COUNTIF(Vertices[Closeness Centrality],"&gt;="&amp;L30)</f>
        <v>0</v>
      </c>
      <c r="N29" s="39">
        <f t="shared" si="6"/>
        <v>0.10541653488372085</v>
      </c>
      <c r="O29" s="40">
        <f>COUNTIF(Vertices[Eigenvector Centrality],"&gt;= "&amp;N29)-COUNTIF(Vertices[Eigenvector Centrality],"&gt;="&amp;N30)</f>
        <v>0</v>
      </c>
      <c r="P29" s="39">
        <f t="shared" si="7"/>
        <v>1.7745731860465124</v>
      </c>
      <c r="Q29" s="40">
        <f>COUNTIF(Vertices[PageRank],"&gt;= "&amp;P29)-COUNTIF(Vertices[PageRank],"&gt;="&amp;P30)</f>
        <v>0</v>
      </c>
      <c r="R29" s="39">
        <f t="shared" si="8"/>
        <v>0.6692506459948319</v>
      </c>
      <c r="S29" s="44">
        <f>COUNTIF(Vertices[Clustering Coefficient],"&gt;= "&amp;R29)-COUNTIF(Vertices[Clustering Coefficient],"&gt;="&amp;R30)</f>
        <v>0</v>
      </c>
      <c r="T29" s="39" t="e">
        <f ca="1" t="shared" si="9"/>
        <v>#REF!</v>
      </c>
      <c r="U29" s="40" t="e">
        <f ca="1" t="shared" si="0"/>
        <v>#REF!</v>
      </c>
    </row>
    <row r="30" spans="1:21" ht="15">
      <c r="A30" s="34" t="s">
        <v>684</v>
      </c>
      <c r="B30" s="34" t="s">
        <v>915</v>
      </c>
      <c r="D30" s="32">
        <f t="shared" si="1"/>
        <v>0</v>
      </c>
      <c r="E30" s="3">
        <f>COUNTIF(Vertices[Degree],"&gt;= "&amp;D30)-COUNTIF(Vertices[Degree],"&gt;="&amp;D31)</f>
        <v>0</v>
      </c>
      <c r="F30" s="37">
        <f t="shared" si="2"/>
        <v>3.906976744186044</v>
      </c>
      <c r="G30" s="38">
        <f>COUNTIF(Vertices[In-Degree],"&gt;= "&amp;F30)-COUNTIF(Vertices[In-Degree],"&gt;="&amp;F31)</f>
        <v>0</v>
      </c>
      <c r="H30" s="37">
        <f t="shared" si="3"/>
        <v>5.860465116279072</v>
      </c>
      <c r="I30" s="38">
        <f>COUNTIF(Vertices[Out-Degree],"&gt;= "&amp;H30)-COUNTIF(Vertices[Out-Degree],"&gt;="&amp;H31)</f>
        <v>0</v>
      </c>
      <c r="J30" s="37">
        <f t="shared" si="4"/>
        <v>67.06976744186048</v>
      </c>
      <c r="K30" s="38">
        <f>COUNTIF(Vertices[Betweenness Centrality],"&gt;= "&amp;J30)-COUNTIF(Vertices[Betweenness Centrality],"&gt;="&amp;J31)</f>
        <v>0</v>
      </c>
      <c r="L30" s="37">
        <f t="shared" si="5"/>
        <v>0.044842813953488304</v>
      </c>
      <c r="M30" s="38">
        <f>COUNTIF(Vertices[Closeness Centrality],"&gt;= "&amp;L30)-COUNTIF(Vertices[Closeness Centrality],"&gt;="&amp;L31)</f>
        <v>0</v>
      </c>
      <c r="N30" s="37">
        <f t="shared" si="6"/>
        <v>0.10834681395348829</v>
      </c>
      <c r="O30" s="38">
        <f>COUNTIF(Vertices[Eigenvector Centrality],"&gt;= "&amp;N30)-COUNTIF(Vertices[Eigenvector Centrality],"&gt;="&amp;N31)</f>
        <v>0</v>
      </c>
      <c r="P30" s="37">
        <f t="shared" si="7"/>
        <v>1.8175206744186054</v>
      </c>
      <c r="Q30" s="38">
        <f>COUNTIF(Vertices[PageRank],"&gt;= "&amp;P30)-COUNTIF(Vertices[PageRank],"&gt;="&amp;P31)</f>
        <v>0</v>
      </c>
      <c r="R30" s="37">
        <f t="shared" si="8"/>
        <v>0.6899224806201548</v>
      </c>
      <c r="S30" s="43">
        <f>COUNTIF(Vertices[Clustering Coefficient],"&gt;= "&amp;R30)-COUNTIF(Vertices[Clustering Coefficient],"&gt;="&amp;R31)</f>
        <v>0</v>
      </c>
      <c r="T30" s="37" t="e">
        <f ca="1" t="shared" si="9"/>
        <v>#REF!</v>
      </c>
      <c r="U30" s="38" t="e">
        <f ca="1" t="shared" si="0"/>
        <v>#REF!</v>
      </c>
    </row>
    <row r="31" spans="1:21" ht="15">
      <c r="A31" s="34" t="s">
        <v>685</v>
      </c>
      <c r="B31" s="34" t="s">
        <v>916</v>
      </c>
      <c r="D31" s="32">
        <f t="shared" si="1"/>
        <v>0</v>
      </c>
      <c r="E31" s="3">
        <f>COUNTIF(Vertices[Degree],"&gt;= "&amp;D31)-COUNTIF(Vertices[Degree],"&gt;="&amp;D32)</f>
        <v>0</v>
      </c>
      <c r="F31" s="39">
        <f t="shared" si="2"/>
        <v>4.046511627906974</v>
      </c>
      <c r="G31" s="40">
        <f>COUNTIF(Vertices[In-Degree],"&gt;= "&amp;F31)-COUNTIF(Vertices[In-Degree],"&gt;="&amp;F32)</f>
        <v>0</v>
      </c>
      <c r="H31" s="39">
        <f t="shared" si="3"/>
        <v>6.069767441860468</v>
      </c>
      <c r="I31" s="40">
        <f>COUNTIF(Vertices[Out-Degree],"&gt;= "&amp;H31)-COUNTIF(Vertices[Out-Degree],"&gt;="&amp;H32)</f>
        <v>0</v>
      </c>
      <c r="J31" s="39">
        <f t="shared" si="4"/>
        <v>69.46511627906978</v>
      </c>
      <c r="K31" s="40">
        <f>COUNTIF(Vertices[Betweenness Centrality],"&gt;= "&amp;J31)-COUNTIF(Vertices[Betweenness Centrality],"&gt;="&amp;J32)</f>
        <v>0</v>
      </c>
      <c r="L31" s="39">
        <f t="shared" si="5"/>
        <v>0.045362093023255744</v>
      </c>
      <c r="M31" s="40">
        <f>COUNTIF(Vertices[Closeness Centrality],"&gt;= "&amp;L31)-COUNTIF(Vertices[Closeness Centrality],"&gt;="&amp;L32)</f>
        <v>0</v>
      </c>
      <c r="N31" s="39">
        <f t="shared" si="6"/>
        <v>0.11127709302325572</v>
      </c>
      <c r="O31" s="40">
        <f>COUNTIF(Vertices[Eigenvector Centrality],"&gt;= "&amp;N31)-COUNTIF(Vertices[Eigenvector Centrality],"&gt;="&amp;N32)</f>
        <v>0</v>
      </c>
      <c r="P31" s="39">
        <f t="shared" si="7"/>
        <v>1.8604681627906985</v>
      </c>
      <c r="Q31" s="40">
        <f>COUNTIF(Vertices[PageRank],"&gt;= "&amp;P31)-COUNTIF(Vertices[PageRank],"&gt;="&amp;P32)</f>
        <v>0</v>
      </c>
      <c r="R31" s="39">
        <f t="shared" si="8"/>
        <v>0.7105943152454778</v>
      </c>
      <c r="S31" s="44">
        <f>COUNTIF(Vertices[Clustering Coefficient],"&gt;= "&amp;R31)-COUNTIF(Vertices[Clustering Coefficient],"&gt;="&amp;R32)</f>
        <v>0</v>
      </c>
      <c r="T31" s="39" t="e">
        <f ca="1" t="shared" si="9"/>
        <v>#REF!</v>
      </c>
      <c r="U31" s="40" t="e">
        <f ca="1" t="shared" si="0"/>
        <v>#REF!</v>
      </c>
    </row>
    <row r="32" spans="1:21" ht="409.5">
      <c r="A32" s="34" t="s">
        <v>686</v>
      </c>
      <c r="B32" s="52" t="s">
        <v>917</v>
      </c>
      <c r="D32" s="32">
        <f t="shared" si="1"/>
        <v>0</v>
      </c>
      <c r="E32" s="3">
        <f>COUNTIF(Vertices[Degree],"&gt;= "&amp;D32)-COUNTIF(Vertices[Degree],"&gt;="&amp;D33)</f>
        <v>0</v>
      </c>
      <c r="F32" s="37">
        <f t="shared" si="2"/>
        <v>4.186046511627905</v>
      </c>
      <c r="G32" s="38">
        <f>COUNTIF(Vertices[In-Degree],"&gt;= "&amp;F32)-COUNTIF(Vertices[In-Degree],"&gt;="&amp;F33)</f>
        <v>0</v>
      </c>
      <c r="H32" s="37">
        <f t="shared" si="3"/>
        <v>6.279069767441864</v>
      </c>
      <c r="I32" s="38">
        <f>COUNTIF(Vertices[Out-Degree],"&gt;= "&amp;H32)-COUNTIF(Vertices[Out-Degree],"&gt;="&amp;H33)</f>
        <v>0</v>
      </c>
      <c r="J32" s="37">
        <f t="shared" si="4"/>
        <v>71.86046511627907</v>
      </c>
      <c r="K32" s="38">
        <f>COUNTIF(Vertices[Betweenness Centrality],"&gt;= "&amp;J32)-COUNTIF(Vertices[Betweenness Centrality],"&gt;="&amp;J33)</f>
        <v>0</v>
      </c>
      <c r="L32" s="37">
        <f t="shared" si="5"/>
        <v>0.04588137209302318</v>
      </c>
      <c r="M32" s="38">
        <f>COUNTIF(Vertices[Closeness Centrality],"&gt;= "&amp;L32)-COUNTIF(Vertices[Closeness Centrality],"&gt;="&amp;L33)</f>
        <v>0</v>
      </c>
      <c r="N32" s="37">
        <f t="shared" si="6"/>
        <v>0.11420737209302316</v>
      </c>
      <c r="O32" s="38">
        <f>COUNTIF(Vertices[Eigenvector Centrality],"&gt;= "&amp;N32)-COUNTIF(Vertices[Eigenvector Centrality],"&gt;="&amp;N33)</f>
        <v>0</v>
      </c>
      <c r="P32" s="37">
        <f t="shared" si="7"/>
        <v>1.9034156511627915</v>
      </c>
      <c r="Q32" s="38">
        <f>COUNTIF(Vertices[PageRank],"&gt;= "&amp;P32)-COUNTIF(Vertices[PageRank],"&gt;="&amp;P33)</f>
        <v>0</v>
      </c>
      <c r="R32" s="37">
        <f t="shared" si="8"/>
        <v>0.7312661498708007</v>
      </c>
      <c r="S32" s="43">
        <f>COUNTIF(Vertices[Clustering Coefficient],"&gt;= "&amp;R32)-COUNTIF(Vertices[Clustering Coefficient],"&gt;="&amp;R33)</f>
        <v>0</v>
      </c>
      <c r="T32" s="37" t="e">
        <f ca="1" t="shared" si="9"/>
        <v>#REF!</v>
      </c>
      <c r="U32" s="38" t="e">
        <f ca="1" t="shared" si="0"/>
        <v>#REF!</v>
      </c>
    </row>
    <row r="33" spans="1:21" ht="15">
      <c r="A33" s="34" t="s">
        <v>687</v>
      </c>
      <c r="B33" s="34" t="s">
        <v>698</v>
      </c>
      <c r="D33" s="32">
        <f t="shared" si="1"/>
        <v>0</v>
      </c>
      <c r="E33" s="3">
        <f>COUNTIF(Vertices[Degree],"&gt;= "&amp;D33)-COUNTIF(Vertices[Degree],"&gt;="&amp;D34)</f>
        <v>0</v>
      </c>
      <c r="F33" s="39">
        <f t="shared" si="2"/>
        <v>4.325581395348835</v>
      </c>
      <c r="G33" s="40">
        <f>COUNTIF(Vertices[In-Degree],"&gt;= "&amp;F33)-COUNTIF(Vertices[In-Degree],"&gt;="&amp;F34)</f>
        <v>0</v>
      </c>
      <c r="H33" s="39">
        <f t="shared" si="3"/>
        <v>6.488372093023259</v>
      </c>
      <c r="I33" s="40">
        <f>COUNTIF(Vertices[Out-Degree],"&gt;= "&amp;H33)-COUNTIF(Vertices[Out-Degree],"&gt;="&amp;H34)</f>
        <v>0</v>
      </c>
      <c r="J33" s="39">
        <f t="shared" si="4"/>
        <v>74.25581395348837</v>
      </c>
      <c r="K33" s="40">
        <f>COUNTIF(Vertices[Betweenness Centrality],"&gt;= "&amp;J33)-COUNTIF(Vertices[Betweenness Centrality],"&gt;="&amp;J34)</f>
        <v>0</v>
      </c>
      <c r="L33" s="39">
        <f t="shared" si="5"/>
        <v>0.04640065116279062</v>
      </c>
      <c r="M33" s="40">
        <f>COUNTIF(Vertices[Closeness Centrality],"&gt;= "&amp;L33)-COUNTIF(Vertices[Closeness Centrality],"&gt;="&amp;L34)</f>
        <v>0</v>
      </c>
      <c r="N33" s="39">
        <f t="shared" si="6"/>
        <v>0.1171376511627906</v>
      </c>
      <c r="O33" s="40">
        <f>COUNTIF(Vertices[Eigenvector Centrality],"&gt;= "&amp;N33)-COUNTIF(Vertices[Eigenvector Centrality],"&gt;="&amp;N34)</f>
        <v>0</v>
      </c>
      <c r="P33" s="39">
        <f t="shared" si="7"/>
        <v>1.9463631395348846</v>
      </c>
      <c r="Q33" s="40">
        <f>COUNTIF(Vertices[PageRank],"&gt;= "&amp;P33)-COUNTIF(Vertices[PageRank],"&gt;="&amp;P34)</f>
        <v>0</v>
      </c>
      <c r="R33" s="39">
        <f t="shared" si="8"/>
        <v>0.7519379844961237</v>
      </c>
      <c r="S33" s="44">
        <f>COUNTIF(Vertices[Clustering Coefficient],"&gt;= "&amp;R33)-COUNTIF(Vertices[Clustering Coefficient],"&gt;="&amp;R34)</f>
        <v>0</v>
      </c>
      <c r="T33" s="39" t="e">
        <f ca="1" t="shared" si="9"/>
        <v>#REF!</v>
      </c>
      <c r="U33" s="40" t="e">
        <f ca="1" t="shared" si="0"/>
        <v>#REF!</v>
      </c>
    </row>
    <row r="34" spans="1:21" ht="15">
      <c r="A34" s="34" t="s">
        <v>688</v>
      </c>
      <c r="B34" s="34" t="s">
        <v>699</v>
      </c>
      <c r="D34" s="32">
        <f t="shared" si="1"/>
        <v>0</v>
      </c>
      <c r="E34" s="3">
        <f>COUNTIF(Vertices[Degree],"&gt;= "&amp;D34)-COUNTIF(Vertices[Degree],"&gt;="&amp;D35)</f>
        <v>0</v>
      </c>
      <c r="F34" s="37">
        <f t="shared" si="2"/>
        <v>4.465116279069766</v>
      </c>
      <c r="G34" s="38">
        <f>COUNTIF(Vertices[In-Degree],"&gt;= "&amp;F34)-COUNTIF(Vertices[In-Degree],"&gt;="&amp;F35)</f>
        <v>0</v>
      </c>
      <c r="H34" s="37">
        <f t="shared" si="3"/>
        <v>6.697674418604655</v>
      </c>
      <c r="I34" s="38">
        <f>COUNTIF(Vertices[Out-Degree],"&gt;= "&amp;H34)-COUNTIF(Vertices[Out-Degree],"&gt;="&amp;H35)</f>
        <v>0</v>
      </c>
      <c r="J34" s="37">
        <f t="shared" si="4"/>
        <v>76.65116279069767</v>
      </c>
      <c r="K34" s="38">
        <f>COUNTIF(Vertices[Betweenness Centrality],"&gt;= "&amp;J34)-COUNTIF(Vertices[Betweenness Centrality],"&gt;="&amp;J35)</f>
        <v>0</v>
      </c>
      <c r="L34" s="37">
        <f t="shared" si="5"/>
        <v>0.04691993023255806</v>
      </c>
      <c r="M34" s="38">
        <f>COUNTIF(Vertices[Closeness Centrality],"&gt;= "&amp;L34)-COUNTIF(Vertices[Closeness Centrality],"&gt;="&amp;L35)</f>
        <v>0</v>
      </c>
      <c r="N34" s="37">
        <f t="shared" si="6"/>
        <v>0.12006793023255803</v>
      </c>
      <c r="O34" s="38">
        <f>COUNTIF(Vertices[Eigenvector Centrality],"&gt;= "&amp;N34)-COUNTIF(Vertices[Eigenvector Centrality],"&gt;="&amp;N35)</f>
        <v>0</v>
      </c>
      <c r="P34" s="37">
        <f t="shared" si="7"/>
        <v>1.9893106279069777</v>
      </c>
      <c r="Q34" s="38">
        <f>COUNTIF(Vertices[PageRank],"&gt;= "&amp;P34)-COUNTIF(Vertices[PageRank],"&gt;="&amp;P35)</f>
        <v>0</v>
      </c>
      <c r="R34" s="37">
        <f t="shared" si="8"/>
        <v>0.7726098191214467</v>
      </c>
      <c r="S34" s="43">
        <f>COUNTIF(Vertices[Clustering Coefficient],"&gt;= "&amp;R34)-COUNTIF(Vertices[Clustering Coefficient],"&gt;="&amp;R35)</f>
        <v>0</v>
      </c>
      <c r="T34" s="37" t="e">
        <f ca="1" t="shared" si="9"/>
        <v>#REF!</v>
      </c>
      <c r="U34" s="38" t="e">
        <f ca="1" t="shared" si="0"/>
        <v>#REF!</v>
      </c>
    </row>
    <row r="35" spans="1:21" ht="15">
      <c r="A35" s="34" t="s">
        <v>691</v>
      </c>
      <c r="B35" s="34" t="s">
        <v>219</v>
      </c>
      <c r="D35" s="32">
        <f t="shared" si="1"/>
        <v>0</v>
      </c>
      <c r="E35" s="3">
        <f>COUNTIF(Vertices[Degree],"&gt;= "&amp;D35)-COUNTIF(Vertices[Degree],"&gt;="&amp;D36)</f>
        <v>0</v>
      </c>
      <c r="F35" s="39">
        <f t="shared" si="2"/>
        <v>4.604651162790696</v>
      </c>
      <c r="G35" s="40">
        <f>COUNTIF(Vertices[In-Degree],"&gt;= "&amp;F35)-COUNTIF(Vertices[In-Degree],"&gt;="&amp;F36)</f>
        <v>0</v>
      </c>
      <c r="H35" s="39">
        <f t="shared" si="3"/>
        <v>6.906976744186051</v>
      </c>
      <c r="I35" s="40">
        <f>COUNTIF(Vertices[Out-Degree],"&gt;= "&amp;H35)-COUNTIF(Vertices[Out-Degree],"&gt;="&amp;H36)</f>
        <v>0</v>
      </c>
      <c r="J35" s="39">
        <f t="shared" si="4"/>
        <v>79.04651162790697</v>
      </c>
      <c r="K35" s="40">
        <f>COUNTIF(Vertices[Betweenness Centrality],"&gt;= "&amp;J35)-COUNTIF(Vertices[Betweenness Centrality],"&gt;="&amp;J36)</f>
        <v>0</v>
      </c>
      <c r="L35" s="39">
        <f t="shared" si="5"/>
        <v>0.0474392093023255</v>
      </c>
      <c r="M35" s="40">
        <f>COUNTIF(Vertices[Closeness Centrality],"&gt;= "&amp;L35)-COUNTIF(Vertices[Closeness Centrality],"&gt;="&amp;L36)</f>
        <v>1</v>
      </c>
      <c r="N35" s="39">
        <f t="shared" si="6"/>
        <v>0.12299820930232547</v>
      </c>
      <c r="O35" s="40">
        <f>COUNTIF(Vertices[Eigenvector Centrality],"&gt;= "&amp;N35)-COUNTIF(Vertices[Eigenvector Centrality],"&gt;="&amp;N36)</f>
        <v>0</v>
      </c>
      <c r="P35" s="39">
        <f t="shared" si="7"/>
        <v>2.0322581162790705</v>
      </c>
      <c r="Q35" s="40">
        <f>COUNTIF(Vertices[PageRank],"&gt;= "&amp;P35)-COUNTIF(Vertices[PageRank],"&gt;="&amp;P36)</f>
        <v>1</v>
      </c>
      <c r="R35" s="39">
        <f t="shared" si="8"/>
        <v>0.7932816537467696</v>
      </c>
      <c r="S35" s="44">
        <f>COUNTIF(Vertices[Clustering Coefficient],"&gt;= "&amp;R35)-COUNTIF(Vertices[Clustering Coefficient],"&gt;="&amp;R36)</f>
        <v>0</v>
      </c>
      <c r="T35" s="39" t="e">
        <f ca="1" t="shared" si="9"/>
        <v>#REF!</v>
      </c>
      <c r="U35" s="40" t="e">
        <f ca="1" t="shared" si="0"/>
        <v>#REF!</v>
      </c>
    </row>
    <row r="36" spans="1:21" ht="15">
      <c r="A36" s="34" t="s">
        <v>692</v>
      </c>
      <c r="B36" s="34" t="s">
        <v>219</v>
      </c>
      <c r="D36" s="32">
        <f t="shared" si="1"/>
        <v>0</v>
      </c>
      <c r="E36" s="3">
        <f>COUNTIF(Vertices[Degree],"&gt;= "&amp;D36)-COUNTIF(Vertices[Degree],"&gt;="&amp;D37)</f>
        <v>0</v>
      </c>
      <c r="F36" s="37">
        <f t="shared" si="2"/>
        <v>4.744186046511627</v>
      </c>
      <c r="G36" s="38">
        <f>COUNTIF(Vertices[In-Degree],"&gt;= "&amp;F36)-COUNTIF(Vertices[In-Degree],"&gt;="&amp;F37)</f>
        <v>0</v>
      </c>
      <c r="H36" s="37">
        <f t="shared" si="3"/>
        <v>7.1162790697674465</v>
      </c>
      <c r="I36" s="38">
        <f>COUNTIF(Vertices[Out-Degree],"&gt;= "&amp;H36)-COUNTIF(Vertices[Out-Degree],"&gt;="&amp;H37)</f>
        <v>0</v>
      </c>
      <c r="J36" s="37">
        <f t="shared" si="4"/>
        <v>81.44186046511626</v>
      </c>
      <c r="K36" s="38">
        <f>COUNTIF(Vertices[Betweenness Centrality],"&gt;= "&amp;J36)-COUNTIF(Vertices[Betweenness Centrality],"&gt;="&amp;J37)</f>
        <v>0</v>
      </c>
      <c r="L36" s="37">
        <f t="shared" si="5"/>
        <v>0.04795848837209294</v>
      </c>
      <c r="M36" s="38">
        <f>COUNTIF(Vertices[Closeness Centrality],"&gt;= "&amp;L36)-COUNTIF(Vertices[Closeness Centrality],"&gt;="&amp;L37)</f>
        <v>0</v>
      </c>
      <c r="N36" s="37">
        <f t="shared" si="6"/>
        <v>0.12592848837209292</v>
      </c>
      <c r="O36" s="38">
        <f>COUNTIF(Vertices[Eigenvector Centrality],"&gt;= "&amp;N36)-COUNTIF(Vertices[Eigenvector Centrality],"&gt;="&amp;N37)</f>
        <v>0</v>
      </c>
      <c r="P36" s="37">
        <f t="shared" si="7"/>
        <v>2.0752056046511633</v>
      </c>
      <c r="Q36" s="38">
        <f>COUNTIF(Vertices[PageRank],"&gt;= "&amp;P36)-COUNTIF(Vertices[PageRank],"&gt;="&amp;P37)</f>
        <v>0</v>
      </c>
      <c r="R36" s="37">
        <f t="shared" si="8"/>
        <v>0.8139534883720926</v>
      </c>
      <c r="S36" s="43">
        <f>COUNTIF(Vertices[Clustering Coefficient],"&gt;= "&amp;R36)-COUNTIF(Vertices[Clustering Coefficient],"&gt;="&amp;R37)</f>
        <v>0</v>
      </c>
      <c r="T36" s="37" t="e">
        <f ca="1" t="shared" si="9"/>
        <v>#REF!</v>
      </c>
      <c r="U36" s="38" t="e">
        <f ca="1" t="shared" si="0"/>
        <v>#REF!</v>
      </c>
    </row>
    <row r="37" spans="1:21" ht="15">
      <c r="A37" s="34" t="s">
        <v>693</v>
      </c>
      <c r="B37" s="34" t="s">
        <v>219</v>
      </c>
      <c r="D37" s="32">
        <f t="shared" si="1"/>
        <v>0</v>
      </c>
      <c r="E37" s="3">
        <f>COUNTIF(Vertices[Degree],"&gt;= "&amp;D37)-COUNTIF(Vertices[Degree],"&gt;="&amp;D38)</f>
        <v>0</v>
      </c>
      <c r="F37" s="39">
        <f t="shared" si="2"/>
        <v>4.883720930232557</v>
      </c>
      <c r="G37" s="40">
        <f>COUNTIF(Vertices[In-Degree],"&gt;= "&amp;F37)-COUNTIF(Vertices[In-Degree],"&gt;="&amp;F38)</f>
        <v>0</v>
      </c>
      <c r="H37" s="39">
        <f t="shared" si="3"/>
        <v>7.325581395348842</v>
      </c>
      <c r="I37" s="40">
        <f>COUNTIF(Vertices[Out-Degree],"&gt;= "&amp;H37)-COUNTIF(Vertices[Out-Degree],"&gt;="&amp;H38)</f>
        <v>0</v>
      </c>
      <c r="J37" s="39">
        <f t="shared" si="4"/>
        <v>83.83720930232556</v>
      </c>
      <c r="K37" s="40">
        <f>COUNTIF(Vertices[Betweenness Centrality],"&gt;= "&amp;J37)-COUNTIF(Vertices[Betweenness Centrality],"&gt;="&amp;J38)</f>
        <v>0</v>
      </c>
      <c r="L37" s="39">
        <f t="shared" si="5"/>
        <v>0.04847776744186038</v>
      </c>
      <c r="M37" s="40">
        <f>COUNTIF(Vertices[Closeness Centrality],"&gt;= "&amp;L37)-COUNTIF(Vertices[Closeness Centrality],"&gt;="&amp;L38)</f>
        <v>0</v>
      </c>
      <c r="N37" s="39">
        <f t="shared" si="6"/>
        <v>0.12885876744186037</v>
      </c>
      <c r="O37" s="40">
        <f>COUNTIF(Vertices[Eigenvector Centrality],"&gt;= "&amp;N37)-COUNTIF(Vertices[Eigenvector Centrality],"&gt;="&amp;N38)</f>
        <v>0</v>
      </c>
      <c r="P37" s="39">
        <f t="shared" si="7"/>
        <v>2.118153093023256</v>
      </c>
      <c r="Q37" s="40">
        <f>COUNTIF(Vertices[PageRank],"&gt;= "&amp;P37)-COUNTIF(Vertices[PageRank],"&gt;="&amp;P38)</f>
        <v>0</v>
      </c>
      <c r="R37" s="39">
        <f t="shared" si="8"/>
        <v>0.8346253229974155</v>
      </c>
      <c r="S37" s="44">
        <f>COUNTIF(Vertices[Clustering Coefficient],"&gt;= "&amp;R37)-COUNTIF(Vertices[Clustering Coefficient],"&gt;="&amp;R38)</f>
        <v>0</v>
      </c>
      <c r="T37" s="39" t="e">
        <f ca="1" t="shared" si="9"/>
        <v>#REF!</v>
      </c>
      <c r="U37" s="40" t="e">
        <f ca="1" t="shared" si="0"/>
        <v>#REF!</v>
      </c>
    </row>
    <row r="38" spans="1:21" ht="15">
      <c r="A38" s="34" t="s">
        <v>694</v>
      </c>
      <c r="B38" s="34" t="s">
        <v>198</v>
      </c>
      <c r="D38" s="32">
        <f t="shared" si="1"/>
        <v>0</v>
      </c>
      <c r="E38" s="3">
        <f>COUNTIF(Vertices[Degree],"&gt;= "&amp;D38)-COUNTIF(Vertices[Degree],"&gt;="&amp;D39)</f>
        <v>0</v>
      </c>
      <c r="F38" s="37">
        <f t="shared" si="2"/>
        <v>5.0232558139534875</v>
      </c>
      <c r="G38" s="38">
        <f>COUNTIF(Vertices[In-Degree],"&gt;= "&amp;F38)-COUNTIF(Vertices[In-Degree],"&gt;="&amp;F39)</f>
        <v>0</v>
      </c>
      <c r="H38" s="37">
        <f t="shared" si="3"/>
        <v>7.534883720930238</v>
      </c>
      <c r="I38" s="38">
        <f>COUNTIF(Vertices[Out-Degree],"&gt;= "&amp;H38)-COUNTIF(Vertices[Out-Degree],"&gt;="&amp;H39)</f>
        <v>0</v>
      </c>
      <c r="J38" s="37">
        <f t="shared" si="4"/>
        <v>86.23255813953486</v>
      </c>
      <c r="K38" s="38">
        <f>COUNTIF(Vertices[Betweenness Centrality],"&gt;= "&amp;J38)-COUNTIF(Vertices[Betweenness Centrality],"&gt;="&amp;J39)</f>
        <v>0</v>
      </c>
      <c r="L38" s="37">
        <f t="shared" si="5"/>
        <v>0.04899704651162782</v>
      </c>
      <c r="M38" s="38">
        <f>COUNTIF(Vertices[Closeness Centrality],"&gt;= "&amp;L38)-COUNTIF(Vertices[Closeness Centrality],"&gt;="&amp;L39)</f>
        <v>0</v>
      </c>
      <c r="N38" s="37">
        <f t="shared" si="6"/>
        <v>0.13178904651162782</v>
      </c>
      <c r="O38" s="38">
        <f>COUNTIF(Vertices[Eigenvector Centrality],"&gt;= "&amp;N38)-COUNTIF(Vertices[Eigenvector Centrality],"&gt;="&amp;N39)</f>
        <v>0</v>
      </c>
      <c r="P38" s="37">
        <f t="shared" si="7"/>
        <v>2.161100581395349</v>
      </c>
      <c r="Q38" s="38">
        <f>COUNTIF(Vertices[PageRank],"&gt;= "&amp;P38)-COUNTIF(Vertices[PageRank],"&gt;="&amp;P39)</f>
        <v>0</v>
      </c>
      <c r="R38" s="37">
        <f t="shared" si="8"/>
        <v>0.8552971576227385</v>
      </c>
      <c r="S38" s="43">
        <f>COUNTIF(Vertices[Clustering Coefficient],"&gt;= "&amp;R38)-COUNTIF(Vertices[Clustering Coefficient],"&gt;="&amp;R39)</f>
        <v>0</v>
      </c>
      <c r="T38" s="37" t="e">
        <f ca="1" t="shared" si="9"/>
        <v>#REF!</v>
      </c>
      <c r="U38" s="38" t="e">
        <f ca="1" t="shared" si="0"/>
        <v>#REF!</v>
      </c>
    </row>
    <row r="39" spans="1:21" ht="15">
      <c r="A39" s="34" t="s">
        <v>21</v>
      </c>
      <c r="B39" s="34"/>
      <c r="D39" s="32">
        <f t="shared" si="1"/>
        <v>0</v>
      </c>
      <c r="E39" s="3">
        <f>COUNTIF(Vertices[Degree],"&gt;= "&amp;D39)-COUNTIF(Vertices[Degree],"&gt;="&amp;D40)</f>
        <v>0</v>
      </c>
      <c r="F39" s="39">
        <f t="shared" si="2"/>
        <v>5.162790697674418</v>
      </c>
      <c r="G39" s="40">
        <f>COUNTIF(Vertices[In-Degree],"&gt;= "&amp;F39)-COUNTIF(Vertices[In-Degree],"&gt;="&amp;F40)</f>
        <v>0</v>
      </c>
      <c r="H39" s="39">
        <f t="shared" si="3"/>
        <v>7.744186046511634</v>
      </c>
      <c r="I39" s="40">
        <f>COUNTIF(Vertices[Out-Degree],"&gt;= "&amp;H39)-COUNTIF(Vertices[Out-Degree],"&gt;="&amp;H40)</f>
        <v>0</v>
      </c>
      <c r="J39" s="39">
        <f t="shared" si="4"/>
        <v>88.62790697674416</v>
      </c>
      <c r="K39" s="40">
        <f>COUNTIF(Vertices[Betweenness Centrality],"&gt;= "&amp;J39)-COUNTIF(Vertices[Betweenness Centrality],"&gt;="&amp;J40)</f>
        <v>0</v>
      </c>
      <c r="L39" s="39">
        <f t="shared" si="5"/>
        <v>0.04951632558139526</v>
      </c>
      <c r="M39" s="40">
        <f>COUNTIF(Vertices[Closeness Centrality],"&gt;= "&amp;L39)-COUNTIF(Vertices[Closeness Centrality],"&gt;="&amp;L40)</f>
        <v>0</v>
      </c>
      <c r="N39" s="39">
        <f t="shared" si="6"/>
        <v>0.13471932558139527</v>
      </c>
      <c r="O39" s="40">
        <f>COUNTIF(Vertices[Eigenvector Centrality],"&gt;= "&amp;N39)-COUNTIF(Vertices[Eigenvector Centrality],"&gt;="&amp;N40)</f>
        <v>0</v>
      </c>
      <c r="P39" s="39">
        <f t="shared" si="7"/>
        <v>2.204048069767442</v>
      </c>
      <c r="Q39" s="40">
        <f>COUNTIF(Vertices[PageRank],"&gt;= "&amp;P39)-COUNTIF(Vertices[PageRank],"&gt;="&amp;P40)</f>
        <v>0</v>
      </c>
      <c r="R39" s="39">
        <f t="shared" si="8"/>
        <v>0.8759689922480615</v>
      </c>
      <c r="S39" s="44">
        <f>COUNTIF(Vertices[Clustering Coefficient],"&gt;= "&amp;R39)-COUNTIF(Vertices[Clustering Coefficient],"&gt;="&amp;R40)</f>
        <v>0</v>
      </c>
      <c r="T39" s="39" t="e">
        <f ca="1" t="shared" si="9"/>
        <v>#REF!</v>
      </c>
      <c r="U39" s="40" t="e">
        <f ca="1" t="shared" si="0"/>
        <v>#REF!</v>
      </c>
    </row>
    <row r="40" spans="1:21" ht="15">
      <c r="A40" s="34" t="s">
        <v>695</v>
      </c>
      <c r="B40" s="34" t="s">
        <v>198</v>
      </c>
      <c r="D40" s="32">
        <f t="shared" si="1"/>
        <v>0</v>
      </c>
      <c r="E40" s="3">
        <f>COUNTIF(Vertices[Degree],"&gt;= "&amp;D40)-COUNTIF(Vertices[Degree],"&gt;="&amp;D41)</f>
        <v>0</v>
      </c>
      <c r="F40" s="37">
        <f t="shared" si="2"/>
        <v>5.3023255813953485</v>
      </c>
      <c r="G40" s="38">
        <f>COUNTIF(Vertices[In-Degree],"&gt;= "&amp;F40)-COUNTIF(Vertices[In-Degree],"&gt;="&amp;F41)</f>
        <v>0</v>
      </c>
      <c r="H40" s="37">
        <f t="shared" si="3"/>
        <v>7.953488372093029</v>
      </c>
      <c r="I40" s="38">
        <f>COUNTIF(Vertices[Out-Degree],"&gt;= "&amp;H40)-COUNTIF(Vertices[Out-Degree],"&gt;="&amp;H41)</f>
        <v>0</v>
      </c>
      <c r="J40" s="37">
        <f t="shared" si="4"/>
        <v>91.02325581395345</v>
      </c>
      <c r="K40" s="38">
        <f>COUNTIF(Vertices[Betweenness Centrality],"&gt;= "&amp;J40)-COUNTIF(Vertices[Betweenness Centrality],"&gt;="&amp;J41)</f>
        <v>0</v>
      </c>
      <c r="L40" s="37">
        <f t="shared" si="5"/>
        <v>0.0500356046511627</v>
      </c>
      <c r="M40" s="38">
        <f>COUNTIF(Vertices[Closeness Centrality],"&gt;= "&amp;L40)-COUNTIF(Vertices[Closeness Centrality],"&gt;="&amp;L41)</f>
        <v>0</v>
      </c>
      <c r="N40" s="37">
        <f t="shared" si="6"/>
        <v>0.13764960465116272</v>
      </c>
      <c r="O40" s="38">
        <f>COUNTIF(Vertices[Eigenvector Centrality],"&gt;= "&amp;N40)-COUNTIF(Vertices[Eigenvector Centrality],"&gt;="&amp;N41)</f>
        <v>0</v>
      </c>
      <c r="P40" s="37">
        <f t="shared" si="7"/>
        <v>2.2469955581395347</v>
      </c>
      <c r="Q40" s="38">
        <f>COUNTIF(Vertices[PageRank],"&gt;= "&amp;P40)-COUNTIF(Vertices[PageRank],"&gt;="&amp;P41)</f>
        <v>0</v>
      </c>
      <c r="R40" s="37">
        <f t="shared" si="8"/>
        <v>0.8966408268733844</v>
      </c>
      <c r="S40" s="43">
        <f>COUNTIF(Vertices[Clustering Coefficient],"&gt;= "&amp;R40)-COUNTIF(Vertices[Clustering Coefficient],"&gt;="&amp;R41)</f>
        <v>0</v>
      </c>
      <c r="T40" s="37" t="e">
        <f ca="1" t="shared" si="9"/>
        <v>#REF!</v>
      </c>
      <c r="U40" s="38" t="e">
        <f ca="1" t="shared" si="0"/>
        <v>#REF!</v>
      </c>
    </row>
    <row r="41" spans="1:21" ht="15">
      <c r="A41" s="34" t="s">
        <v>696</v>
      </c>
      <c r="B41" s="34"/>
      <c r="D41" s="32">
        <f t="shared" si="1"/>
        <v>0</v>
      </c>
      <c r="E41" s="3">
        <f>COUNTIF(Vertices[Degree],"&gt;= "&amp;D41)-COUNTIF(Vertices[Degree],"&gt;="&amp;D42)</f>
        <v>0</v>
      </c>
      <c r="F41" s="39">
        <f t="shared" si="2"/>
        <v>5.441860465116279</v>
      </c>
      <c r="G41" s="40">
        <f>COUNTIF(Vertices[In-Degree],"&gt;= "&amp;F41)-COUNTIF(Vertices[In-Degree],"&gt;="&amp;F42)</f>
        <v>0</v>
      </c>
      <c r="H41" s="39">
        <f t="shared" si="3"/>
        <v>8.162790697674424</v>
      </c>
      <c r="I41" s="40">
        <f>COUNTIF(Vertices[Out-Degree],"&gt;= "&amp;H41)-COUNTIF(Vertices[Out-Degree],"&gt;="&amp;H42)</f>
        <v>0</v>
      </c>
      <c r="J41" s="39">
        <f t="shared" si="4"/>
        <v>93.41860465116275</v>
      </c>
      <c r="K41" s="40">
        <f>COUNTIF(Vertices[Betweenness Centrality],"&gt;= "&amp;J41)-COUNTIF(Vertices[Betweenness Centrality],"&gt;="&amp;J42)</f>
        <v>0</v>
      </c>
      <c r="L41" s="39">
        <f t="shared" si="5"/>
        <v>0.05055488372093014</v>
      </c>
      <c r="M41" s="40">
        <f>COUNTIF(Vertices[Closeness Centrality],"&gt;= "&amp;L41)-COUNTIF(Vertices[Closeness Centrality],"&gt;="&amp;L42)</f>
        <v>0</v>
      </c>
      <c r="N41" s="39">
        <f t="shared" si="6"/>
        <v>0.14057988372093017</v>
      </c>
      <c r="O41" s="40">
        <f>COUNTIF(Vertices[Eigenvector Centrality],"&gt;= "&amp;N41)-COUNTIF(Vertices[Eigenvector Centrality],"&gt;="&amp;N42)</f>
        <v>0</v>
      </c>
      <c r="P41" s="39">
        <f t="shared" si="7"/>
        <v>2.2899430465116275</v>
      </c>
      <c r="Q41" s="40">
        <f>COUNTIF(Vertices[PageRank],"&gt;= "&amp;P41)-COUNTIF(Vertices[PageRank],"&gt;="&amp;P42)</f>
        <v>0</v>
      </c>
      <c r="R41" s="39">
        <f t="shared" si="8"/>
        <v>0.9173126614987074</v>
      </c>
      <c r="S41" s="44">
        <f>COUNTIF(Vertices[Clustering Coefficient],"&gt;= "&amp;R41)-COUNTIF(Vertices[Clustering Coefficient],"&gt;="&amp;R42)</f>
        <v>0</v>
      </c>
      <c r="T41" s="39" t="e">
        <f ca="1" t="shared" si="9"/>
        <v>#REF!</v>
      </c>
      <c r="U41" s="40" t="e">
        <f ca="1" t="shared" si="0"/>
        <v>#REF!</v>
      </c>
    </row>
    <row r="42" spans="1:21" ht="15">
      <c r="A42" s="34" t="s">
        <v>697</v>
      </c>
      <c r="B42" s="34"/>
      <c r="D42" s="32">
        <f t="shared" si="1"/>
        <v>0</v>
      </c>
      <c r="E42" s="3">
        <f>COUNTIF(Vertices[Degree],"&gt;= "&amp;D42)-COUNTIF(Vertices[Degree],"&gt;="&amp;D43)</f>
        <v>0</v>
      </c>
      <c r="F42" s="37">
        <f t="shared" si="2"/>
        <v>5.5813953488372094</v>
      </c>
      <c r="G42" s="38">
        <f>COUNTIF(Vertices[In-Degree],"&gt;= "&amp;F42)-COUNTIF(Vertices[In-Degree],"&gt;="&amp;F43)</f>
        <v>0</v>
      </c>
      <c r="H42" s="37">
        <f t="shared" si="3"/>
        <v>8.37209302325582</v>
      </c>
      <c r="I42" s="38">
        <f>COUNTIF(Vertices[Out-Degree],"&gt;= "&amp;H42)-COUNTIF(Vertices[Out-Degree],"&gt;="&amp;H43)</f>
        <v>0</v>
      </c>
      <c r="J42" s="37">
        <f t="shared" si="4"/>
        <v>95.81395348837205</v>
      </c>
      <c r="K42" s="38">
        <f>COUNTIF(Vertices[Betweenness Centrality],"&gt;= "&amp;J42)-COUNTIF(Vertices[Betweenness Centrality],"&gt;="&amp;J43)</f>
        <v>0</v>
      </c>
      <c r="L42" s="37">
        <f t="shared" si="5"/>
        <v>0.051074162790697576</v>
      </c>
      <c r="M42" s="38">
        <f>COUNTIF(Vertices[Closeness Centrality],"&gt;= "&amp;L42)-COUNTIF(Vertices[Closeness Centrality],"&gt;="&amp;L43)</f>
        <v>0</v>
      </c>
      <c r="N42" s="37">
        <f t="shared" si="6"/>
        <v>0.14351016279069762</v>
      </c>
      <c r="O42" s="38">
        <f>COUNTIF(Vertices[Eigenvector Centrality],"&gt;= "&amp;N42)-COUNTIF(Vertices[Eigenvector Centrality],"&gt;="&amp;N43)</f>
        <v>0</v>
      </c>
      <c r="P42" s="37">
        <f t="shared" si="7"/>
        <v>2.3328905348837203</v>
      </c>
      <c r="Q42" s="38">
        <f>COUNTIF(Vertices[PageRank],"&gt;= "&amp;P42)-COUNTIF(Vertices[PageRank],"&gt;="&amp;P43)</f>
        <v>0</v>
      </c>
      <c r="R42" s="37">
        <f t="shared" si="8"/>
        <v>0.9379844961240303</v>
      </c>
      <c r="S42" s="43">
        <f>COUNTIF(Vertices[Clustering Coefficient],"&gt;= "&amp;R42)-COUNTIF(Vertices[Clustering Coefficient],"&gt;="&amp;R43)</f>
        <v>0</v>
      </c>
      <c r="T42" s="37" t="e">
        <f ca="1" t="shared" si="9"/>
        <v>#REF!</v>
      </c>
      <c r="U42" s="38" t="e">
        <f ca="1" t="shared" si="0"/>
        <v>#REF!</v>
      </c>
    </row>
    <row r="43" spans="1:21" ht="15">
      <c r="A43" t="s">
        <v>163</v>
      </c>
      <c r="B43" t="s">
        <v>17</v>
      </c>
      <c r="D43" s="32">
        <f t="shared" si="1"/>
        <v>0</v>
      </c>
      <c r="E43" s="3">
        <f>COUNTIF(Vertices[Degree],"&gt;= "&amp;D43)-COUNTIF(Vertices[Degree],"&gt;="&amp;D44)</f>
        <v>0</v>
      </c>
      <c r="F43" s="39">
        <f t="shared" si="2"/>
        <v>5.72093023255814</v>
      </c>
      <c r="G43" s="40">
        <f>COUNTIF(Vertices[In-Degree],"&gt;= "&amp;F43)-COUNTIF(Vertices[In-Degree],"&gt;="&amp;F44)</f>
        <v>0</v>
      </c>
      <c r="H43" s="39">
        <f t="shared" si="3"/>
        <v>8.581395348837216</v>
      </c>
      <c r="I43" s="40">
        <f>COUNTIF(Vertices[Out-Degree],"&gt;= "&amp;H43)-COUNTIF(Vertices[Out-Degree],"&gt;="&amp;H44)</f>
        <v>0</v>
      </c>
      <c r="J43" s="39">
        <f t="shared" si="4"/>
        <v>98.20930232558135</v>
      </c>
      <c r="K43" s="40">
        <f>COUNTIF(Vertices[Betweenness Centrality],"&gt;= "&amp;J43)-COUNTIF(Vertices[Betweenness Centrality],"&gt;="&amp;J44)</f>
        <v>0</v>
      </c>
      <c r="L43" s="39">
        <f t="shared" si="5"/>
        <v>0.051593441860465016</v>
      </c>
      <c r="M43" s="40">
        <f>COUNTIF(Vertices[Closeness Centrality],"&gt;= "&amp;L43)-COUNTIF(Vertices[Closeness Centrality],"&gt;="&amp;L44)</f>
        <v>0</v>
      </c>
      <c r="N43" s="39">
        <f t="shared" si="6"/>
        <v>0.14644044186046506</v>
      </c>
      <c r="O43" s="40">
        <f>COUNTIF(Vertices[Eigenvector Centrality],"&gt;= "&amp;N43)-COUNTIF(Vertices[Eigenvector Centrality],"&gt;="&amp;N44)</f>
        <v>0</v>
      </c>
      <c r="P43" s="39">
        <f t="shared" si="7"/>
        <v>2.375838023255813</v>
      </c>
      <c r="Q43" s="40">
        <f>COUNTIF(Vertices[PageRank],"&gt;= "&amp;P43)-COUNTIF(Vertices[PageRank],"&gt;="&amp;P44)</f>
        <v>0</v>
      </c>
      <c r="R43" s="39">
        <f t="shared" si="8"/>
        <v>0.9586563307493533</v>
      </c>
      <c r="S43" s="44">
        <f>COUNTIF(Vertices[Clustering Coefficient],"&gt;= "&amp;R43)-COUNTIF(Vertices[Clustering Coefficient],"&gt;="&amp;R44)</f>
        <v>0</v>
      </c>
      <c r="T43" s="39" t="e">
        <f ca="1" t="shared" si="9"/>
        <v>#REF!</v>
      </c>
      <c r="U43" s="40" t="e">
        <f ca="1" t="shared" si="0"/>
        <v>#REF!</v>
      </c>
    </row>
    <row r="44" spans="1:21" ht="15">
      <c r="A44" s="33"/>
      <c r="B44" s="33"/>
      <c r="D44" s="32">
        <f t="shared" si="1"/>
        <v>0</v>
      </c>
      <c r="E44" s="3">
        <f>COUNTIF(Vertices[Degree],"&gt;= "&amp;D44)-COUNTIF(Vertices[Degree],"&gt;="&amp;D45)</f>
        <v>0</v>
      </c>
      <c r="F44" s="37">
        <f t="shared" si="2"/>
        <v>5.86046511627907</v>
      </c>
      <c r="G44" s="38">
        <f>COUNTIF(Vertices[In-Degree],"&gt;= "&amp;F44)-COUNTIF(Vertices[In-Degree],"&gt;="&amp;F45)</f>
        <v>0</v>
      </c>
      <c r="H44" s="37">
        <f t="shared" si="3"/>
        <v>8.790697674418611</v>
      </c>
      <c r="I44" s="38">
        <f>COUNTIF(Vertices[Out-Degree],"&gt;= "&amp;H44)-COUNTIF(Vertices[Out-Degree],"&gt;="&amp;H45)</f>
        <v>0</v>
      </c>
      <c r="J44" s="37">
        <f t="shared" si="4"/>
        <v>100.60465116279065</v>
      </c>
      <c r="K44" s="38">
        <f>COUNTIF(Vertices[Betweenness Centrality],"&gt;= "&amp;J44)-COUNTIF(Vertices[Betweenness Centrality],"&gt;="&amp;J45)</f>
        <v>0</v>
      </c>
      <c r="L44" s="37">
        <f t="shared" si="5"/>
        <v>0.052112720930232455</v>
      </c>
      <c r="M44" s="38">
        <f>COUNTIF(Vertices[Closeness Centrality],"&gt;= "&amp;L44)-COUNTIF(Vertices[Closeness Centrality],"&gt;="&amp;L45)</f>
        <v>0</v>
      </c>
      <c r="N44" s="37">
        <f t="shared" si="6"/>
        <v>0.14937072093023251</v>
      </c>
      <c r="O44" s="38">
        <f>COUNTIF(Vertices[Eigenvector Centrality],"&gt;= "&amp;N44)-COUNTIF(Vertices[Eigenvector Centrality],"&gt;="&amp;N45)</f>
        <v>0</v>
      </c>
      <c r="P44" s="37">
        <f t="shared" si="7"/>
        <v>2.418785511627906</v>
      </c>
      <c r="Q44" s="38">
        <f>COUNTIF(Vertices[PageRank],"&gt;= "&amp;P44)-COUNTIF(Vertices[PageRank],"&gt;="&amp;P45)</f>
        <v>0</v>
      </c>
      <c r="R44" s="37">
        <f t="shared" si="8"/>
        <v>0.9793281653746763</v>
      </c>
      <c r="S44" s="43">
        <f>COUNTIF(Vertices[Clustering Coefficient],"&gt;= "&amp;R44)-COUNTIF(Vertices[Clustering Coefficient],"&gt;="&amp;R45)</f>
        <v>0</v>
      </c>
      <c r="T44" s="37" t="e">
        <f ca="1" t="shared" si="9"/>
        <v>#REF!</v>
      </c>
      <c r="U44" s="38" t="e">
        <f ca="1" t="shared" si="0"/>
        <v>#REF!</v>
      </c>
    </row>
    <row r="45" spans="4:21" ht="15">
      <c r="D45" s="32">
        <f>MAX(Vertices[Degree])</f>
        <v>0</v>
      </c>
      <c r="E45" s="3">
        <f>COUNTIF(Vertices[Degree],"&gt;= "&amp;D45)-COUNTIF(Vertices[Degree],"&gt;="&amp;D46)</f>
        <v>0</v>
      </c>
      <c r="F45" s="41">
        <f>MAX(Vertices[In-Degree])</f>
        <v>6</v>
      </c>
      <c r="G45" s="42">
        <f>COUNTIF(Vertices[In-Degree],"&gt;= "&amp;F45)-COUNTIF(Vertices[In-Degree],"&gt;="&amp;F46)</f>
        <v>1</v>
      </c>
      <c r="H45" s="41">
        <f>MAX(Vertices[Out-Degree])</f>
        <v>9</v>
      </c>
      <c r="I45" s="42">
        <f>COUNTIF(Vertices[Out-Degree],"&gt;= "&amp;H45)-COUNTIF(Vertices[Out-Degree],"&gt;="&amp;H46)</f>
        <v>2</v>
      </c>
      <c r="J45" s="41">
        <f>MAX(Vertices[Betweenness Centrality])</f>
        <v>103</v>
      </c>
      <c r="K45" s="42">
        <f>COUNTIF(Vertices[Betweenness Centrality],"&gt;= "&amp;J45)-COUNTIF(Vertices[Betweenness Centrality],"&gt;="&amp;J46)</f>
        <v>1</v>
      </c>
      <c r="L45" s="41">
        <f>MAX(Vertices[Closeness Centrality])</f>
        <v>0.052632</v>
      </c>
      <c r="M45" s="42">
        <f>COUNTIF(Vertices[Closeness Centrality],"&gt;= "&amp;L45)-COUNTIF(Vertices[Closeness Centrality],"&gt;="&amp;L46)</f>
        <v>2</v>
      </c>
      <c r="N45" s="41">
        <f>MAX(Vertices[Eigenvector Centrality])</f>
        <v>0.152301</v>
      </c>
      <c r="O45" s="42">
        <f>COUNTIF(Vertices[Eigenvector Centrality],"&gt;= "&amp;N45)-COUNTIF(Vertices[Eigenvector Centrality],"&gt;="&amp;N46)</f>
        <v>2</v>
      </c>
      <c r="P45" s="41">
        <f>MAX(Vertices[PageRank])</f>
        <v>2.461733</v>
      </c>
      <c r="Q45" s="42">
        <f>COUNTIF(Vertices[PageRank],"&gt;= "&amp;P45)-COUNTIF(Vertices[PageRank],"&gt;="&amp;P46)</f>
        <v>2</v>
      </c>
      <c r="R45" s="41">
        <f>MAX(Vertices[Clustering Coefficient])</f>
        <v>1</v>
      </c>
      <c r="S45" s="45">
        <f>COUNTIF(Vertices[Clustering Coefficient],"&gt;= "&amp;R45)-COUNTIF(Vertices[Clustering Coefficient],"&gt;="&amp;R46)</f>
        <v>10</v>
      </c>
      <c r="T45" s="41" t="e">
        <f ca="1">MAX(INDIRECT(DynamicFilterSourceColumnRange))</f>
        <v>#REF!</v>
      </c>
      <c r="U45" s="42" t="e">
        <f ca="1" t="shared" si="0"/>
        <v>#REF!</v>
      </c>
    </row>
    <row r="57" spans="1:2" ht="15">
      <c r="A57" s="33" t="s">
        <v>81</v>
      </c>
      <c r="B57" s="46" t="str">
        <f>IF(COUNT(Vertices[Degree])&gt;0,D2,NoMetricMessage)</f>
        <v>Not Available</v>
      </c>
    </row>
    <row r="58" spans="1:2" ht="15">
      <c r="A58" s="33" t="s">
        <v>82</v>
      </c>
      <c r="B58" s="46" t="str">
        <f>IF(COUNT(Vertices[Degree])&gt;0,D45,NoMetricMessage)</f>
        <v>Not Available</v>
      </c>
    </row>
    <row r="59" spans="1:2" ht="15">
      <c r="A59" s="33" t="s">
        <v>83</v>
      </c>
      <c r="B59" s="47" t="str">
        <f>_xlfn.IFERROR(AVERAGE(Vertices[Degree]),NoMetricMessage)</f>
        <v>Not Available</v>
      </c>
    </row>
    <row r="60" spans="1:2" ht="15">
      <c r="A60" s="33" t="s">
        <v>84</v>
      </c>
      <c r="B60" s="47" t="str">
        <f>_xlfn.IFERROR(MEDIAN(Vertices[Degree]),NoMetricMessage)</f>
        <v>Not Available</v>
      </c>
    </row>
    <row r="71" spans="1:2" ht="15">
      <c r="A71" s="33" t="s">
        <v>88</v>
      </c>
      <c r="B71" s="46">
        <f>IF(COUNT(Vertices[In-Degree])&gt;0,F2,NoMetricMessage)</f>
        <v>0</v>
      </c>
    </row>
    <row r="72" spans="1:2" ht="15">
      <c r="A72" s="33" t="s">
        <v>89</v>
      </c>
      <c r="B72" s="46">
        <f>IF(COUNT(Vertices[In-Degree])&gt;0,F45,NoMetricMessage)</f>
        <v>6</v>
      </c>
    </row>
    <row r="73" spans="1:2" ht="15">
      <c r="A73" s="33" t="s">
        <v>90</v>
      </c>
      <c r="B73" s="47">
        <f>_xlfn.IFERROR(AVERAGE(Vertices[In-Degree]),NoMetricMessage)</f>
        <v>1.8666666666666667</v>
      </c>
    </row>
    <row r="74" spans="1:2" ht="15">
      <c r="A74" s="33" t="s">
        <v>91</v>
      </c>
      <c r="B74" s="47">
        <f>_xlfn.IFERROR(MEDIAN(Vertices[In-Degree]),NoMetricMessage)</f>
        <v>2</v>
      </c>
    </row>
    <row r="85" spans="1:2" ht="15">
      <c r="A85" s="33" t="s">
        <v>94</v>
      </c>
      <c r="B85" s="46">
        <f>IF(COUNT(Vertices[Out-Degree])&gt;0,H2,NoMetricMessage)</f>
        <v>0</v>
      </c>
    </row>
    <row r="86" spans="1:2" ht="15">
      <c r="A86" s="33" t="s">
        <v>95</v>
      </c>
      <c r="B86" s="46">
        <f>IF(COUNT(Vertices[Out-Degree])&gt;0,H45,NoMetricMessage)</f>
        <v>9</v>
      </c>
    </row>
    <row r="87" spans="1:2" ht="15">
      <c r="A87" s="33" t="s">
        <v>96</v>
      </c>
      <c r="B87" s="47">
        <f>_xlfn.IFERROR(AVERAGE(Vertices[Out-Degree]),NoMetricMessage)</f>
        <v>1.8666666666666667</v>
      </c>
    </row>
    <row r="88" spans="1:2" ht="15">
      <c r="A88" s="33" t="s">
        <v>97</v>
      </c>
      <c r="B88" s="47">
        <f>_xlfn.IFERROR(MEDIAN(Vertices[Out-Degree]),NoMetricMessage)</f>
        <v>0</v>
      </c>
    </row>
    <row r="99" spans="1:2" ht="15">
      <c r="A99" s="33" t="s">
        <v>100</v>
      </c>
      <c r="B99" s="47">
        <f>IF(COUNT(Vertices[Betweenness Centrality])&gt;0,J2,NoMetricMessage)</f>
        <v>0</v>
      </c>
    </row>
    <row r="100" spans="1:2" ht="15">
      <c r="A100" s="33" t="s">
        <v>101</v>
      </c>
      <c r="B100" s="47">
        <f>IF(COUNT(Vertices[Betweenness Centrality])&gt;0,J45,NoMetricMessage)</f>
        <v>103</v>
      </c>
    </row>
    <row r="101" spans="1:2" ht="15">
      <c r="A101" s="33" t="s">
        <v>102</v>
      </c>
      <c r="B101" s="47">
        <f>_xlfn.IFERROR(AVERAGE(Vertices[Betweenness Centrality]),NoMetricMessage)</f>
        <v>15.333333333333334</v>
      </c>
    </row>
    <row r="102" spans="1:2" ht="15">
      <c r="A102" s="33" t="s">
        <v>103</v>
      </c>
      <c r="B102" s="47">
        <f>_xlfn.IFERROR(MEDIAN(Vertices[Betweenness Centrality]),NoMetricMessage)</f>
        <v>0</v>
      </c>
    </row>
    <row r="113" spans="1:2" ht="15">
      <c r="A113" s="33" t="s">
        <v>106</v>
      </c>
      <c r="B113" s="47">
        <f>IF(COUNT(Vertices[Closeness Centrality])&gt;0,L2,NoMetricMessage)</f>
        <v>0.030303</v>
      </c>
    </row>
    <row r="114" spans="1:2" ht="15">
      <c r="A114" s="33" t="s">
        <v>107</v>
      </c>
      <c r="B114" s="47">
        <f>IF(COUNT(Vertices[Closeness Centrality])&gt;0,L45,NoMetricMessage)</f>
        <v>0.052632</v>
      </c>
    </row>
    <row r="115" spans="1:2" ht="15">
      <c r="A115" s="33" t="s">
        <v>108</v>
      </c>
      <c r="B115" s="47">
        <f>_xlfn.IFERROR(AVERAGE(Vertices[Closeness Centrality]),NoMetricMessage)</f>
        <v>0.03541006666666667</v>
      </c>
    </row>
    <row r="116" spans="1:2" ht="15">
      <c r="A116" s="33" t="s">
        <v>109</v>
      </c>
      <c r="B116" s="47">
        <f>_xlfn.IFERROR(MEDIAN(Vertices[Closeness Centrality]),NoMetricMessage)</f>
        <v>0.032258</v>
      </c>
    </row>
    <row r="127" spans="1:2" ht="15">
      <c r="A127" s="33" t="s">
        <v>112</v>
      </c>
      <c r="B127" s="47">
        <f>IF(COUNT(Vertices[Eigenvector Centrality])&gt;0,N2,NoMetricMessage)</f>
        <v>0.026299</v>
      </c>
    </row>
    <row r="128" spans="1:2" ht="15">
      <c r="A128" s="33" t="s">
        <v>113</v>
      </c>
      <c r="B128" s="47">
        <f>IF(COUNT(Vertices[Eigenvector Centrality])&gt;0,N45,NoMetricMessage)</f>
        <v>0.152301</v>
      </c>
    </row>
    <row r="129" spans="1:2" ht="15">
      <c r="A129" s="33" t="s">
        <v>114</v>
      </c>
      <c r="B129" s="47">
        <f>_xlfn.IFERROR(AVERAGE(Vertices[Eigenvector Centrality]),NoMetricMessage)</f>
        <v>0.06666673333333333</v>
      </c>
    </row>
    <row r="130" spans="1:2" ht="15">
      <c r="A130" s="33" t="s">
        <v>115</v>
      </c>
      <c r="B130" s="47">
        <f>_xlfn.IFERROR(MEDIAN(Vertices[Eigenvector Centrality]),NoMetricMessage)</f>
        <v>0.065592</v>
      </c>
    </row>
    <row r="141" spans="1:2" ht="15">
      <c r="A141" s="33" t="s">
        <v>140</v>
      </c>
      <c r="B141" s="47">
        <f>IF(COUNT(Vertices[PageRank])&gt;0,P2,NoMetricMessage)</f>
        <v>0.614991</v>
      </c>
    </row>
    <row r="142" spans="1:2" ht="15">
      <c r="A142" s="33" t="s">
        <v>141</v>
      </c>
      <c r="B142" s="47">
        <f>IF(COUNT(Vertices[PageRank])&gt;0,P45,NoMetricMessage)</f>
        <v>2.461733</v>
      </c>
    </row>
    <row r="143" spans="1:2" ht="15">
      <c r="A143" s="33" t="s">
        <v>142</v>
      </c>
      <c r="B143" s="47">
        <f>_xlfn.IFERROR(AVERAGE(Vertices[PageRank]),NoMetricMessage)</f>
        <v>0.9999666</v>
      </c>
    </row>
    <row r="144" spans="1:2" ht="15">
      <c r="A144" s="33" t="s">
        <v>143</v>
      </c>
      <c r="B144" s="47">
        <f>_xlfn.IFERROR(MEDIAN(Vertices[PageRank]),NoMetricMessage)</f>
        <v>0.675585</v>
      </c>
    </row>
    <row r="155" spans="1:2" ht="15">
      <c r="A155" s="33" t="s">
        <v>118</v>
      </c>
      <c r="B155" s="47">
        <f>IF(COUNT(Vertices[Clustering Coefficient])&gt;0,R2,NoMetricMessage)</f>
        <v>0.1111111111111111</v>
      </c>
    </row>
    <row r="156" spans="1:2" ht="15">
      <c r="A156" s="33" t="s">
        <v>119</v>
      </c>
      <c r="B156" s="47">
        <f>IF(COUNT(Vertices[Clustering Coefficient])&gt;0,R45,NoMetricMessage)</f>
        <v>1</v>
      </c>
    </row>
    <row r="157" spans="1:2" ht="15">
      <c r="A157" s="33" t="s">
        <v>120</v>
      </c>
      <c r="B157" s="47">
        <f>_xlfn.IFERROR(AVERAGE(Vertices[Clustering Coefficient]),NoMetricMessage)</f>
        <v>0.744973544973545</v>
      </c>
    </row>
    <row r="158" spans="1:2" ht="15">
      <c r="A158" s="33" t="s">
        <v>121</v>
      </c>
      <c r="B158" s="47">
        <f>_xlfn.IFERROR(MEDIAN(Vertices[Clustering Coefficient]),NoMetricMessage)</f>
        <v>1</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316</v>
      </c>
    </row>
    <row r="6" spans="1:18" ht="409.5">
      <c r="A6">
        <v>0</v>
      </c>
      <c r="B6" s="1" t="s">
        <v>136</v>
      </c>
      <c r="C6">
        <v>1</v>
      </c>
      <c r="D6" t="s">
        <v>59</v>
      </c>
      <c r="E6" t="s">
        <v>59</v>
      </c>
      <c r="F6">
        <v>0</v>
      </c>
      <c r="H6" t="s">
        <v>71</v>
      </c>
      <c r="J6" t="s">
        <v>173</v>
      </c>
      <c r="K6" s="13" t="s">
        <v>317</v>
      </c>
      <c r="R6" t="s">
        <v>129</v>
      </c>
    </row>
    <row r="7" spans="1:11" ht="409.5">
      <c r="A7">
        <v>2</v>
      </c>
      <c r="B7">
        <v>1</v>
      </c>
      <c r="C7">
        <v>0</v>
      </c>
      <c r="D7" t="s">
        <v>60</v>
      </c>
      <c r="E7" t="s">
        <v>60</v>
      </c>
      <c r="F7">
        <v>2</v>
      </c>
      <c r="H7" t="s">
        <v>72</v>
      </c>
      <c r="J7" t="s">
        <v>174</v>
      </c>
      <c r="K7" s="13" t="s">
        <v>318</v>
      </c>
    </row>
    <row r="8" spans="1:11" ht="409.5">
      <c r="A8"/>
      <c r="B8">
        <v>2</v>
      </c>
      <c r="C8">
        <v>2</v>
      </c>
      <c r="D8" t="s">
        <v>61</v>
      </c>
      <c r="E8" t="s">
        <v>61</v>
      </c>
      <c r="H8" t="s">
        <v>73</v>
      </c>
      <c r="J8" t="s">
        <v>175</v>
      </c>
      <c r="K8" s="13" t="s">
        <v>319</v>
      </c>
    </row>
    <row r="9" spans="1:11" ht="409.5">
      <c r="A9"/>
      <c r="B9">
        <v>3</v>
      </c>
      <c r="C9">
        <v>4</v>
      </c>
      <c r="D9" t="s">
        <v>62</v>
      </c>
      <c r="E9" t="s">
        <v>62</v>
      </c>
      <c r="H9" t="s">
        <v>74</v>
      </c>
      <c r="J9" t="s">
        <v>176</v>
      </c>
      <c r="K9" s="13" t="s">
        <v>320</v>
      </c>
    </row>
    <row r="10" spans="1:11" ht="409.5">
      <c r="A10"/>
      <c r="B10">
        <v>4</v>
      </c>
      <c r="D10" t="s">
        <v>63</v>
      </c>
      <c r="E10" t="s">
        <v>63</v>
      </c>
      <c r="H10" t="s">
        <v>75</v>
      </c>
      <c r="J10" t="s">
        <v>177</v>
      </c>
      <c r="K10" s="108" t="s">
        <v>321</v>
      </c>
    </row>
    <row r="11" spans="1:11" ht="409.5">
      <c r="A11"/>
      <c r="B11">
        <v>5</v>
      </c>
      <c r="D11" t="s">
        <v>46</v>
      </c>
      <c r="E11">
        <v>1</v>
      </c>
      <c r="H11" t="s">
        <v>76</v>
      </c>
      <c r="J11" t="s">
        <v>178</v>
      </c>
      <c r="K11" s="13" t="s">
        <v>918</v>
      </c>
    </row>
    <row r="12" spans="1:11" ht="15">
      <c r="A12"/>
      <c r="B12"/>
      <c r="D12" t="s">
        <v>64</v>
      </c>
      <c r="E12">
        <v>2</v>
      </c>
      <c r="H12">
        <v>0</v>
      </c>
      <c r="J12" t="s">
        <v>179</v>
      </c>
      <c r="K12">
        <v>7</v>
      </c>
    </row>
    <row r="13" spans="1:11" ht="15">
      <c r="A13"/>
      <c r="B13"/>
      <c r="D13">
        <v>1</v>
      </c>
      <c r="E13">
        <v>3</v>
      </c>
      <c r="H13">
        <v>1</v>
      </c>
      <c r="J13" t="s">
        <v>181</v>
      </c>
      <c r="K13" t="s">
        <v>913</v>
      </c>
    </row>
    <row r="14" spans="4:11" ht="409.5">
      <c r="D14">
        <v>2</v>
      </c>
      <c r="E14">
        <v>4</v>
      </c>
      <c r="H14">
        <v>2</v>
      </c>
      <c r="J14" t="s">
        <v>182</v>
      </c>
      <c r="K14" s="13" t="s">
        <v>914</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225</v>
      </c>
      <c r="B2" s="84" t="s">
        <v>226</v>
      </c>
      <c r="C2" s="52" t="s">
        <v>227</v>
      </c>
    </row>
    <row r="3" spans="1:3" ht="15">
      <c r="A3" s="83" t="s">
        <v>220</v>
      </c>
      <c r="B3" s="83" t="s">
        <v>220</v>
      </c>
      <c r="C3" s="34">
        <v>17</v>
      </c>
    </row>
    <row r="4" spans="1:3" ht="15">
      <c r="A4" s="83" t="s">
        <v>220</v>
      </c>
      <c r="B4" s="138" t="s">
        <v>672</v>
      </c>
      <c r="C4" s="34">
        <v>2</v>
      </c>
    </row>
    <row r="5" spans="1:3" ht="15">
      <c r="A5" s="139" t="s">
        <v>672</v>
      </c>
      <c r="B5" s="138" t="s">
        <v>672</v>
      </c>
      <c r="C5" s="34">
        <v>10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unosocialmedialab</cp:lastModifiedBy>
  <dcterms:created xsi:type="dcterms:W3CDTF">2008-01-30T00:41:58Z</dcterms:created>
  <dcterms:modified xsi:type="dcterms:W3CDTF">2020-09-15T18:44:22Z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