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<sst xmlns="http://schemas.openxmlformats.org/spreadsheetml/2006/main" count="518" uniqueCount="333">
  <si>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</si>
  <si>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</si>
  <si>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</si>
  <si>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</si>
  <si>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</si>
  <si>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</si>
  <si>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</si>
  <si>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</si>
  <si>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</si>
  <si>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</si>
  <si>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</si>
  <si>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</si>
  <si>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</si>
  <si>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</si>
  <si>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</si>
  <si>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</si>
  <si>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</si>
  <si>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</si>
  <si>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</si>
  <si>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</si>
  <si>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</si>
  <si>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</si>
  <si>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</si>
  <si>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</si>
  <si>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</si>
  <si>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</si>
  <si>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</si>
  <si>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</si>
  <si>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</si>
  <si>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</si>
  <si>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</si>
  <si>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</si>
  <si>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</si>
  <si>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</si>
  <si>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</si>
  <si>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</si>
  <si>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</si>
  <si>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</si>
  <si>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</si>
  <si>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</si>
  <si>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</si>
  <si>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</si>
  <si>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</si>
  <si>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</si>
  <si>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</si>
  <si>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</si>
  <si>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</si>
  <si>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</si>
  <si>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</si>
  <si>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</si>
  <si>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</si>
  <si>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</si>
  <si>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</si>
  <si>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</si>
  <si>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</si>
  <si>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</si>
  <si>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</si>
  <si>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</si>
  <si>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</si>
  <si>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</si>
  <si>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</si>
  <si>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</si>
  <si>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</si>
  <si>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</si>
  <si>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</si>
  <si>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</si>
  <si>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</si>
  <si>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</si>
  <si>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</si>
  <si>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</si>
  <si>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</si>
  <si>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</si>
  <si>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</si>
  <si>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</si>
  <si>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</si>
  <si>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</si>
  <si>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</si>
  <si>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</si>
  <si>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</si>
  <si>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</si>
  <si>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</si>
  <si>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</si>
  <si>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</si>
  <si>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</si>
  <si>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</si>
  <si>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</si>
  <si>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</si>
  <si>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</si>
  <si>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</si>
  <si>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</si>
  <si>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</si>
  <si>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</si>
  <si>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</si>
  <si>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</si>
  <si>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</si>
  <si>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</si>
  <si>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</si>
  <si>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</si>
  <si>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</si>
  <si>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</si>
  <si>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</si>
  <si>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</si>
  <si>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</si>
  <si>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</si>
  <si>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</si>
  <si>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</si>
  <si>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</si>
  <si>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</si>
  <si>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</si>
  <si>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</si>
  <si>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</si>
  <si>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</si>
  <si>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</si>
  <si>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</si>
  <si>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</si>
  <si>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</si>
  <si>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</si>
  <si>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</si>
  <si>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</si>
  <si>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</si>
  <si>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</si>
  <si>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</si>
  <si>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</si>
  <si>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</si>
  <si>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</si>
  <si>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</si>
  <si>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</si>
  <si>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</si>
  <si>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</si>
  <si>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</si>
  <si>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</si>
  <si>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</si>
  <si>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</si>
  <si>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</si>
  <si>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</si>
  <si>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</si>
  <si>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</si>
  <si>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</si>
  <si>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</si>
  <si>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</si>
  <si>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</si>
  <si>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</si>
  <si>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</si>
  <si>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</si>
  <si>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</si>
  <si>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</si>
  <si>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</si>
  <si>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</si>
  <si>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</si>
  <si>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</si>
  <si>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</si>
  <si>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</si>
  <si>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</si>
  <si>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</si>
  <si>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</si>
  <si>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</si>
  <si>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</si>
  <si>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</si>
  <si>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</si>
  <si>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</si>
  <si>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</si>
  <si>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</si>
  <si>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</si>
  <si>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</si>
  <si>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</si>
  <si>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</si>
  <si>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</si>
  <si>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</si>
  <si>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</si>
  <si>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</si>
  <si>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</si>
  <si>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</si>
  <si>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</si>
  <si>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</si>
  <si>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</si>
  <si>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</si>
  <si>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</si>
  <si>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</si>
  <si>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</si>
  <si>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</si>
  <si>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</si>
  <si>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</si>
  <si>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</si>
  <si>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</si>
  <si>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</si>
  <si>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</si>
  <si>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</si>
  <si>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</si>
  <si>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</si>
  <si>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</si>
  <si>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</si>
  <si>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</si>
  <si>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</si>
  <si>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</si>
  <si>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</si>
  <si>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</si>
  <si>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</si>
  <si>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</si>
  <si>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</si>
  <si>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</si>
  <si>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</si>
  <si>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</si>
  <si>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</si>
  <si>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</si>
  <si>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</si>
  <si>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</si>
  <si>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</si>
  <si>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</si>
  <si>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</si>
  <si>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</si>
  <si>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</si>
  <si>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</si>
  <si>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</si>
  <si>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</si>
  <si>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harrisglassware</t>
  </si>
  <si>
    <t>diapermakeovers</t>
  </si>
  <si>
    <t>MentionsInRetweet</t>
  </si>
  <si>
    <t>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</si>
  <si>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RT @harrisglassware: Yippee!! I’m over the moon to have my glasses featured in the Daily Record alongside the fabulous #mcleansgin
https:/…</t>
  </si>
  <si>
    <t>https://www.dailyrecord.co.uk/news/local-news/strathaven-now-its-gin-small-14056392</t>
  </si>
  <si>
    <t>co.uk</t>
  </si>
  <si>
    <t>mcleansgin womaninbiz shopscotland handmadehour twittersisters shopindie justacard ukgifthour mnchour scottishcrafthour craftbuzz craftbizparty</t>
  </si>
  <si>
    <t>mcleansgin</t>
  </si>
  <si>
    <t>https://pbs.twimg.com/media/D0guLdZWsAAf0G-.jpg</t>
  </si>
  <si>
    <t>http://pbs.twimg.com/profile_images/990339590274801665/4-M-58Cu_normal.jpg</t>
  </si>
  <si>
    <t>18:02:37</t>
  </si>
  <si>
    <t>11:13:36</t>
  </si>
  <si>
    <t>https://twitter.com/#!/harrisglassware/status/1101180889558601730</t>
  </si>
  <si>
    <t>https://twitter.com/#!/diapermakeovers/status/1217042071883800576</t>
  </si>
  <si>
    <t>1101180889558601730</t>
  </si>
  <si>
    <t>1217042071883800576</t>
  </si>
  <si>
    <t/>
  </si>
  <si>
    <t>en</t>
  </si>
  <si>
    <t>Twitter for iPhone</t>
  </si>
  <si>
    <t>Twitter Web Client</t>
  </si>
  <si>
    <t>Retweet</t>
  </si>
  <si>
    <t>-3.6665653,55.864241 
-3.6476625,55.864241 
-3.6476625,55.8729029 
-3.6665653,55.8729029</t>
  </si>
  <si>
    <t>United Kingdom</t>
  </si>
  <si>
    <t>GB</t>
  </si>
  <si>
    <t>East Whitburn, Scotland</t>
  </si>
  <si>
    <t>4be57dd10903954d</t>
  </si>
  <si>
    <t>East Whitburn</t>
  </si>
  <si>
    <t>city</t>
  </si>
  <si>
    <t>https://api.twitter.com/1.1/geo/id/4be57dd10903954d.json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</si>
  <si>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</si>
  <si>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</si>
  <si>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</si>
  <si>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</si>
  <si>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</si>
  <si>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</si>
  <si>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</si>
  <si>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</si>
  <si>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</si>
  <si>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</si>
  <si>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</si>
  <si>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</si>
  <si>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</si>
  <si>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</si>
  <si>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</si>
  <si>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</si>
  <si>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</si>
  <si>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</si>
  <si>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</si>
  <si>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</si>
  <si>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</si>
  <si>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Diane @ Harris Glassware</t>
  </si>
  <si>
    <t>Jessica Bristol</t>
  </si>
  <si>
    <t>Creating hand painted, washable &amp; reusable glasses._xD83C__xDF78__xD83C__xDF38__xD83E__xDD42_ @Shop_Scotland Member. Supporting @itsgood2give _xD83D__xDC9B_ _xD83D__xDC1D_</t>
  </si>
  <si>
    <t>Baby Shower Headquarters ... Find the Perfect Gift or Decorations for your next Baby Shower</t>
  </si>
  <si>
    <t>Amarillo, TX</t>
  </si>
  <si>
    <t>https://t.co/XAvJ9BmWwe</t>
  </si>
  <si>
    <t>http://t.co/stZoZJ97cn</t>
  </si>
  <si>
    <t>https://pbs.twimg.com/profile_banners/897492425698144257/1551129520</t>
  </si>
  <si>
    <t>https://pbs.twimg.com/profile_banners/2842886783/1524950604</t>
  </si>
  <si>
    <t>http://abs.twimg.com/images/themes/theme1/bg.png</t>
  </si>
  <si>
    <t>http://pbs.twimg.com/profile_images/1079407259292192769/iPidVL3l_normal.jpg</t>
  </si>
  <si>
    <t>Open Twitter Page for This Person</t>
  </si>
  <si>
    <t>https://twitter.com/harrisglassware</t>
  </si>
  <si>
    <t>https://twitter.com/diapermakeovers</t>
  </si>
  <si>
    <t>harrisglassware
Yippee!! I’m over the moon to have
my glasses featured in the Daily
Record alongside the fabulous #mcleansgin
https://t.co/gV4N20Mbqr #womaninbiz
#shopscotland #handmadehour #twittersisters
#shopindie #justacard #ukgifthour
#MNCHour #scottishcrafthour #CraftBuzz
#CraftBizParty https://t.co/kfadn97188</t>
  </si>
  <si>
    <t>diapermakeovers
RT @harrisglassware: Yippee!! I’m
over the moon to have my glasses
featured in the Daily Record alongside
the fabulous #mcleansgin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</si>
  <si>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</si>
  <si>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</si>
  <si>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</si>
  <si>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</si>
  <si>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</si>
  <si>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</si>
  <si>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</si>
  <si>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</si>
  <si>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</si>
  <si>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</si>
  <si>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</si>
  <si>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</si>
  <si>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</si>
  <si>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</si>
  <si>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</si>
  <si>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</si>
  <si>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</si>
  <si>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</si>
  <si>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</si>
  <si>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</si>
  <si>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</si>
  <si>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</si>
  <si>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</si>
  <si>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</si>
  <si>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</si>
  <si>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</si>
  <si>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</si>
  <si>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</si>
  <si>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</si>
  <si>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</si>
  <si>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</si>
  <si>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</si>
  <si>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</si>
  <si>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</si>
  <si>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</si>
  <si>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</si>
  <si>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</si>
  <si>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</si>
  <si>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</si>
  <si>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</si>
  <si>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</si>
  <si>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</si>
  <si>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</si>
  <si>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</si>
  <si>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</si>
  <si>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</si>
  <si>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</si>
  <si>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</si>
  <si>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</si>
  <si>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</si>
  <si>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GraphSource░GraphServerTwitterSearch▓GraphTerm░#MNCHour▓ImportDescription░The graph represents a network of 2 Twitter users whose tweets in the requested range contained "#MNCHour", or who were replied to or mentioned in those tweets.  The network was obtained from the NodeXL Graph Server on Wednesday, 19 February 2020 at 05:49 UTC.
The requested start date was Wednesday, 19 February 2020 at 01:01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</si>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</sst>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2/28/2019 18:02</c:v>
                </c:pt>
                <c:pt idx="1">
                  <c:v>1/14/2020 11:13</c:v>
                </c:pt>
              </c:strCache>
            </c:strRef>
          </c:cat>
          <c:val>
            <c:numRef>
              <c:f>'Time Series'!$B$26:$B$28</c:f>
              <c:numCache>
                <c:formatCode>General</c:formatCode>
                <c:ptCount val="2"/>
                <c:pt idx="0">
                  <c:v>1</c:v>
                </c:pt>
                <c:pt idx="1">
                  <c:v>1</c:v>
                </c:pt>
              </c:numCache>
            </c:numRef>
          </c:val>
        </c:ser>
        <c:axId val="5303020"/>
        <c:axId val="47727181"/>
      </c:barChart>
      <c:catAx>
        <c:axId val="5303020"/>
        <c:scaling>
          <c:orientation val="minMax"/>
        </c:scaling>
        <c:axPos val="b"/>
        <c:delete val="0"/>
        <c:numFmt formatCode="General" sourceLinked="1"/>
        <c:majorTickMark val="out"/>
        <c:minorTickMark val="none"/>
        <c:tickLblPos val="nextTo"/>
        <c:crossAx val="47727181"/>
        <c:crosses val="autoZero"/>
        <c:auto val="1"/>
        <c:lblOffset val="100"/>
        <c:noMultiLvlLbl val="0"/>
      </c:catAx>
      <c:valAx>
        <c:axId val="47727181"/>
        <c:scaling>
          <c:orientation val="minMax"/>
        </c:scaling>
        <c:axPos val="l"/>
        <c:majorGridlines/>
        <c:delete val="0"/>
        <c:numFmt formatCode="General" sourceLinked="1"/>
        <c:majorTickMark val="out"/>
        <c:minorTickMark val="none"/>
        <c:tickLblPos val="nextTo"/>
        <c:crossAx val="53030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141508"/>
        <c:axId val="29838117"/>
      </c:barChart>
      <c:catAx>
        <c:axId val="331415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38117"/>
        <c:crosses val="autoZero"/>
        <c:auto val="1"/>
        <c:lblOffset val="100"/>
        <c:noMultiLvlLbl val="0"/>
      </c:catAx>
      <c:valAx>
        <c:axId val="2983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7598"/>
        <c:axId val="968383"/>
      </c:barChart>
      <c:catAx>
        <c:axId val="107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8383"/>
        <c:crosses val="autoZero"/>
        <c:auto val="1"/>
        <c:lblOffset val="100"/>
        <c:noMultiLvlLbl val="0"/>
      </c:catAx>
      <c:valAx>
        <c:axId val="968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715448"/>
        <c:axId val="11330169"/>
      </c:barChart>
      <c:catAx>
        <c:axId val="8715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30169"/>
        <c:crosses val="autoZero"/>
        <c:auto val="1"/>
        <c:lblOffset val="100"/>
        <c:noMultiLvlLbl val="0"/>
      </c:catAx>
      <c:valAx>
        <c:axId val="11330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15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862658"/>
        <c:axId val="45328467"/>
      </c:barChart>
      <c:catAx>
        <c:axId val="34862658"/>
        <c:scaling>
          <c:orientation val="minMax"/>
        </c:scaling>
        <c:axPos val="b"/>
        <c:delete val="1"/>
        <c:majorTickMark val="out"/>
        <c:minorTickMark val="none"/>
        <c:tickLblPos val="none"/>
        <c:crossAx val="45328467"/>
        <c:crosses val="autoZero"/>
        <c:auto val="1"/>
        <c:lblOffset val="100"/>
        <c:noMultiLvlLbl val="0"/>
      </c:catAx>
      <c:valAx>
        <c:axId val="45328467"/>
        <c:scaling>
          <c:orientation val="minMax"/>
        </c:scaling>
        <c:axPos val="l"/>
        <c:delete val="1"/>
        <c:majorTickMark val="out"/>
        <c:minorTickMark val="none"/>
        <c:tickLblPos val="none"/>
        <c:crossAx val="34862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mcleansgin womaninbiz shopscotland handmadehour twittersisters shopindie justacard ukgifthour mnchour scottishcrafthour craftbuzz craftbizparty"/>
        <s v="mcleansg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2-28T18:02:37.000"/>
        <d v="2020-01-14T11:13: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harrisglassware"/>
    <s v="harrisglassware"/>
    <m/>
    <m/>
    <m/>
    <m/>
    <m/>
    <m/>
    <m/>
    <m/>
    <s v="No"/>
    <n v="3"/>
    <m/>
    <m/>
    <x v="0"/>
    <d v="2019-02-28T18:02:37.000"/>
    <s v="Yippee!! I’m over the moon to have my glasses featured in the Daily Record alongside the fabulous #mcleansgin_x000a__x000a_https://t.co/gV4N20Mbqr_x000a__x000a_#womaninbiz #shopscotland #handmadehour #twittersisters #shopindie #justacard #ukgifthour #MNCHour #scottishcrafthour #CraftBuzz #CraftBizParty https://t.co/kfadn97188"/>
    <s v="https://www.dailyrecord.co.uk/news/local-news/strathaven-now-its-gin-small-14056392"/>
    <s v="co.uk"/>
    <x v="0"/>
    <s v="https://pbs.twimg.com/media/D0guLdZWsAAf0G-.jpg"/>
    <s v="https://pbs.twimg.com/media/D0guLdZWsAAf0G-.jpg"/>
    <x v="0"/>
    <d v="2019-02-28T00:00:00.000"/>
    <s v="18:02:37"/>
    <s v="https://twitter.com/#!/harrisglassware/status/1101180889558601730"/>
    <m/>
    <m/>
    <s v="1101180889558601730"/>
    <m/>
    <b v="0"/>
    <n v="35"/>
    <s v=""/>
    <b v="0"/>
    <s v="en"/>
    <m/>
    <s v=""/>
    <b v="0"/>
    <n v="26"/>
    <s v=""/>
    <s v="Twitter for iPhone"/>
    <b v="0"/>
    <s v="1101180889558601730"/>
    <s v="Retweet"/>
    <n v="0"/>
    <n v="0"/>
    <s v="-3.6665653,55.864241 _x000a_-3.6476625,55.864241 _x000a_-3.6476625,55.8729029 _x000a_-3.6665653,55.8729029"/>
    <s v="United Kingdom"/>
    <s v="GB"/>
    <s v="East Whitburn, Scotland"/>
    <s v="4be57dd10903954d"/>
    <s v="East Whitburn"/>
    <s v="city"/>
    <s v="https://api.twitter.com/1.1/geo/id/4be57dd10903954d.json"/>
    <n v="1"/>
    <s v="1"/>
    <s v="1"/>
  </r>
  <r>
    <s v="diapermakeovers"/>
    <s v="harrisglassware"/>
    <m/>
    <m/>
    <m/>
    <m/>
    <m/>
    <m/>
    <m/>
    <m/>
    <s v="No"/>
    <n v="4"/>
    <m/>
    <m/>
    <x v="1"/>
    <d v="2020-01-14T11:13:36.000"/>
    <s v="RT @harrisglassware: Yippee!! I’m over the moon to have my glasses featured in the Daily Record alongside the fabulous #mcleansgin_x000a__x000a_https:/…"/>
    <m/>
    <m/>
    <x v="1"/>
    <m/>
    <s v="http://pbs.twimg.com/profile_images/990339590274801665/4-M-58Cu_normal.jpg"/>
    <x v="1"/>
    <d v="2020-01-14T00:00:00.000"/>
    <s v="11:13:36"/>
    <s v="https://twitter.com/#!/diapermakeovers/status/1217042071883800576"/>
    <m/>
    <m/>
    <s v="1217042071883800576"/>
    <m/>
    <b v="0"/>
    <n v="0"/>
    <s v=""/>
    <b v="0"/>
    <s v="en"/>
    <m/>
    <s v=""/>
    <b v="0"/>
    <n v="26"/>
    <s v="1101180889558601730"/>
    <s v="Twitter Web Client"/>
    <b v="0"/>
    <s v="110118088955860173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19" dataDxfId="218">
  <autoFilter ref="A2:BE4"/>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4" totalsRowShown="0" headerRowDxfId="164" dataDxfId="163">
  <autoFilter ref="A2:AZ4"/>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78"/>
    <tableColumn id="52"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XAvJ9BmWwe" TargetMode="External" /><Relationship Id="rId2" Type="http://schemas.openxmlformats.org/officeDocument/2006/relationships/hyperlink" Target="http://t.co/stZoZJ97cn" TargetMode="External" /><Relationship Id="rId3" Type="http://schemas.openxmlformats.org/officeDocument/2006/relationships/hyperlink" Target="https://pbs.twimg.com/profile_banners/897492425698144257/1551129520" TargetMode="External" /><Relationship Id="rId4" Type="http://schemas.openxmlformats.org/officeDocument/2006/relationships/hyperlink" Target="https://pbs.twimg.com/profile_banners/2842886783/1524950604"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pbs.twimg.com/profile_images/1079407259292192769/iPidVL3l_normal.jpg" TargetMode="External" /><Relationship Id="rId7" Type="http://schemas.openxmlformats.org/officeDocument/2006/relationships/hyperlink" Target="http://pbs.twimg.com/profile_images/990339590274801665/4-M-58Cu_normal.jpg" TargetMode="External" /><Relationship Id="rId8" Type="http://schemas.openxmlformats.org/officeDocument/2006/relationships/hyperlink" Target="https://twitter.com/harrisglassware" TargetMode="External" /><Relationship Id="rId9" Type="http://schemas.openxmlformats.org/officeDocument/2006/relationships/hyperlink" Target="https://twitter.com/diapermakeovers"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table" Target="../tables/table2.xm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dailyrecord.co.uk/news/local-news/strathaven-now-its-gin-small-14056392" TargetMode="External" /><Relationship Id="rId2" Type="http://schemas.openxmlformats.org/officeDocument/2006/relationships/hyperlink" Target="https://pbs.twimg.com/media/D0guLdZWsAAf0G-.jpg" TargetMode="External" /><Relationship Id="rId3" Type="http://schemas.openxmlformats.org/officeDocument/2006/relationships/hyperlink" Target="https://pbs.twimg.com/media/D0guLdZWsAAf0G-.jpg" TargetMode="External" /><Relationship Id="rId4" Type="http://schemas.openxmlformats.org/officeDocument/2006/relationships/hyperlink" Target="http://pbs.twimg.com/profile_images/990339590274801665/4-M-58Cu_normal.jpg" TargetMode="External" /><Relationship Id="rId5" Type="http://schemas.openxmlformats.org/officeDocument/2006/relationships/hyperlink" Target="https://twitter.com/#!/harrisglassware/status/1101180889558601730" TargetMode="External" /><Relationship Id="rId6" Type="http://schemas.openxmlformats.org/officeDocument/2006/relationships/hyperlink" Target="https://twitter.com/#!/diapermakeovers/status/1217042071883800576" TargetMode="External" /><Relationship Id="rId7" Type="http://schemas.openxmlformats.org/officeDocument/2006/relationships/hyperlink" Target="https://api.twitter.com/1.1/geo/id/4be57dd10903954d.json" TargetMode="External" /><Relationship Id="rId8" Type="http://schemas.openxmlformats.org/officeDocument/2006/relationships/comments" Target="../comments7.xml" /><Relationship Id="rId9" Type="http://schemas.openxmlformats.org/officeDocument/2006/relationships/vmlDrawing" Target="../drawings/vmlDrawing6.vml" /><Relationship Id="rId10" Type="http://schemas.openxmlformats.org/officeDocument/2006/relationships/table" Target="../tables/table9.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row>
    <row r="3" spans="1:57" ht="15" customHeight="1">
      <c r="A3" s="83" t="s">
        <v>214</v>
      </c>
      <c r="B3" s="83" t="s">
        <v>214</v>
      </c>
      <c r="C3" s="53" t="s">
        <v>328</v>
      </c>
      <c r="D3" s="54">
        <v>3</v>
      </c>
      <c r="E3" s="66" t="s">
        <v>132</v>
      </c>
      <c r="F3" s="55">
        <v>35</v>
      </c>
      <c r="G3" s="53"/>
      <c r="H3" s="57"/>
      <c r="I3" s="56"/>
      <c r="J3" s="56"/>
      <c r="K3" s="35" t="s">
        <v>65</v>
      </c>
      <c r="L3" s="62">
        <v>3</v>
      </c>
      <c r="M3" s="62"/>
      <c r="N3" s="63"/>
      <c r="O3" s="84" t="s">
        <v>176</v>
      </c>
      <c r="P3" s="86">
        <v>43524.75181712963</v>
      </c>
      <c r="Q3" s="84" t="s">
        <v>217</v>
      </c>
      <c r="R3" s="88" t="s">
        <v>219</v>
      </c>
      <c r="S3" s="84" t="s">
        <v>220</v>
      </c>
      <c r="T3" s="84" t="s">
        <v>221</v>
      </c>
      <c r="U3" s="88" t="s">
        <v>223</v>
      </c>
      <c r="V3" s="88" t="s">
        <v>223</v>
      </c>
      <c r="W3" s="86">
        <v>43524.75181712963</v>
      </c>
      <c r="X3" s="90">
        <v>43524</v>
      </c>
      <c r="Y3" s="92" t="s">
        <v>225</v>
      </c>
      <c r="Z3" s="88" t="s">
        <v>227</v>
      </c>
      <c r="AA3" s="84"/>
      <c r="AB3" s="84"/>
      <c r="AC3" s="92" t="s">
        <v>229</v>
      </c>
      <c r="AD3" s="84"/>
      <c r="AE3" s="84" t="b">
        <v>0</v>
      </c>
      <c r="AF3" s="84">
        <v>35</v>
      </c>
      <c r="AG3" s="92" t="s">
        <v>231</v>
      </c>
      <c r="AH3" s="84" t="b">
        <v>0</v>
      </c>
      <c r="AI3" s="84" t="s">
        <v>232</v>
      </c>
      <c r="AJ3" s="84"/>
      <c r="AK3" s="92" t="s">
        <v>231</v>
      </c>
      <c r="AL3" s="84" t="b">
        <v>0</v>
      </c>
      <c r="AM3" s="84">
        <v>26</v>
      </c>
      <c r="AN3" s="92" t="s">
        <v>231</v>
      </c>
      <c r="AO3" s="84" t="s">
        <v>233</v>
      </c>
      <c r="AP3" s="84" t="b">
        <v>0</v>
      </c>
      <c r="AQ3" s="92" t="s">
        <v>229</v>
      </c>
      <c r="AR3" s="84" t="s">
        <v>235</v>
      </c>
      <c r="AS3" s="84">
        <v>0</v>
      </c>
      <c r="AT3" s="84">
        <v>0</v>
      </c>
      <c r="AU3" s="84" t="s">
        <v>236</v>
      </c>
      <c r="AV3" s="84" t="s">
        <v>237</v>
      </c>
      <c r="AW3" s="84" t="s">
        <v>238</v>
      </c>
      <c r="AX3" s="84" t="s">
        <v>239</v>
      </c>
      <c r="AY3" s="84" t="s">
        <v>240</v>
      </c>
      <c r="AZ3" s="84" t="s">
        <v>241</v>
      </c>
      <c r="BA3" s="84" t="s">
        <v>242</v>
      </c>
      <c r="BB3" s="88" t="s">
        <v>243</v>
      </c>
      <c r="BC3">
        <v>1</v>
      </c>
      <c r="BD3" s="84" t="str">
        <f>REPLACE(INDEX(GroupVertices[Group],MATCH(Edges[[#This Row],[Vertex 1]],GroupVertices[Vertex],0)),1,1,"")</f>
        <v>1</v>
      </c>
      <c r="BE3" s="84" t="str">
        <f>REPLACE(INDEX(GroupVertices[Group],MATCH(Edges[[#This Row],[Vertex 2]],GroupVertices[Vertex],0)),1,1,"")</f>
        <v>1</v>
      </c>
    </row>
    <row r="4" spans="1:57" ht="15" customHeight="1">
      <c r="A4" s="83" t="s">
        <v>215</v>
      </c>
      <c r="B4" s="83" t="s">
        <v>214</v>
      </c>
      <c r="C4" s="53" t="s">
        <v>328</v>
      </c>
      <c r="D4" s="54">
        <v>3</v>
      </c>
      <c r="E4" s="66" t="s">
        <v>132</v>
      </c>
      <c r="F4" s="55">
        <v>35</v>
      </c>
      <c r="G4" s="53"/>
      <c r="H4" s="57"/>
      <c r="I4" s="56"/>
      <c r="J4" s="56"/>
      <c r="K4" s="35" t="s">
        <v>65</v>
      </c>
      <c r="L4" s="82">
        <v>4</v>
      </c>
      <c r="M4" s="82"/>
      <c r="N4" s="63"/>
      <c r="O4" s="85" t="s">
        <v>216</v>
      </c>
      <c r="P4" s="87">
        <v>43844.467777777776</v>
      </c>
      <c r="Q4" s="85" t="s">
        <v>218</v>
      </c>
      <c r="R4" s="85"/>
      <c r="S4" s="85"/>
      <c r="T4" s="85" t="s">
        <v>222</v>
      </c>
      <c r="U4" s="85"/>
      <c r="V4" s="89" t="s">
        <v>224</v>
      </c>
      <c r="W4" s="87">
        <v>43844.467777777776</v>
      </c>
      <c r="X4" s="91">
        <v>43844</v>
      </c>
      <c r="Y4" s="93" t="s">
        <v>226</v>
      </c>
      <c r="Z4" s="89" t="s">
        <v>228</v>
      </c>
      <c r="AA4" s="85"/>
      <c r="AB4" s="85"/>
      <c r="AC4" s="93" t="s">
        <v>230</v>
      </c>
      <c r="AD4" s="85"/>
      <c r="AE4" s="85" t="b">
        <v>0</v>
      </c>
      <c r="AF4" s="85">
        <v>0</v>
      </c>
      <c r="AG4" s="93" t="s">
        <v>231</v>
      </c>
      <c r="AH4" s="85" t="b">
        <v>0</v>
      </c>
      <c r="AI4" s="85" t="s">
        <v>232</v>
      </c>
      <c r="AJ4" s="85"/>
      <c r="AK4" s="93" t="s">
        <v>231</v>
      </c>
      <c r="AL4" s="85" t="b">
        <v>0</v>
      </c>
      <c r="AM4" s="85">
        <v>26</v>
      </c>
      <c r="AN4" s="93" t="s">
        <v>229</v>
      </c>
      <c r="AO4" s="85" t="s">
        <v>234</v>
      </c>
      <c r="AP4" s="85" t="b">
        <v>0</v>
      </c>
      <c r="AQ4" s="93"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194</v>
      </c>
      <c r="AT2" s="13" t="s">
        <v>259</v>
      </c>
      <c r="AU2" s="13" t="s">
        <v>260</v>
      </c>
      <c r="AV2" s="13" t="s">
        <v>261</v>
      </c>
      <c r="AW2" s="13" t="s">
        <v>262</v>
      </c>
      <c r="AX2" s="13" t="s">
        <v>263</v>
      </c>
      <c r="AY2" s="13" t="s">
        <v>264</v>
      </c>
      <c r="AZ2" s="13" t="s">
        <v>321</v>
      </c>
      <c r="BA2" s="3"/>
      <c r="BB2" s="3"/>
    </row>
    <row r="3" spans="1:54" ht="15" customHeight="1">
      <c r="A3" s="49" t="s">
        <v>214</v>
      </c>
      <c r="B3" s="53"/>
      <c r="C3" s="53"/>
      <c r="D3" s="54"/>
      <c r="E3" s="55"/>
      <c r="F3" s="109" t="s">
        <v>275</v>
      </c>
      <c r="G3" s="53"/>
      <c r="H3" s="57" t="s">
        <v>214</v>
      </c>
      <c r="I3" s="56"/>
      <c r="J3" s="56"/>
      <c r="K3" s="111" t="s">
        <v>279</v>
      </c>
      <c r="L3" s="59"/>
      <c r="M3" s="60">
        <v>4999.5</v>
      </c>
      <c r="N3" s="60">
        <v>2581.978515625</v>
      </c>
      <c r="O3" s="58"/>
      <c r="P3" s="61"/>
      <c r="Q3" s="61"/>
      <c r="R3" s="50"/>
      <c r="S3" s="50"/>
      <c r="T3" s="50"/>
      <c r="U3" s="50"/>
      <c r="V3" s="51"/>
      <c r="W3" s="51"/>
      <c r="X3" s="52"/>
      <c r="Y3" s="51"/>
      <c r="Z3" s="51"/>
      <c r="AA3" s="62">
        <v>3</v>
      </c>
      <c r="AB3" s="62"/>
      <c r="AC3" s="63"/>
      <c r="AD3" s="84" t="s">
        <v>265</v>
      </c>
      <c r="AE3" s="84">
        <v>2787</v>
      </c>
      <c r="AF3" s="84">
        <v>3621</v>
      </c>
      <c r="AG3" s="84">
        <v>9467</v>
      </c>
      <c r="AH3" s="84">
        <v>21406</v>
      </c>
      <c r="AI3" s="84"/>
      <c r="AJ3" s="84" t="s">
        <v>267</v>
      </c>
      <c r="AK3" s="84" t="s">
        <v>239</v>
      </c>
      <c r="AL3" s="88" t="s">
        <v>270</v>
      </c>
      <c r="AM3" s="84"/>
      <c r="AN3" s="86">
        <v>42962.67873842592</v>
      </c>
      <c r="AO3" s="88" t="s">
        <v>272</v>
      </c>
      <c r="AP3" s="84" t="b">
        <v>1</v>
      </c>
      <c r="AQ3" s="84" t="b">
        <v>0</v>
      </c>
      <c r="AR3" s="84" t="b">
        <v>1</v>
      </c>
      <c r="AS3" s="84" t="s">
        <v>232</v>
      </c>
      <c r="AT3" s="84">
        <v>17</v>
      </c>
      <c r="AU3" s="84"/>
      <c r="AV3" s="84" t="b">
        <v>0</v>
      </c>
      <c r="AW3" s="84" t="s">
        <v>276</v>
      </c>
      <c r="AX3" s="88" t="s">
        <v>277</v>
      </c>
      <c r="AY3" s="84" t="s">
        <v>66</v>
      </c>
      <c r="AZ3" s="84" t="str">
        <f>REPLACE(INDEX(GroupVertices[Group],MATCH(Vertices[[#This Row],[Vertex]],GroupVertices[Vertex],0)),1,1,"")</f>
        <v>1</v>
      </c>
      <c r="BA3" s="3"/>
      <c r="BB3" s="3"/>
    </row>
    <row r="4" spans="1:57" ht="15">
      <c r="A4" s="94" t="s">
        <v>215</v>
      </c>
      <c r="B4" s="95"/>
      <c r="C4" s="95"/>
      <c r="D4" s="96"/>
      <c r="E4" s="97"/>
      <c r="F4" s="110" t="s">
        <v>224</v>
      </c>
      <c r="G4" s="95"/>
      <c r="H4" s="98" t="s">
        <v>215</v>
      </c>
      <c r="I4" s="99"/>
      <c r="J4" s="99"/>
      <c r="K4" s="112" t="s">
        <v>280</v>
      </c>
      <c r="L4" s="100"/>
      <c r="M4" s="101">
        <v>4999.5</v>
      </c>
      <c r="N4" s="101">
        <v>7417.021484375</v>
      </c>
      <c r="O4" s="102"/>
      <c r="P4" s="103"/>
      <c r="Q4" s="103"/>
      <c r="R4" s="104"/>
      <c r="S4" s="104"/>
      <c r="T4" s="104"/>
      <c r="U4" s="104"/>
      <c r="V4" s="105"/>
      <c r="W4" s="105"/>
      <c r="X4" s="105"/>
      <c r="Y4" s="105"/>
      <c r="Z4" s="106"/>
      <c r="AA4" s="107">
        <v>4</v>
      </c>
      <c r="AB4" s="107"/>
      <c r="AC4" s="108"/>
      <c r="AD4" s="84" t="s">
        <v>266</v>
      </c>
      <c r="AE4" s="84">
        <v>1514</v>
      </c>
      <c r="AF4" s="84">
        <v>12326</v>
      </c>
      <c r="AG4" s="84">
        <v>504464</v>
      </c>
      <c r="AH4" s="84">
        <v>32459</v>
      </c>
      <c r="AI4" s="84"/>
      <c r="AJ4" s="84" t="s">
        <v>268</v>
      </c>
      <c r="AK4" s="84" t="s">
        <v>269</v>
      </c>
      <c r="AL4" s="88" t="s">
        <v>271</v>
      </c>
      <c r="AM4" s="84"/>
      <c r="AN4" s="86">
        <v>41936.884560185186</v>
      </c>
      <c r="AO4" s="88" t="s">
        <v>273</v>
      </c>
      <c r="AP4" s="84" t="b">
        <v>1</v>
      </c>
      <c r="AQ4" s="84" t="b">
        <v>0</v>
      </c>
      <c r="AR4" s="84" t="b">
        <v>0</v>
      </c>
      <c r="AS4" s="84"/>
      <c r="AT4" s="84">
        <v>2411</v>
      </c>
      <c r="AU4" s="88" t="s">
        <v>274</v>
      </c>
      <c r="AV4" s="84" t="b">
        <v>0</v>
      </c>
      <c r="AW4" s="84" t="s">
        <v>276</v>
      </c>
      <c r="AX4" s="88" t="s">
        <v>278</v>
      </c>
      <c r="AY4" s="84" t="s">
        <v>66</v>
      </c>
      <c r="AZ4" s="84" t="str">
        <f>REPLACE(INDEX(GroupVertices[Group],MATCH(Vertices[[#This Row],[Vertex]],GroupVertices[Vertex],0)),1,1,"")</f>
        <v>1</v>
      </c>
      <c r="BA4" s="2"/>
      <c r="BB4" s="3"/>
      <c r="BC4" s="3"/>
      <c r="BD4" s="3"/>
      <c r="BE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XAvJ9BmWwe"/>
    <hyperlink ref="AL4" r:id="rId2" display="http://t.co/stZoZJ97cn"/>
    <hyperlink ref="AO3" r:id="rId3" display="https://pbs.twimg.com/profile_banners/897492425698144257/1551129520"/>
    <hyperlink ref="AO4" r:id="rId4" display="https://pbs.twimg.com/profile_banners/2842886783/1524950604"/>
    <hyperlink ref="AU4" r:id="rId5" display="http://abs.twimg.com/images/themes/theme1/bg.png"/>
    <hyperlink ref="F3" r:id="rId6" display="http://pbs.twimg.com/profile_images/1079407259292192769/iPidVL3l_normal.jpg"/>
    <hyperlink ref="F4" r:id="rId7" display="http://pbs.twimg.com/profile_images/990339590274801665/4-M-58Cu_normal.jpg"/>
    <hyperlink ref="AX3" r:id="rId8" display="https://twitter.com/harrisglassware"/>
    <hyperlink ref="AX4" r:id="rId9" display="https://twitter.com/diapermakeovers"/>
  </hyperlinks>
  <printOptions/>
  <pageMargins left="0.7" right="0.7" top="0.75" bottom="0.75" header="0.3" footer="0.3"/>
  <pageSetup horizontalDpi="600" verticalDpi="600" orientation="portrait" r:id="rId13"/>
  <legacyDrawing r:id="rId11"/>
  <tableParts>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324</v>
      </c>
    </row>
    <row r="3" spans="1:25" ht="15">
      <c r="A3" s="83" t="s">
        <v>319</v>
      </c>
      <c r="B3" s="113" t="s">
        <v>320</v>
      </c>
      <c r="C3" s="113" t="s">
        <v>56</v>
      </c>
      <c r="D3" s="14"/>
      <c r="E3" s="14"/>
      <c r="F3" s="15" t="s">
        <v>319</v>
      </c>
      <c r="G3" s="77"/>
      <c r="H3" s="77"/>
      <c r="I3" s="64">
        <v>3</v>
      </c>
      <c r="J3" s="64"/>
      <c r="K3" s="50">
        <v>2</v>
      </c>
      <c r="L3" s="50">
        <v>2</v>
      </c>
      <c r="M3" s="50">
        <v>0</v>
      </c>
      <c r="N3" s="50">
        <v>2</v>
      </c>
      <c r="O3" s="50">
        <v>1</v>
      </c>
      <c r="P3" s="51">
        <v>0</v>
      </c>
      <c r="Q3" s="51">
        <v>0</v>
      </c>
      <c r="R3" s="50">
        <v>1</v>
      </c>
      <c r="S3" s="50">
        <v>0</v>
      </c>
      <c r="T3" s="50">
        <v>2</v>
      </c>
      <c r="U3" s="50">
        <v>2</v>
      </c>
      <c r="V3" s="50">
        <v>1</v>
      </c>
      <c r="W3" s="51">
        <v>0.5</v>
      </c>
      <c r="X3" s="51">
        <v>0.5</v>
      </c>
      <c r="Y3" s="84" t="s">
        <v>219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319</v>
      </c>
      <c r="B2" s="92" t="s">
        <v>215</v>
      </c>
      <c r="C2" s="84">
        <f>VLOOKUP(GroupVertices[[#This Row],[Vertex]],Vertices[],MATCH("ID",Vertices[[#Headers],[Vertex]:[Vertex Group]],0),FALSE)</f>
        <v>4</v>
      </c>
    </row>
    <row r="3" spans="1:3" ht="15">
      <c r="A3" s="84" t="s">
        <v>319</v>
      </c>
      <c r="B3" s="92" t="s">
        <v>214</v>
      </c>
      <c r="C3"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row>
    <row r="3" spans="1:57" ht="15" customHeight="1">
      <c r="A3" s="83" t="s">
        <v>214</v>
      </c>
      <c r="B3" s="83" t="s">
        <v>214</v>
      </c>
      <c r="C3" s="53"/>
      <c r="D3" s="54"/>
      <c r="E3" s="66"/>
      <c r="F3" s="55"/>
      <c r="G3" s="53"/>
      <c r="H3" s="57"/>
      <c r="I3" s="56"/>
      <c r="J3" s="56"/>
      <c r="K3" s="35" t="s">
        <v>65</v>
      </c>
      <c r="L3" s="62">
        <v>3</v>
      </c>
      <c r="M3" s="62"/>
      <c r="N3" s="63"/>
      <c r="O3" s="84" t="s">
        <v>176</v>
      </c>
      <c r="P3" s="86">
        <v>43524.75181712963</v>
      </c>
      <c r="Q3" s="84" t="s">
        <v>217</v>
      </c>
      <c r="R3" s="88" t="s">
        <v>219</v>
      </c>
      <c r="S3" s="84" t="s">
        <v>220</v>
      </c>
      <c r="T3" s="84" t="s">
        <v>221</v>
      </c>
      <c r="U3" s="88" t="s">
        <v>223</v>
      </c>
      <c r="V3" s="88" t="s">
        <v>223</v>
      </c>
      <c r="W3" s="86">
        <v>43524.75181712963</v>
      </c>
      <c r="X3" s="90">
        <v>43524</v>
      </c>
      <c r="Y3" s="92" t="s">
        <v>225</v>
      </c>
      <c r="Z3" s="88" t="s">
        <v>227</v>
      </c>
      <c r="AA3" s="84"/>
      <c r="AB3" s="84"/>
      <c r="AC3" s="92" t="s">
        <v>229</v>
      </c>
      <c r="AD3" s="84"/>
      <c r="AE3" s="84" t="b">
        <v>0</v>
      </c>
      <c r="AF3" s="84">
        <v>35</v>
      </c>
      <c r="AG3" s="92" t="s">
        <v>231</v>
      </c>
      <c r="AH3" s="84" t="b">
        <v>0</v>
      </c>
      <c r="AI3" s="84" t="s">
        <v>232</v>
      </c>
      <c r="AJ3" s="84"/>
      <c r="AK3" s="92" t="s">
        <v>231</v>
      </c>
      <c r="AL3" s="84" t="b">
        <v>0</v>
      </c>
      <c r="AM3" s="84">
        <v>26</v>
      </c>
      <c r="AN3" s="92" t="s">
        <v>231</v>
      </c>
      <c r="AO3" s="84" t="s">
        <v>233</v>
      </c>
      <c r="AP3" s="84" t="b">
        <v>0</v>
      </c>
      <c r="AQ3" s="92" t="s">
        <v>229</v>
      </c>
      <c r="AR3" s="84" t="s">
        <v>235</v>
      </c>
      <c r="AS3" s="84">
        <v>0</v>
      </c>
      <c r="AT3" s="84">
        <v>0</v>
      </c>
      <c r="AU3" s="84" t="s">
        <v>236</v>
      </c>
      <c r="AV3" s="84" t="s">
        <v>237</v>
      </c>
      <c r="AW3" s="84" t="s">
        <v>238</v>
      </c>
      <c r="AX3" s="84" t="s">
        <v>239</v>
      </c>
      <c r="AY3" s="84" t="s">
        <v>240</v>
      </c>
      <c r="AZ3" s="84" t="s">
        <v>241</v>
      </c>
      <c r="BA3" s="84" t="s">
        <v>242</v>
      </c>
      <c r="BB3" s="88" t="s">
        <v>243</v>
      </c>
      <c r="BC3">
        <v>1</v>
      </c>
      <c r="BD3" s="84" t="str">
        <f>REPLACE(INDEX(GroupVertices[Group],MATCH(Edges11[[#This Row],[Vertex 1]],GroupVertices[Vertex],0)),1,1,"")</f>
        <v>1</v>
      </c>
      <c r="BE3" s="84" t="str">
        <f>REPLACE(INDEX(GroupVertices[Group],MATCH(Edges11[[#This Row],[Vertex 2]],GroupVertices[Vertex],0)),1,1,"")</f>
        <v>1</v>
      </c>
    </row>
    <row r="4" spans="1:57" ht="15" customHeight="1">
      <c r="A4" s="83" t="s">
        <v>215</v>
      </c>
      <c r="B4" s="83" t="s">
        <v>214</v>
      </c>
      <c r="C4" s="53"/>
      <c r="D4" s="54"/>
      <c r="E4" s="66"/>
      <c r="F4" s="55"/>
      <c r="G4" s="53"/>
      <c r="H4" s="57"/>
      <c r="I4" s="56"/>
      <c r="J4" s="56"/>
      <c r="K4" s="35" t="s">
        <v>65</v>
      </c>
      <c r="L4" s="82">
        <v>4</v>
      </c>
      <c r="M4" s="82"/>
      <c r="N4" s="63"/>
      <c r="O4" s="85" t="s">
        <v>216</v>
      </c>
      <c r="P4" s="87">
        <v>43844.467777777776</v>
      </c>
      <c r="Q4" s="85" t="s">
        <v>218</v>
      </c>
      <c r="R4" s="85"/>
      <c r="S4" s="85"/>
      <c r="T4" s="85" t="s">
        <v>222</v>
      </c>
      <c r="U4" s="85"/>
      <c r="V4" s="89" t="s">
        <v>224</v>
      </c>
      <c r="W4" s="87">
        <v>43844.467777777776</v>
      </c>
      <c r="X4" s="91">
        <v>43844</v>
      </c>
      <c r="Y4" s="93" t="s">
        <v>226</v>
      </c>
      <c r="Z4" s="89" t="s">
        <v>228</v>
      </c>
      <c r="AA4" s="85"/>
      <c r="AB4" s="85"/>
      <c r="AC4" s="93" t="s">
        <v>230</v>
      </c>
      <c r="AD4" s="85"/>
      <c r="AE4" s="85" t="b">
        <v>0</v>
      </c>
      <c r="AF4" s="85">
        <v>0</v>
      </c>
      <c r="AG4" s="93" t="s">
        <v>231</v>
      </c>
      <c r="AH4" s="85" t="b">
        <v>0</v>
      </c>
      <c r="AI4" s="85" t="s">
        <v>232</v>
      </c>
      <c r="AJ4" s="85"/>
      <c r="AK4" s="93" t="s">
        <v>231</v>
      </c>
      <c r="AL4" s="85" t="b">
        <v>0</v>
      </c>
      <c r="AM4" s="85">
        <v>26</v>
      </c>
      <c r="AN4" s="93" t="s">
        <v>229</v>
      </c>
      <c r="AO4" s="85" t="s">
        <v>234</v>
      </c>
      <c r="AP4" s="85" t="b">
        <v>0</v>
      </c>
      <c r="AQ4" s="93"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dailyrecord.co.uk/news/local-news/strathaven-now-its-gin-small-14056392"/>
    <hyperlink ref="U3" r:id="rId2" display="https://pbs.twimg.com/media/D0guLdZWsAAf0G-.jpg"/>
    <hyperlink ref="V3" r:id="rId3" display="https://pbs.twimg.com/media/D0guLdZWsAAf0G-.jpg"/>
    <hyperlink ref="V4" r:id="rId4" display="http://pbs.twimg.com/profile_images/990339590274801665/4-M-58Cu_normal.jpg"/>
    <hyperlink ref="Z3" r:id="rId5" display="https://twitter.com/#!/harrisglassware/status/1101180889558601730"/>
    <hyperlink ref="Z4" r:id="rId6" display="https://twitter.com/#!/diapermakeovers/status/1217042071883800576"/>
    <hyperlink ref="BB3" r:id="rId7" display="https://api.twitter.com/1.1/geo/id/4be57dd10903954d.json"/>
  </hyperlinks>
  <printOptions/>
  <pageMargins left="0.7" right="0.7" top="0.75" bottom="0.75" header="0.3" footer="0.3"/>
  <pageSetup horizontalDpi="600" verticalDpi="600" orientation="portrait" r:id="rId11"/>
  <legacyDrawing r:id="rId9"/>
  <tableParts>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332</v>
      </c>
    </row>
    <row r="24" spans="10:11" ht="409.5">
      <c r="J24" t="s">
        <v>316</v>
      </c>
      <c r="K24" s="13" t="s">
        <v>331</v>
      </c>
    </row>
    <row r="25" spans="10:11" ht="15">
      <c r="J25" t="s">
        <v>317</v>
      </c>
      <c r="K25" t="b">
        <v>0</v>
      </c>
    </row>
    <row r="26" spans="10:11" ht="15">
      <c r="J26" t="s">
        <v>329</v>
      </c>
      <c r="K26" t="s">
        <v>330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4" t="s">
        <v>326</v>
      </c>
      <c r="B25" t="s">
        <v>325</v>
      </c>
    </row>
    <row r="26" spans="1:2" ht="15">
      <c r="A26" s="115">
        <v>43524.75181712963</v>
      </c>
      <c r="B26" s="3">
        <v>1</v>
      </c>
    </row>
    <row r="27" spans="1:2" ht="15">
      <c r="A27" s="115">
        <v>43844.467777777776</v>
      </c>
      <c r="B27" s="3">
        <v>1</v>
      </c>
    </row>
    <row r="28" spans="1:2" ht="15">
      <c r="A28" s="115" t="s">
        <v>327</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2020-02-19T09:03:24Z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